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3.xml" ContentType="application/vnd.openxmlformats-package.digital-signature-xmlsignature+xml"/>
  <Override PartName="/_xmlsignatures/sig2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ardow\Documents\Scanned Documents\"/>
    </mc:Choice>
  </mc:AlternateContent>
  <xr:revisionPtr revIDLastSave="0" documentId="8_{3CFCC98C-C525-46AA-92AE-65CBB6598DC5}" xr6:coauthVersionLast="46" xr6:coauthVersionMax="46" xr10:uidLastSave="{00000000-0000-0000-0000-000000000000}"/>
  <bookViews>
    <workbookView xWindow="-120" yWindow="-120" windowWidth="20730" windowHeight="11160" xr2:uid="{69E3C840-82CA-4A88-9C6C-5D5DDD33F11D}"/>
  </bookViews>
  <sheets>
    <sheet name="Bce" sheetId="1" r:id="rId1"/>
  </sheets>
  <externalReferences>
    <externalReference r:id="rId2"/>
  </externalReferences>
  <definedNames>
    <definedName name="_xlnm.Print_Area" localSheetId="0">Bce!$A$1:$M$151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2" i="1" l="1"/>
  <c r="H92" i="1"/>
  <c r="G92" i="1"/>
  <c r="H82" i="1"/>
  <c r="H83" i="1" s="1"/>
  <c r="G81" i="1"/>
  <c r="G83" i="1" s="1"/>
  <c r="I80" i="1"/>
  <c r="P80" i="1" s="1"/>
  <c r="I79" i="1"/>
  <c r="P79" i="1" s="1"/>
  <c r="I78" i="1"/>
  <c r="P78" i="1" s="1"/>
  <c r="I77" i="1"/>
  <c r="P77" i="1" s="1"/>
  <c r="I76" i="1"/>
  <c r="P76" i="1" s="1"/>
  <c r="M54" i="1"/>
  <c r="F54" i="1"/>
  <c r="F49" i="1"/>
  <c r="F31" i="1"/>
  <c r="L28" i="1"/>
  <c r="M27" i="1"/>
  <c r="M20" i="1"/>
  <c r="M18" i="1"/>
  <c r="M31" i="1" s="1"/>
  <c r="P27" i="1" l="1"/>
  <c r="P54" i="1"/>
  <c r="I82" i="1"/>
  <c r="P82" i="1" s="1"/>
  <c r="I81" i="1"/>
  <c r="P81" i="1" s="1"/>
  <c r="I83" i="1" l="1"/>
  <c r="P83" i="1" s="1"/>
</calcChain>
</file>

<file path=xl/sharedStrings.xml><?xml version="1.0" encoding="utf-8"?>
<sst xmlns="http://schemas.openxmlformats.org/spreadsheetml/2006/main" count="99" uniqueCount="92">
  <si>
    <t>Casa Matriz: Avda.Mcal.Lopez 3811</t>
  </si>
  <si>
    <t xml:space="preserve">                  Tel. : (595 21) - 3255000</t>
  </si>
  <si>
    <t>Página Digital: www.bancop.com.py</t>
  </si>
  <si>
    <t>ESTADO DE SITUACIÓN AL 31 DE MARZO DE 2021</t>
  </si>
  <si>
    <t>A C T I V O</t>
  </si>
  <si>
    <t>GUARANIES</t>
  </si>
  <si>
    <t>P A S I V O</t>
  </si>
  <si>
    <t>Disponible</t>
  </si>
  <si>
    <t>Obligaciones por Intermediación Financiera - Sector Financiero</t>
  </si>
  <si>
    <t>Valores Públicos y Privados</t>
  </si>
  <si>
    <t>Obligaciones por Intermediación Financiera - Sector No Financiero</t>
  </si>
  <si>
    <t>Créditos Vigentes por Intermediación Financiera - Sector Financiero</t>
  </si>
  <si>
    <t>Obligaciones Diversas</t>
  </si>
  <si>
    <t>Créditos Vigentes por Intermediación Financiera - Sector No Financiero</t>
  </si>
  <si>
    <t>Provisiones y Previsiones</t>
  </si>
  <si>
    <t>Créditos Diversos</t>
  </si>
  <si>
    <t>Créditos Vencidos por Intermediación Financiera</t>
  </si>
  <si>
    <t>TOTAL PASIVO</t>
  </si>
  <si>
    <t>Inversiones</t>
  </si>
  <si>
    <t>Bienes de Uso</t>
  </si>
  <si>
    <t>PATRIMONIO</t>
  </si>
  <si>
    <t>Cargos Diferidos e Intangibles</t>
  </si>
  <si>
    <t>Capital Social</t>
  </si>
  <si>
    <t>Prima de Emisión</t>
  </si>
  <si>
    <t>Aportes a Cta.Integración de Capital</t>
  </si>
  <si>
    <t>Reserva Legal</t>
  </si>
  <si>
    <t>Reservas de Revalúo</t>
  </si>
  <si>
    <t>Resultados Acumulados</t>
  </si>
  <si>
    <t>Resultado del Ejercicio</t>
  </si>
  <si>
    <t>Utilidad antes de Impuesto a la Renta</t>
  </si>
  <si>
    <t>Menos: Impuesto a la Renta</t>
  </si>
  <si>
    <t>TOTAL ACTIVO</t>
  </si>
  <si>
    <t>TOTAL PASIVO Y PATRIMONIO</t>
  </si>
  <si>
    <t>CUENTAS DE CONTINGENCIA</t>
  </si>
  <si>
    <t>CUENTAS DE ORDEN</t>
  </si>
  <si>
    <t>ESTADO DE RESULTADOS AL 31 DE MARZO DE 2021</t>
  </si>
  <si>
    <t>P É R D I D A S</t>
  </si>
  <si>
    <t>G A N A N C I A S</t>
  </si>
  <si>
    <t>Pérdidas por Obligaciones por Intermediación Financiera-Sector  Financiero</t>
  </si>
  <si>
    <t>Ganancias por Créditos Vigentes por Int.Fin.-Sector Financiero</t>
  </si>
  <si>
    <t>Pérdidas por Obligaciones por Intermediación Financiera-Sector No Financiero</t>
  </si>
  <si>
    <t>Ganancias por Créditos Vigentes por Int.Fin.-Sector  No Financiero</t>
  </si>
  <si>
    <t>Pérdidas por Valuación</t>
  </si>
  <si>
    <t>Ganancias por Créditos Vencidos por Intermediación Financiera</t>
  </si>
  <si>
    <t>Pérdidas por Incobrabilidad</t>
  </si>
  <si>
    <t>Desafectación de Previsiones</t>
  </si>
  <si>
    <t>Pérdidas por Servicios</t>
  </si>
  <si>
    <t>Ganancias por  Valuación</t>
  </si>
  <si>
    <t>Otras Pérdidas Operativas</t>
  </si>
  <si>
    <t>Rentas y Diferencia de Cotización de Valores Públicos</t>
  </si>
  <si>
    <t xml:space="preserve">Pérdidas Extraordinarias </t>
  </si>
  <si>
    <t>Ganancias por Servicios</t>
  </si>
  <si>
    <t>Ganancias del Ejercicio</t>
  </si>
  <si>
    <t>Otras Ganancias Operativas</t>
  </si>
  <si>
    <t>Ganancias Extraordinarias</t>
  </si>
  <si>
    <t xml:space="preserve">Ajustes de Resultados de Ejercicios Anteriores </t>
  </si>
  <si>
    <t>TOTAL</t>
  </si>
  <si>
    <t xml:space="preserve">TOTAL </t>
  </si>
  <si>
    <t>A) CARTERA CLASIFICADA</t>
  </si>
  <si>
    <t>CATEGORIAS DE CLASIFICACIÓN</t>
  </si>
  <si>
    <t>T O T A L</t>
  </si>
  <si>
    <t>1a</t>
  </si>
  <si>
    <t>1b</t>
  </si>
  <si>
    <t>Total Riesgos (*)</t>
  </si>
  <si>
    <t>Garantías Computables p/previsiones: Cob.s/Riesgos (**)</t>
  </si>
  <si>
    <t>Riesgos Netos Afectados a Previsiones</t>
  </si>
  <si>
    <t>Previsiones Mínimas exigidas</t>
  </si>
  <si>
    <t>Previsiones Genéricas</t>
  </si>
  <si>
    <t>Previsiones Existentes en EE.CC.</t>
  </si>
  <si>
    <t>Superavit o (Déficit) de Previsiones</t>
  </si>
  <si>
    <t>(*) Incluyen las deudas efectivas (capital e intereses devengados a la fecha de clasificación) y los créditos contingentes. Asimismo. incluye el saldo de los Deudores por Venta de Bienes a Plazo.</t>
  </si>
  <si>
    <t>(**) El valor computable de las Garantías. no podrá ser superior al saldo de la deuda garantizada.</t>
  </si>
  <si>
    <t>B) EVOLUCIÓN DEL PATRIMONIO NETO</t>
  </si>
  <si>
    <t>Concepto</t>
  </si>
  <si>
    <t xml:space="preserve">Saldo al cierre del </t>
  </si>
  <si>
    <t>Movimientos</t>
  </si>
  <si>
    <t>Saldo  al cierre</t>
  </si>
  <si>
    <t>ejercicio anterior</t>
  </si>
  <si>
    <t>Aumento</t>
  </si>
  <si>
    <t>Disminución</t>
  </si>
  <si>
    <t>del periodo</t>
  </si>
  <si>
    <t>Capital Integrado</t>
  </si>
  <si>
    <t xml:space="preserve">Aportes a Cta.Integración </t>
  </si>
  <si>
    <t>Resultados del Ejercicio</t>
  </si>
  <si>
    <t>TOTAL Patrimonio Neto</t>
  </si>
  <si>
    <t>C) RESULTADO DEL EJERCICIO</t>
  </si>
  <si>
    <t>RELACIÓN PORCENTUAL ENTRE EL RESULTADO DEL EJERCICIO Y EL PATRIMONIO NETO</t>
  </si>
  <si>
    <t>% cierre del ejercicio anterior</t>
  </si>
  <si>
    <t xml:space="preserve">% cierre del periodo </t>
  </si>
  <si>
    <t>Anualizado al cierre del presente ejercicio</t>
  </si>
  <si>
    <t>RESULTADO DEL EJERCICIO</t>
  </si>
  <si>
    <t>PATRIMONIO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</si>
</sst>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 * #,##0_ ;_ * \-#,##0_ ;_ * &quot;-&quot;_ ;_ @_ "/>
    <numFmt numFmtId="165" formatCode="_(* #,##0.00_);_(* \(#,##0.00\);_(* &quot;-&quot;??_);_(@_)"/>
    <numFmt numFmtId="166" formatCode="_(* #,##0_);_(* \(#,##0\);_(* \-??_);_(@_)"/>
    <numFmt numFmtId="167" formatCode="_(* #,##0.0_);_(* \(#,##0.0\);_(* \-??_);_(@_)"/>
    <numFmt numFmtId="168" formatCode="_(* #,##0.00_);_(* \(#,##0.00\);_(* \-??_);_(@_)"/>
    <numFmt numFmtId="169" formatCode="_(* #,##0.000_);_(* \(#,##0.000\);_(* \-??_);_(@_)"/>
    <numFmt numFmtId="170" formatCode="_-* #,##0.00_-;\-* #,##0.00_-;_-* \-??_-;_-@_-"/>
    <numFmt numFmtId="171" formatCode="#,##0_ ;[Red]\-#,##0\ "/>
    <numFmt numFmtId="172" formatCode="_(* #,##0_);_(* \(#,##0\);_(* &quot;-&quot;??_);_(@_)"/>
    <numFmt numFmtId="173" formatCode="0.0%"/>
    <numFmt numFmtId="174" formatCode="000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/>
      <sz val="10"/>
      <color theme="10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b/>
      <sz val="14"/>
      <color theme="0"/>
      <name val="Arial"/>
      <family val="2"/>
    </font>
    <font>
      <b/>
      <sz val="9"/>
      <color theme="0"/>
      <name val="Arial"/>
      <family val="2"/>
    </font>
    <font>
      <b/>
      <sz val="26"/>
      <color theme="0"/>
      <name val="Arial"/>
      <family val="2"/>
    </font>
    <font>
      <b/>
      <sz val="20"/>
      <color theme="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22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b/>
      <sz val="24"/>
      <name val="Arial"/>
      <family val="2"/>
    </font>
    <font>
      <sz val="22"/>
      <color indexed="8"/>
      <name val="Arial"/>
      <family val="2"/>
    </font>
    <font>
      <sz val="22"/>
      <color indexed="9"/>
      <name val="Arial"/>
      <family val="2"/>
    </font>
    <font>
      <sz val="18"/>
      <color rgb="FFFF000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20"/>
      <color theme="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u/>
      <sz val="20"/>
      <name val="Arial"/>
      <family val="2"/>
    </font>
    <font>
      <sz val="8"/>
      <color indexed="8"/>
      <name val="Arial"/>
      <family val="2"/>
    </font>
    <font>
      <sz val="2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rgb="FF00000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42"/>
      </patternFill>
    </fill>
    <fill>
      <patternFill patternType="solid">
        <fgColor theme="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8" fontId="19" fillId="0" borderId="0" applyFill="0" applyBorder="0" applyAlignment="0" applyProtection="0"/>
    <xf numFmtId="9" fontId="19" fillId="0" borderId="0" applyFont="0" applyFill="0" applyBorder="0" applyAlignment="0" applyProtection="0"/>
  </cellStyleXfs>
  <cellXfs count="186">
    <xf numFmtId="0" fontId="0" fillId="0" borderId="0" xfId="0"/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vertical="center"/>
    </xf>
    <xf numFmtId="166" fontId="0" fillId="0" borderId="0" xfId="1" applyNumberFormat="1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166" fontId="5" fillId="0" borderId="0" xfId="1" applyNumberFormat="1" applyFont="1" applyFill="1" applyBorder="1" applyAlignment="1" applyProtection="1">
      <alignment vertical="center"/>
    </xf>
    <xf numFmtId="167" fontId="0" fillId="0" borderId="0" xfId="1" applyNumberFormat="1" applyFont="1" applyFill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5" fillId="0" borderId="0" xfId="4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6" fontId="7" fillId="0" borderId="0" xfId="1" applyNumberFormat="1" applyFont="1" applyFill="1" applyBorder="1" applyAlignment="1" applyProtection="1">
      <alignment vertical="center"/>
    </xf>
    <xf numFmtId="0" fontId="8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6" fontId="12" fillId="2" borderId="0" xfId="1" applyNumberFormat="1" applyFont="1" applyFill="1" applyBorder="1" applyAlignment="1" applyProtection="1">
      <alignment horizontal="center" vertical="center"/>
    </xf>
    <xf numFmtId="166" fontId="14" fillId="2" borderId="0" xfId="1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vertical="center"/>
    </xf>
    <xf numFmtId="166" fontId="2" fillId="2" borderId="0" xfId="1" applyNumberFormat="1" applyFont="1" applyFill="1" applyBorder="1" applyAlignment="1" applyProtection="1">
      <alignment vertical="center"/>
    </xf>
    <xf numFmtId="0" fontId="0" fillId="0" borderId="0" xfId="0" applyAlignment="1">
      <alignment horizontal="left" vertical="center" indent="1"/>
    </xf>
    <xf numFmtId="168" fontId="0" fillId="0" borderId="0" xfId="1" applyNumberFormat="1" applyFont="1" applyFill="1" applyBorder="1" applyAlignment="1" applyProtection="1">
      <alignment vertical="center"/>
    </xf>
    <xf numFmtId="3" fontId="5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 indent="1"/>
    </xf>
    <xf numFmtId="0" fontId="15" fillId="0" borderId="0" xfId="0" applyFont="1" applyAlignment="1">
      <alignment vertical="center"/>
    </xf>
    <xf numFmtId="37" fontId="15" fillId="0" borderId="0" xfId="1" applyNumberFormat="1" applyFont="1" applyFill="1" applyBorder="1" applyAlignment="1" applyProtection="1">
      <alignment horizontal="right" vertical="center"/>
    </xf>
    <xf numFmtId="0" fontId="16" fillId="0" borderId="0" xfId="0" applyFont="1" applyAlignment="1">
      <alignment horizontal="left" vertical="center" indent="1"/>
    </xf>
    <xf numFmtId="0" fontId="16" fillId="0" borderId="0" xfId="0" applyFont="1" applyAlignment="1">
      <alignment vertical="center"/>
    </xf>
    <xf numFmtId="37" fontId="16" fillId="0" borderId="0" xfId="1" applyNumberFormat="1" applyFont="1" applyFill="1" applyBorder="1" applyAlignment="1" applyProtection="1">
      <alignment horizontal="right" vertical="center"/>
    </xf>
    <xf numFmtId="165" fontId="15" fillId="0" borderId="0" xfId="1" applyFont="1" applyFill="1" applyBorder="1" applyAlignment="1" applyProtection="1">
      <alignment vertical="center"/>
    </xf>
    <xf numFmtId="166" fontId="16" fillId="0" borderId="0" xfId="0" applyNumberFormat="1" applyFont="1" applyAlignment="1">
      <alignment vertical="center"/>
    </xf>
    <xf numFmtId="164" fontId="5" fillId="0" borderId="0" xfId="2" applyFont="1" applyAlignment="1">
      <alignment vertical="center"/>
    </xf>
    <xf numFmtId="37" fontId="5" fillId="0" borderId="0" xfId="0" applyNumberFormat="1" applyFont="1" applyAlignment="1">
      <alignment vertical="center"/>
    </xf>
    <xf numFmtId="166" fontId="15" fillId="0" borderId="0" xfId="1" applyNumberFormat="1" applyFont="1" applyFill="1" applyBorder="1" applyAlignment="1" applyProtection="1">
      <alignment vertical="center"/>
    </xf>
    <xf numFmtId="3" fontId="15" fillId="0" borderId="0" xfId="0" applyNumberFormat="1" applyFont="1" applyAlignment="1">
      <alignment vertical="center"/>
    </xf>
    <xf numFmtId="166" fontId="15" fillId="0" borderId="0" xfId="0" applyNumberFormat="1" applyFont="1" applyAlignment="1">
      <alignment vertical="center"/>
    </xf>
    <xf numFmtId="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 indent="6"/>
    </xf>
    <xf numFmtId="9" fontId="5" fillId="0" borderId="0" xfId="3" applyFont="1" applyAlignment="1">
      <alignment vertical="center"/>
    </xf>
    <xf numFmtId="0" fontId="17" fillId="3" borderId="0" xfId="0" applyFont="1" applyFill="1" applyAlignment="1">
      <alignment horizontal="left" vertical="center" indent="1"/>
    </xf>
    <xf numFmtId="0" fontId="17" fillId="3" borderId="0" xfId="0" applyFont="1" applyFill="1" applyAlignment="1">
      <alignment vertical="center"/>
    </xf>
    <xf numFmtId="166" fontId="17" fillId="3" borderId="0" xfId="0" applyNumberFormat="1" applyFont="1" applyFill="1" applyAlignment="1">
      <alignment vertical="center"/>
    </xf>
    <xf numFmtId="166" fontId="17" fillId="3" borderId="0" xfId="1" applyNumberFormat="1" applyFont="1" applyFill="1" applyBorder="1" applyAlignment="1" applyProtection="1">
      <alignment vertical="center"/>
    </xf>
    <xf numFmtId="166" fontId="5" fillId="0" borderId="0" xfId="0" applyNumberFormat="1" applyFont="1" applyAlignment="1">
      <alignment vertical="center"/>
    </xf>
    <xf numFmtId="166" fontId="16" fillId="0" borderId="1" xfId="1" applyNumberFormat="1" applyFont="1" applyFill="1" applyBorder="1" applyAlignment="1" applyProtection="1">
      <alignment vertical="center"/>
    </xf>
    <xf numFmtId="166" fontId="16" fillId="0" borderId="2" xfId="1" applyNumberFormat="1" applyFont="1" applyFill="1" applyBorder="1" applyAlignment="1" applyProtection="1">
      <alignment vertical="center"/>
    </xf>
    <xf numFmtId="166" fontId="16" fillId="0" borderId="3" xfId="1" applyNumberFormat="1" applyFont="1" applyFill="1" applyBorder="1" applyAlignment="1" applyProtection="1">
      <alignment vertical="center"/>
    </xf>
    <xf numFmtId="166" fontId="4" fillId="0" borderId="0" xfId="1" applyNumberFormat="1" applyFont="1" applyFill="1" applyBorder="1" applyAlignment="1" applyProtection="1">
      <alignment vertical="center"/>
    </xf>
    <xf numFmtId="168" fontId="4" fillId="0" borderId="0" xfId="1" applyNumberFormat="1" applyFont="1" applyFill="1" applyBorder="1" applyAlignment="1" applyProtection="1">
      <alignment vertical="center"/>
    </xf>
    <xf numFmtId="169" fontId="4" fillId="0" borderId="0" xfId="1" applyNumberFormat="1" applyFont="1" applyFill="1" applyBorder="1" applyAlignment="1" applyProtection="1">
      <alignment vertical="center"/>
    </xf>
    <xf numFmtId="166" fontId="16" fillId="0" borderId="4" xfId="1" applyNumberFormat="1" applyFont="1" applyFill="1" applyBorder="1" applyAlignment="1" applyProtection="1">
      <alignment vertical="center"/>
    </xf>
    <xf numFmtId="166" fontId="16" fillId="0" borderId="5" xfId="1" applyNumberFormat="1" applyFont="1" applyFill="1" applyBorder="1" applyAlignment="1" applyProtection="1">
      <alignment vertical="center"/>
    </xf>
    <xf numFmtId="166" fontId="16" fillId="0" borderId="6" xfId="1" applyNumberFormat="1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vertical="center"/>
    </xf>
    <xf numFmtId="168" fontId="18" fillId="0" borderId="0" xfId="1" applyNumberFormat="1" applyFont="1" applyFill="1" applyBorder="1" applyAlignment="1" applyProtection="1">
      <alignment vertical="center"/>
    </xf>
    <xf numFmtId="3" fontId="15" fillId="0" borderId="0" xfId="1" applyNumberFormat="1" applyFont="1" applyFill="1" applyBorder="1" applyAlignment="1" applyProtection="1">
      <alignment vertical="center"/>
    </xf>
    <xf numFmtId="3" fontId="15" fillId="0" borderId="0" xfId="0" applyNumberFormat="1" applyFont="1" applyAlignment="1">
      <alignment horizontal="left" vertical="center" indent="1"/>
    </xf>
    <xf numFmtId="37" fontId="15" fillId="0" borderId="0" xfId="1" applyNumberFormat="1" applyFont="1" applyFill="1" applyBorder="1" applyAlignment="1" applyProtection="1">
      <alignment vertical="center"/>
    </xf>
    <xf numFmtId="3" fontId="17" fillId="3" borderId="0" xfId="1" applyNumberFormat="1" applyFont="1" applyFill="1" applyBorder="1" applyAlignment="1" applyProtection="1">
      <alignment vertical="center"/>
    </xf>
    <xf numFmtId="3" fontId="17" fillId="3" borderId="0" xfId="0" applyNumberFormat="1" applyFont="1" applyFill="1" applyAlignment="1">
      <alignment horizontal="left" vertical="center" indent="1"/>
    </xf>
    <xf numFmtId="3" fontId="17" fillId="3" borderId="0" xfId="0" applyNumberFormat="1" applyFont="1" applyFill="1" applyAlignment="1">
      <alignment vertical="center"/>
    </xf>
    <xf numFmtId="165" fontId="0" fillId="0" borderId="0" xfId="1" applyFont="1" applyFill="1" applyBorder="1" applyAlignment="1" applyProtection="1">
      <alignment vertical="center"/>
    </xf>
    <xf numFmtId="170" fontId="0" fillId="0" borderId="0" xfId="0" applyNumberFormat="1" applyAlignment="1">
      <alignment vertical="center"/>
    </xf>
    <xf numFmtId="3" fontId="18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66" fontId="9" fillId="0" borderId="0" xfId="5" applyNumberFormat="1" applyFont="1" applyFill="1" applyBorder="1" applyAlignment="1" applyProtection="1">
      <alignment vertical="center"/>
    </xf>
    <xf numFmtId="166" fontId="9" fillId="0" borderId="0" xfId="0" applyNumberFormat="1" applyFont="1" applyAlignment="1">
      <alignment vertical="center"/>
    </xf>
    <xf numFmtId="168" fontId="9" fillId="0" borderId="0" xfId="5" applyFont="1" applyFill="1" applyBorder="1" applyAlignment="1" applyProtection="1">
      <alignment vertical="center"/>
    </xf>
    <xf numFmtId="3" fontId="19" fillId="0" borderId="0" xfId="0" applyNumberFormat="1" applyFont="1" applyAlignment="1">
      <alignment vertical="center"/>
    </xf>
    <xf numFmtId="166" fontId="19" fillId="0" borderId="0" xfId="5" applyNumberFormat="1" applyFill="1" applyBorder="1" applyAlignment="1" applyProtection="1">
      <alignment vertical="center"/>
    </xf>
    <xf numFmtId="170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68" fontId="19" fillId="0" borderId="0" xfId="5" applyFill="1" applyBorder="1" applyAlignment="1" applyProtection="1">
      <alignment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/>
    </xf>
    <xf numFmtId="0" fontId="14" fillId="2" borderId="13" xfId="0" applyFont="1" applyFill="1" applyBorder="1" applyAlignment="1">
      <alignment vertical="center"/>
    </xf>
    <xf numFmtId="0" fontId="14" fillId="2" borderId="10" xfId="5" applyNumberFormat="1" applyFont="1" applyFill="1" applyBorder="1" applyAlignment="1" applyProtection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5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37" fontId="15" fillId="0" borderId="10" xfId="1" applyNumberFormat="1" applyFont="1" applyFill="1" applyBorder="1" applyAlignment="1" applyProtection="1">
      <alignment vertical="center"/>
    </xf>
    <xf numFmtId="164" fontId="5" fillId="0" borderId="0" xfId="2" applyFont="1" applyFill="1" applyBorder="1" applyAlignment="1">
      <alignment vertical="center"/>
    </xf>
    <xf numFmtId="164" fontId="5" fillId="0" borderId="0" xfId="2" applyFont="1" applyFill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171" fontId="5" fillId="0" borderId="0" xfId="1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15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172" fontId="5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166" fontId="4" fillId="0" borderId="0" xfId="5" applyNumberFormat="1" applyFont="1" applyFill="1" applyBorder="1" applyAlignment="1" applyProtection="1">
      <alignment vertical="center"/>
    </xf>
    <xf numFmtId="166" fontId="4" fillId="0" borderId="0" xfId="0" applyNumberFormat="1" applyFont="1" applyAlignment="1">
      <alignment vertical="center"/>
    </xf>
    <xf numFmtId="166" fontId="5" fillId="0" borderId="0" xfId="5" applyNumberFormat="1" applyFont="1" applyFill="1" applyBorder="1" applyAlignment="1" applyProtection="1">
      <alignment vertical="center"/>
    </xf>
    <xf numFmtId="172" fontId="5" fillId="0" borderId="0" xfId="1" applyNumberFormat="1" applyFont="1" applyFill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72" fontId="5" fillId="0" borderId="0" xfId="1" applyNumberFormat="1" applyFont="1" applyFill="1" applyBorder="1" applyAlignment="1" applyProtection="1">
      <alignment vertical="center"/>
    </xf>
    <xf numFmtId="173" fontId="4" fillId="0" borderId="0" xfId="6" applyNumberFormat="1" applyFont="1" applyAlignment="1">
      <alignment vertical="center"/>
    </xf>
    <xf numFmtId="9" fontId="4" fillId="0" borderId="0" xfId="6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166" fontId="26" fillId="0" borderId="0" xfId="1" applyNumberFormat="1" applyFont="1" applyFill="1" applyBorder="1" applyAlignment="1" applyProtection="1">
      <alignment vertical="center"/>
    </xf>
    <xf numFmtId="166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66" fontId="3" fillId="0" borderId="0" xfId="1" applyNumberFormat="1" applyFont="1" applyFill="1" applyBorder="1" applyAlignment="1" applyProtection="1">
      <alignment vertical="center"/>
    </xf>
    <xf numFmtId="166" fontId="3" fillId="0" borderId="0" xfId="0" applyNumberFormat="1" applyFont="1" applyAlignment="1">
      <alignment vertical="center"/>
    </xf>
    <xf numFmtId="168" fontId="3" fillId="0" borderId="0" xfId="0" applyNumberFormat="1" applyFont="1" applyAlignment="1">
      <alignment vertical="center"/>
    </xf>
    <xf numFmtId="3" fontId="4" fillId="0" borderId="0" xfId="5" applyNumberFormat="1" applyFont="1" applyFill="1" applyBorder="1" applyAlignment="1" applyProtection="1">
      <alignment vertical="center"/>
    </xf>
    <xf numFmtId="3" fontId="3" fillId="0" borderId="0" xfId="0" applyNumberFormat="1" applyFont="1" applyAlignment="1">
      <alignment vertical="center"/>
    </xf>
    <xf numFmtId="170" fontId="3" fillId="0" borderId="0" xfId="0" applyNumberFormat="1" applyFont="1" applyAlignment="1">
      <alignment vertical="center"/>
    </xf>
    <xf numFmtId="0" fontId="27" fillId="0" borderId="0" xfId="0" applyFont="1" applyAlignment="1">
      <alignment horizontal="left" vertical="center"/>
    </xf>
    <xf numFmtId="0" fontId="14" fillId="2" borderId="15" xfId="0" applyFont="1" applyFill="1" applyBorder="1" applyAlignment="1">
      <alignment horizontal="center" vertical="center"/>
    </xf>
    <xf numFmtId="166" fontId="14" fillId="2" borderId="16" xfId="1" applyNumberFormat="1" applyFont="1" applyFill="1" applyBorder="1" applyAlignment="1" applyProtection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66" fontId="18" fillId="0" borderId="0" xfId="1" applyNumberFormat="1" applyFont="1" applyFill="1" applyBorder="1" applyAlignment="1" applyProtection="1">
      <alignment vertical="center"/>
    </xf>
    <xf numFmtId="0" fontId="28" fillId="2" borderId="18" xfId="0" applyFont="1" applyFill="1" applyBorder="1" applyAlignment="1">
      <alignment horizontal="center" vertical="center"/>
    </xf>
    <xf numFmtId="166" fontId="14" fillId="2" borderId="10" xfId="1" applyNumberFormat="1" applyFont="1" applyFill="1" applyBorder="1" applyAlignment="1" applyProtection="1">
      <alignment horizontal="center" vertical="center"/>
    </xf>
    <xf numFmtId="14" fontId="14" fillId="2" borderId="19" xfId="0" applyNumberFormat="1" applyFont="1" applyFill="1" applyBorder="1" applyAlignment="1">
      <alignment horizontal="center" vertical="center"/>
    </xf>
    <xf numFmtId="14" fontId="27" fillId="0" borderId="0" xfId="0" applyNumberFormat="1" applyFont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37" fontId="15" fillId="0" borderId="19" xfId="1" applyNumberFormat="1" applyFont="1" applyFill="1" applyBorder="1" applyAlignment="1" applyProtection="1">
      <alignment vertical="center"/>
    </xf>
    <xf numFmtId="168" fontId="7" fillId="0" borderId="0" xfId="1" applyNumberFormat="1" applyFont="1" applyFill="1" applyBorder="1" applyAlignment="1" applyProtection="1">
      <alignment vertical="center"/>
    </xf>
    <xf numFmtId="3" fontId="4" fillId="0" borderId="0" xfId="0" applyNumberFormat="1" applyFont="1" applyAlignment="1">
      <alignment vertical="center"/>
    </xf>
    <xf numFmtId="0" fontId="16" fillId="0" borderId="20" xfId="0" applyFont="1" applyBorder="1" applyAlignment="1">
      <alignment horizontal="left" vertical="center"/>
    </xf>
    <xf numFmtId="166" fontId="16" fillId="0" borderId="21" xfId="1" applyNumberFormat="1" applyFont="1" applyFill="1" applyBorder="1" applyAlignment="1" applyProtection="1">
      <alignment vertical="center"/>
    </xf>
    <xf numFmtId="166" fontId="16" fillId="0" borderId="22" xfId="1" applyNumberFormat="1" applyFont="1" applyFill="1" applyBorder="1" applyAlignment="1" applyProtection="1">
      <alignment vertical="center"/>
    </xf>
    <xf numFmtId="168" fontId="3" fillId="0" borderId="0" xfId="1" applyNumberFormat="1" applyFont="1" applyFill="1" applyBorder="1" applyAlignment="1" applyProtection="1">
      <alignment vertical="center"/>
    </xf>
    <xf numFmtId="166" fontId="0" fillId="0" borderId="0" xfId="5" applyNumberFormat="1" applyFont="1" applyFill="1" applyBorder="1" applyAlignment="1" applyProtection="1">
      <alignment vertical="center"/>
    </xf>
    <xf numFmtId="0" fontId="3" fillId="0" borderId="0" xfId="0" applyFont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166" fontId="29" fillId="0" borderId="9" xfId="5" applyNumberFormat="1" applyFont="1" applyFill="1" applyBorder="1" applyAlignment="1" applyProtection="1">
      <alignment horizontal="center" vertical="center"/>
    </xf>
    <xf numFmtId="174" fontId="26" fillId="0" borderId="10" xfId="0" applyNumberFormat="1" applyFont="1" applyBorder="1" applyAlignment="1">
      <alignment horizontal="center" vertical="center" wrapText="1"/>
    </xf>
    <xf numFmtId="15" fontId="26" fillId="0" borderId="10" xfId="0" applyNumberFormat="1" applyFont="1" applyBorder="1" applyAlignment="1">
      <alignment horizontal="center" vertical="center" wrapText="1"/>
    </xf>
    <xf numFmtId="15" fontId="26" fillId="0" borderId="10" xfId="1" applyNumberFormat="1" applyFont="1" applyFill="1" applyBorder="1" applyAlignment="1" applyProtection="1">
      <alignment horizontal="center" vertical="center" wrapText="1"/>
    </xf>
    <xf numFmtId="15" fontId="30" fillId="0" borderId="0" xfId="5" applyNumberFormat="1" applyFont="1" applyFill="1" applyBorder="1" applyAlignment="1" applyProtection="1">
      <alignment horizontal="center" vertical="center" wrapText="1"/>
    </xf>
    <xf numFmtId="0" fontId="31" fillId="0" borderId="0" xfId="0" applyFont="1" applyAlignment="1">
      <alignment vertical="center"/>
    </xf>
    <xf numFmtId="10" fontId="5" fillId="0" borderId="0" xfId="3" applyNumberFormat="1" applyFont="1" applyFill="1" applyBorder="1" applyAlignment="1" applyProtection="1">
      <alignment horizontal="center" vertical="center"/>
    </xf>
    <xf numFmtId="10" fontId="5" fillId="0" borderId="0" xfId="3" applyNumberFormat="1" applyFont="1" applyFill="1" applyBorder="1" applyAlignment="1" applyProtection="1">
      <alignment vertical="center"/>
    </xf>
    <xf numFmtId="0" fontId="5" fillId="0" borderId="11" xfId="0" applyFont="1" applyBorder="1" applyAlignment="1">
      <alignment horizontal="center" vertical="center"/>
    </xf>
    <xf numFmtId="166" fontId="5" fillId="0" borderId="13" xfId="5" applyNumberFormat="1" applyFont="1" applyFill="1" applyBorder="1" applyAlignment="1" applyProtection="1">
      <alignment horizontal="center" vertical="center"/>
    </xf>
    <xf numFmtId="0" fontId="5" fillId="0" borderId="26" xfId="0" applyFont="1" applyBorder="1" applyAlignment="1">
      <alignment vertical="center"/>
    </xf>
    <xf numFmtId="166" fontId="5" fillId="0" borderId="26" xfId="5" applyNumberFormat="1" applyFont="1" applyFill="1" applyBorder="1" applyAlignment="1" applyProtection="1">
      <alignment vertical="center"/>
    </xf>
    <xf numFmtId="0" fontId="33" fillId="0" borderId="0" xfId="0" applyFont="1" applyAlignment="1">
      <alignment vertical="center"/>
    </xf>
    <xf numFmtId="166" fontId="0" fillId="0" borderId="0" xfId="0" applyNumberFormat="1" applyAlignment="1">
      <alignment vertical="center"/>
    </xf>
    <xf numFmtId="10" fontId="1" fillId="0" borderId="0" xfId="3" applyNumberFormat="1" applyAlignment="1">
      <alignment vertical="center"/>
    </xf>
    <xf numFmtId="10" fontId="0" fillId="0" borderId="0" xfId="3" applyNumberFormat="1" applyFont="1" applyFill="1" applyBorder="1" applyAlignment="1" applyProtection="1">
      <alignment vertical="center"/>
    </xf>
    <xf numFmtId="10" fontId="34" fillId="0" borderId="0" xfId="3" applyNumberFormat="1" applyFont="1" applyAlignment="1">
      <alignment vertical="center"/>
    </xf>
    <xf numFmtId="10" fontId="35" fillId="0" borderId="0" xfId="3" applyNumberFormat="1" applyFont="1" applyAlignment="1">
      <alignment vertical="center"/>
    </xf>
    <xf numFmtId="10" fontId="0" fillId="0" borderId="0" xfId="1" applyNumberFormat="1" applyFont="1" applyFill="1" applyBorder="1" applyAlignment="1" applyProtection="1">
      <alignment horizontal="center" vertical="center"/>
    </xf>
    <xf numFmtId="166" fontId="0" fillId="0" borderId="0" xfId="3" applyNumberFormat="1" applyFont="1" applyFill="1" applyBorder="1" applyAlignment="1" applyProtection="1">
      <alignment vertical="center"/>
    </xf>
    <xf numFmtId="0" fontId="36" fillId="0" borderId="0" xfId="0" applyFont="1" applyAlignment="1">
      <alignment horizontal="left" vertical="center" readingOrder="1"/>
    </xf>
    <xf numFmtId="0" fontId="0" fillId="0" borderId="0" xfId="0" applyAlignment="1">
      <alignment horizontal="center" vertical="center" wrapText="1"/>
    </xf>
    <xf numFmtId="10" fontId="0" fillId="0" borderId="0" xfId="3" applyNumberFormat="1" applyFont="1" applyFill="1" applyBorder="1" applyAlignment="1" applyProtection="1">
      <alignment horizontal="center" vertical="center" wrapText="1"/>
    </xf>
    <xf numFmtId="166" fontId="3" fillId="0" borderId="0" xfId="5" applyNumberFormat="1" applyFont="1" applyFill="1" applyBorder="1" applyAlignment="1" applyProtection="1">
      <alignment horizontal="center" vertical="center" wrapText="1"/>
    </xf>
    <xf numFmtId="10" fontId="3" fillId="0" borderId="0" xfId="3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7" fillId="0" borderId="0" xfId="0" applyFont="1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10" fontId="0" fillId="0" borderId="0" xfId="0" applyNumberForma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10" fontId="0" fillId="0" borderId="0" xfId="3" applyNumberFormat="1" applyFont="1" applyFill="1" applyBorder="1" applyAlignment="1" applyProtection="1">
      <alignment horizontal="center" vertical="center"/>
    </xf>
    <xf numFmtId="166" fontId="14" fillId="2" borderId="16" xfId="1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10" fontId="15" fillId="0" borderId="24" xfId="3" applyNumberFormat="1" applyFont="1" applyFill="1" applyBorder="1" applyAlignment="1" applyProtection="1">
      <alignment horizontal="center" vertical="center"/>
    </xf>
    <xf numFmtId="10" fontId="15" fillId="0" borderId="25" xfId="3" applyNumberFormat="1" applyFont="1" applyFill="1" applyBorder="1" applyAlignment="1" applyProtection="1">
      <alignment horizontal="center" vertical="center"/>
    </xf>
    <xf numFmtId="10" fontId="5" fillId="0" borderId="14" xfId="3" applyNumberFormat="1" applyFont="1" applyFill="1" applyBorder="1" applyAlignment="1" applyProtection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</cellXfs>
  <cellStyles count="7">
    <cellStyle name="Hipervínculo" xfId="4" builtinId="8"/>
    <cellStyle name="Millares" xfId="1" builtinId="3"/>
    <cellStyle name="Millares [0]" xfId="2" builtinId="6"/>
    <cellStyle name="Millares 2" xfId="5" xr:uid="{2B0851C6-625D-49C2-84A7-988564B8CC38}"/>
    <cellStyle name="Normal" xfId="0" builtinId="0"/>
    <cellStyle name="Porcentaje" xfId="3" builtinId="5"/>
    <cellStyle name="Porcentaje 2" xfId="6" xr:uid="{3879C7BA-6ECF-4C24-920D-DC3307291E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980394</xdr:colOff>
      <xdr:row>114</xdr:row>
      <xdr:rowOff>47624</xdr:rowOff>
    </xdr:from>
    <xdr:to>
      <xdr:col>2</xdr:col>
      <xdr:colOff>2547936</xdr:colOff>
      <xdr:row>122</xdr:row>
      <xdr:rowOff>142875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B819DE78-6377-44CA-BFD2-054D1AC0D93A}"/>
            </a:ext>
          </a:extLst>
        </xdr:cNvPr>
        <xdr:cNvSpPr txBox="1">
          <a:spLocks noChangeArrowheads="1"/>
        </xdr:cNvSpPr>
      </xdr:nvSpPr>
      <xdr:spPr bwMode="auto">
        <a:xfrm>
          <a:off x="1132794" y="40566974"/>
          <a:ext cx="3882117" cy="1504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PY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María Alejandra Espínola</a:t>
          </a:r>
        </a:p>
        <a:p>
          <a:pPr algn="ctr" rtl="0">
            <a:defRPr sz="1000"/>
          </a:pPr>
          <a:r>
            <a:rPr lang="es-PY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PY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Contador General</a:t>
          </a:r>
          <a:endParaRPr lang="es-PY" sz="2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PY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 RUC 6764204-7</a:t>
          </a:r>
          <a:endParaRPr lang="es-PY" sz="2000"/>
        </a:p>
      </xdr:txBody>
    </xdr:sp>
    <xdr:clientData/>
  </xdr:twoCellAnchor>
  <xdr:twoCellAnchor editAs="oneCell">
    <xdr:from>
      <xdr:col>1</xdr:col>
      <xdr:colOff>278490</xdr:colOff>
      <xdr:row>0</xdr:row>
      <xdr:rowOff>251732</xdr:rowOff>
    </xdr:from>
    <xdr:to>
      <xdr:col>3</xdr:col>
      <xdr:colOff>476249</xdr:colOff>
      <xdr:row>6</xdr:row>
      <xdr:rowOff>309562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6DFE947E-1093-4191-B014-2BE5A8E61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890" y="251732"/>
          <a:ext cx="5684159" cy="16485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2157415</xdr:colOff>
      <xdr:row>115</xdr:row>
      <xdr:rowOff>31521</xdr:rowOff>
    </xdr:from>
    <xdr:to>
      <xdr:col>8</xdr:col>
      <xdr:colOff>1173164</xdr:colOff>
      <xdr:row>123</xdr:row>
      <xdr:rowOff>165099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352CC2CE-0667-41D2-9CE4-EADDDA1F5E0C}"/>
            </a:ext>
          </a:extLst>
        </xdr:cNvPr>
        <xdr:cNvSpPr txBox="1">
          <a:spLocks noChangeArrowheads="1"/>
        </xdr:cNvSpPr>
      </xdr:nvSpPr>
      <xdr:spPr bwMode="auto">
        <a:xfrm>
          <a:off x="18273715" y="40722321"/>
          <a:ext cx="4625974" cy="156232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PY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Dimas R. Ayala R.</a:t>
          </a:r>
        </a:p>
        <a:p>
          <a:pPr algn="l" rtl="0">
            <a:defRPr sz="1000"/>
          </a:pPr>
          <a:r>
            <a:rPr lang="es-PY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</a:t>
          </a:r>
          <a:r>
            <a:rPr lang="es-PY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- Gerente General</a:t>
          </a:r>
          <a:endParaRPr lang="es-PY" sz="2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PY" sz="2000"/>
        </a:p>
      </xdr:txBody>
    </xdr:sp>
    <xdr:clientData/>
  </xdr:twoCellAnchor>
  <xdr:twoCellAnchor>
    <xdr:from>
      <xdr:col>4</xdr:col>
      <xdr:colOff>666750</xdr:colOff>
      <xdr:row>114</xdr:row>
      <xdr:rowOff>66676</xdr:rowOff>
    </xdr:from>
    <xdr:to>
      <xdr:col>4</xdr:col>
      <xdr:colOff>3619500</xdr:colOff>
      <xdr:row>122</xdr:row>
      <xdr:rowOff>23813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8C5FB966-BB5B-4F09-ABBA-51F9C2E12A17}"/>
            </a:ext>
          </a:extLst>
        </xdr:cNvPr>
        <xdr:cNvSpPr txBox="1">
          <a:spLocks noChangeArrowheads="1"/>
        </xdr:cNvSpPr>
      </xdr:nvSpPr>
      <xdr:spPr bwMode="auto">
        <a:xfrm>
          <a:off x="9839325" y="40586026"/>
          <a:ext cx="2952750" cy="136683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PY" sz="2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Heinz Alfred Bartel</a:t>
          </a:r>
        </a:p>
        <a:p>
          <a:pPr algn="ctr" rtl="0">
            <a:defRPr sz="1000"/>
          </a:pPr>
          <a:r>
            <a:rPr lang="es-PY" sz="2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Síndico Titular</a:t>
          </a:r>
          <a:endParaRPr lang="es-PY" sz="2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es-PY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1495423</xdr:colOff>
      <xdr:row>114</xdr:row>
      <xdr:rowOff>47625</xdr:rowOff>
    </xdr:from>
    <xdr:to>
      <xdr:col>12</xdr:col>
      <xdr:colOff>523875</xdr:colOff>
      <xdr:row>120</xdr:row>
      <xdr:rowOff>71438</xdr:rowOff>
    </xdr:to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id="{179A6399-50BD-49F4-B509-9DBC0440BC30}"/>
            </a:ext>
          </a:extLst>
        </xdr:cNvPr>
        <xdr:cNvSpPr txBox="1">
          <a:spLocks noChangeArrowheads="1"/>
        </xdr:cNvSpPr>
      </xdr:nvSpPr>
      <xdr:spPr bwMode="auto">
        <a:xfrm>
          <a:off x="28632148" y="40566975"/>
          <a:ext cx="3800477" cy="105251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PY" sz="2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Ricardo Wollmeister Storrer</a:t>
          </a:r>
        </a:p>
        <a:p>
          <a:pPr algn="ctr" rtl="0">
            <a:defRPr sz="1000"/>
          </a:pPr>
          <a:r>
            <a:rPr lang="es-PY" sz="2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Presidente</a:t>
          </a:r>
        </a:p>
      </xdr:txBody>
    </xdr:sp>
    <xdr:clientData/>
  </xdr:twoCellAnchor>
  <xdr:twoCellAnchor editAs="oneCell">
    <xdr:from>
      <xdr:col>1</xdr:col>
      <xdr:colOff>71436</xdr:colOff>
      <xdr:row>120</xdr:row>
      <xdr:rowOff>166686</xdr:rowOff>
    </xdr:from>
    <xdr:to>
      <xdr:col>1</xdr:col>
      <xdr:colOff>1076257</xdr:colOff>
      <xdr:row>127</xdr:row>
      <xdr:rowOff>166687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0281CC7-D5C0-4E99-9978-7997C1FB5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6" y="41714736"/>
          <a:ext cx="1004821" cy="1333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238124</xdr:colOff>
      <xdr:row>127</xdr:row>
      <xdr:rowOff>166686</xdr:rowOff>
    </xdr:from>
    <xdr:to>
      <xdr:col>12</xdr:col>
      <xdr:colOff>904875</xdr:colOff>
      <xdr:row>140</xdr:row>
      <xdr:rowOff>142875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CD67B7D-738B-480B-AF5C-469F93F6B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964649" y="43048236"/>
          <a:ext cx="10848976" cy="2452689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124</xdr:row>
      <xdr:rowOff>142875</xdr:rowOff>
    </xdr:from>
    <xdr:to>
      <xdr:col>4</xdr:col>
      <xdr:colOff>3619500</xdr:colOff>
      <xdr:row>145</xdr:row>
      <xdr:rowOff>123825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43EB08B9-4323-47EC-9BCB-D109EF7E1572}"/>
            </a:ext>
          </a:extLst>
        </xdr:cNvPr>
        <xdr:cNvSpPr>
          <a:spLocks noChangeAspect="1" noChangeArrowheads="1"/>
        </xdr:cNvSpPr>
      </xdr:nvSpPr>
      <xdr:spPr bwMode="auto">
        <a:xfrm>
          <a:off x="66675" y="42452925"/>
          <a:ext cx="12725400" cy="398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71437</xdr:colOff>
      <xdr:row>127</xdr:row>
      <xdr:rowOff>119063</xdr:rowOff>
    </xdr:from>
    <xdr:to>
      <xdr:col>5</xdr:col>
      <xdr:colOff>214311</xdr:colOff>
      <xdr:row>147</xdr:row>
      <xdr:rowOff>73107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E9BB9AAB-DAD5-46AF-8E1A-7B6BF98337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23837" y="43000613"/>
          <a:ext cx="12953999" cy="3764044"/>
        </a:xfrm>
        <a:prstGeom prst="rect">
          <a:avLst/>
        </a:prstGeom>
      </xdr:spPr>
    </xdr:pic>
    <xdr:clientData/>
  </xdr:twoCellAnchor>
  <xdr:twoCellAnchor editAs="oneCell">
    <xdr:from>
      <xdr:col>5</xdr:col>
      <xdr:colOff>373054</xdr:colOff>
      <xdr:row>127</xdr:row>
      <xdr:rowOff>95248</xdr:rowOff>
    </xdr:from>
    <xdr:to>
      <xdr:col>8</xdr:col>
      <xdr:colOff>23812</xdr:colOff>
      <xdr:row>137</xdr:row>
      <xdr:rowOff>23811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AC2A46D4-8D61-48DD-9040-CBC7C0B73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336579" y="42976798"/>
          <a:ext cx="8413758" cy="18335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le\Balances%20Publicaci&#243;n\2021\Marzo\Estados%20Contables%20BANCOP%20al_31.03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e"/>
      <sheetName val="Roe"/>
      <sheetName val="ROE AUMENTO"/>
      <sheetName val="Hoja3"/>
    </sheetNames>
    <sheetDataSet>
      <sheetData sheetId="0"/>
      <sheetData sheetId="1">
        <row r="7">
          <cell r="C7">
            <v>3.4192426739645579E-2</v>
          </cell>
        </row>
        <row r="8">
          <cell r="C8">
            <v>0.13676970695858232</v>
          </cell>
          <cell r="G8">
            <v>0.14761000348038306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9EAC0-CFAB-4AF4-8A39-EA6D8F53F972}">
  <sheetPr>
    <pageSetUpPr fitToPage="1"/>
  </sheetPr>
  <dimension ref="A1:AF143"/>
  <sheetViews>
    <sheetView showGridLines="0" tabSelected="1" topLeftCell="A91" zoomScale="40" zoomScaleNormal="40" workbookViewId="0">
      <selection activeCell="H113" sqref="H113"/>
    </sheetView>
  </sheetViews>
  <sheetFormatPr baseColWidth="10" defaultColWidth="11.42578125" defaultRowHeight="15" x14ac:dyDescent="0.25"/>
  <cols>
    <col min="1" max="1" width="2.28515625" style="1" customWidth="1"/>
    <col min="2" max="2" width="34.7109375" style="2" customWidth="1"/>
    <col min="3" max="3" width="47.5703125" style="2" customWidth="1"/>
    <col min="4" max="4" width="53" style="2" customWidth="1"/>
    <col min="5" max="5" width="56.85546875" style="2" customWidth="1"/>
    <col min="6" max="6" width="47.28515625" style="4" customWidth="1"/>
    <col min="7" max="7" width="42.140625" style="2" customWidth="1"/>
    <col min="8" max="8" width="42" style="2" customWidth="1"/>
    <col min="9" max="9" width="47.140625" style="2" customWidth="1"/>
    <col min="10" max="10" width="34" style="2" customWidth="1"/>
    <col min="11" max="11" width="35.140625" style="2" bestFit="1" customWidth="1"/>
    <col min="12" max="12" width="36.42578125" style="2" customWidth="1"/>
    <col min="13" max="13" width="42.7109375" style="4" customWidth="1"/>
    <col min="14" max="14" width="3.5703125" style="2" customWidth="1"/>
    <col min="15" max="15" width="11.42578125" style="2"/>
    <col min="16" max="16" width="38.5703125" style="2" customWidth="1"/>
    <col min="17" max="17" width="73" style="2" customWidth="1"/>
    <col min="18" max="18" width="5" style="2" customWidth="1"/>
    <col min="19" max="21" width="34.28515625" style="2" customWidth="1"/>
    <col min="22" max="16384" width="11.42578125" style="2"/>
  </cols>
  <sheetData>
    <row r="1" spans="1:13" ht="23.25" x14ac:dyDescent="0.25">
      <c r="E1" s="3"/>
      <c r="L1" s="5" t="s">
        <v>0</v>
      </c>
      <c r="M1" s="6"/>
    </row>
    <row r="2" spans="1:13" ht="23.25" x14ac:dyDescent="0.25">
      <c r="F2" s="7"/>
      <c r="L2" s="8" t="s">
        <v>1</v>
      </c>
      <c r="M2" s="6"/>
    </row>
    <row r="3" spans="1:13" ht="23.25" x14ac:dyDescent="0.25">
      <c r="L3" s="9" t="s">
        <v>2</v>
      </c>
      <c r="M3" s="6"/>
    </row>
    <row r="4" spans="1:13" ht="20.25" x14ac:dyDescent="0.25">
      <c r="B4" s="10"/>
      <c r="C4" s="10"/>
      <c r="D4" s="10"/>
      <c r="E4" s="10"/>
      <c r="L4" s="11"/>
      <c r="M4" s="12"/>
    </row>
    <row r="5" spans="1:13" ht="20.25" x14ac:dyDescent="0.25">
      <c r="B5" s="13"/>
      <c r="C5" s="13"/>
      <c r="D5" s="13"/>
      <c r="E5" s="13"/>
      <c r="L5" s="11"/>
      <c r="M5" s="12"/>
    </row>
    <row r="6" spans="1:13" x14ac:dyDescent="0.25">
      <c r="B6" s="13"/>
      <c r="C6" s="13"/>
      <c r="D6" s="13"/>
      <c r="E6" s="13"/>
    </row>
    <row r="7" spans="1:13" s="15" customFormat="1" ht="35.25" x14ac:dyDescent="0.25">
      <c r="A7" s="14"/>
      <c r="B7" s="172" t="s">
        <v>3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</row>
    <row r="9" spans="1:13" ht="18" x14ac:dyDescent="0.25">
      <c r="B9" s="173"/>
      <c r="C9" s="173"/>
      <c r="D9" s="173"/>
      <c r="E9" s="173"/>
      <c r="F9" s="16"/>
      <c r="G9" s="173"/>
      <c r="H9" s="173"/>
      <c r="I9" s="173"/>
      <c r="J9" s="173"/>
      <c r="K9" s="173"/>
      <c r="L9" s="173"/>
      <c r="M9" s="16"/>
    </row>
    <row r="10" spans="1:13" ht="33.75" x14ac:dyDescent="0.25">
      <c r="B10" s="174" t="s">
        <v>4</v>
      </c>
      <c r="C10" s="174"/>
      <c r="D10" s="174"/>
      <c r="E10" s="174"/>
      <c r="F10" s="17" t="s">
        <v>5</v>
      </c>
      <c r="G10" s="174" t="s">
        <v>6</v>
      </c>
      <c r="H10" s="174"/>
      <c r="I10" s="174"/>
      <c r="J10" s="174"/>
      <c r="K10" s="174"/>
      <c r="L10" s="174"/>
      <c r="M10" s="17" t="s">
        <v>5</v>
      </c>
    </row>
    <row r="11" spans="1:13" x14ac:dyDescent="0.25">
      <c r="B11" s="18"/>
      <c r="C11" s="18"/>
      <c r="D11" s="18"/>
      <c r="E11" s="18"/>
      <c r="F11" s="19"/>
      <c r="G11" s="18"/>
      <c r="H11" s="18"/>
      <c r="I11" s="18"/>
      <c r="J11" s="18"/>
      <c r="K11" s="18"/>
      <c r="L11" s="18"/>
      <c r="M11" s="19"/>
    </row>
    <row r="12" spans="1:13" x14ac:dyDescent="0.25">
      <c r="B12" s="20"/>
      <c r="C12" s="20"/>
      <c r="F12" s="21"/>
      <c r="G12" s="20"/>
    </row>
    <row r="13" spans="1:13" s="8" customFormat="1" ht="30.75" customHeight="1" x14ac:dyDescent="0.25">
      <c r="A13" s="22"/>
      <c r="B13" s="23" t="s">
        <v>7</v>
      </c>
      <c r="C13" s="23"/>
      <c r="D13" s="24"/>
      <c r="E13" s="24"/>
      <c r="F13" s="25">
        <v>601436341407</v>
      </c>
      <c r="G13" s="23" t="s">
        <v>8</v>
      </c>
      <c r="H13" s="24"/>
      <c r="I13" s="24"/>
      <c r="J13" s="24"/>
      <c r="K13" s="24"/>
      <c r="L13" s="24"/>
      <c r="M13" s="25">
        <v>1566550025480</v>
      </c>
    </row>
    <row r="14" spans="1:13" s="8" customFormat="1" ht="30.75" customHeight="1" x14ac:dyDescent="0.25">
      <c r="A14" s="22"/>
      <c r="B14" s="23" t="s">
        <v>9</v>
      </c>
      <c r="C14" s="23"/>
      <c r="D14" s="24"/>
      <c r="E14" s="24"/>
      <c r="F14" s="25">
        <v>176637746228</v>
      </c>
      <c r="G14" s="23" t="s">
        <v>10</v>
      </c>
      <c r="H14" s="24"/>
      <c r="I14" s="24"/>
      <c r="J14" s="24"/>
      <c r="K14" s="24"/>
      <c r="L14" s="24"/>
      <c r="M14" s="25">
        <v>1619400604113</v>
      </c>
    </row>
    <row r="15" spans="1:13" s="8" customFormat="1" ht="30.75" customHeight="1" x14ac:dyDescent="0.25">
      <c r="A15" s="22"/>
      <c r="B15" s="23" t="s">
        <v>11</v>
      </c>
      <c r="C15" s="23"/>
      <c r="D15" s="24"/>
      <c r="E15" s="24"/>
      <c r="F15" s="25">
        <v>386933547313</v>
      </c>
      <c r="G15" s="23" t="s">
        <v>12</v>
      </c>
      <c r="H15" s="24"/>
      <c r="I15" s="24"/>
      <c r="J15" s="24"/>
      <c r="K15" s="24"/>
      <c r="L15" s="24"/>
      <c r="M15" s="25">
        <v>10009664543</v>
      </c>
    </row>
    <row r="16" spans="1:13" s="8" customFormat="1" ht="30.75" customHeight="1" x14ac:dyDescent="0.25">
      <c r="A16" s="22"/>
      <c r="B16" s="23" t="s">
        <v>13</v>
      </c>
      <c r="C16" s="23"/>
      <c r="D16" s="24"/>
      <c r="E16" s="24"/>
      <c r="F16" s="25">
        <v>2187609693648</v>
      </c>
      <c r="G16" s="23" t="s">
        <v>14</v>
      </c>
      <c r="H16" s="24"/>
      <c r="I16" s="24"/>
      <c r="J16" s="24"/>
      <c r="K16" s="24"/>
      <c r="L16" s="24"/>
      <c r="M16" s="25">
        <v>10071617350</v>
      </c>
    </row>
    <row r="17" spans="1:17" s="8" customFormat="1" ht="30.75" customHeight="1" x14ac:dyDescent="0.25">
      <c r="A17" s="22"/>
      <c r="B17" s="23" t="s">
        <v>15</v>
      </c>
      <c r="C17" s="23"/>
      <c r="D17" s="24"/>
      <c r="E17" s="24"/>
      <c r="F17" s="25">
        <v>39610550646</v>
      </c>
      <c r="G17" s="23"/>
      <c r="H17" s="24"/>
      <c r="I17" s="24"/>
      <c r="J17" s="24"/>
      <c r="K17" s="24"/>
      <c r="L17" s="24"/>
      <c r="M17" s="25"/>
    </row>
    <row r="18" spans="1:17" s="8" customFormat="1" ht="30.75" customHeight="1" x14ac:dyDescent="0.25">
      <c r="A18" s="22"/>
      <c r="B18" s="23" t="s">
        <v>16</v>
      </c>
      <c r="C18" s="23"/>
      <c r="D18" s="24"/>
      <c r="E18" s="24"/>
      <c r="F18" s="25">
        <v>19097325231</v>
      </c>
      <c r="G18" s="26" t="s">
        <v>17</v>
      </c>
      <c r="H18" s="27"/>
      <c r="I18" s="27"/>
      <c r="J18" s="27"/>
      <c r="K18" s="27"/>
      <c r="L18" s="27"/>
      <c r="M18" s="28">
        <f>SUM(M13:M17)</f>
        <v>3206031911486</v>
      </c>
    </row>
    <row r="19" spans="1:17" s="8" customFormat="1" ht="30.75" customHeight="1" x14ac:dyDescent="0.25">
      <c r="A19" s="22"/>
      <c r="B19" s="23" t="s">
        <v>18</v>
      </c>
      <c r="C19" s="23"/>
      <c r="D19" s="24"/>
      <c r="E19" s="29"/>
      <c r="F19" s="25">
        <v>59417687053</v>
      </c>
      <c r="G19" s="26"/>
      <c r="H19" s="27"/>
      <c r="I19" s="27"/>
      <c r="J19" s="27"/>
      <c r="K19" s="27"/>
      <c r="L19" s="27"/>
      <c r="M19" s="28"/>
    </row>
    <row r="20" spans="1:17" s="8" customFormat="1" ht="30.75" customHeight="1" x14ac:dyDescent="0.25">
      <c r="A20" s="22"/>
      <c r="B20" s="23" t="s">
        <v>19</v>
      </c>
      <c r="C20" s="23"/>
      <c r="D20" s="24"/>
      <c r="E20" s="24"/>
      <c r="F20" s="25">
        <v>5377065907</v>
      </c>
      <c r="G20" s="26" t="s">
        <v>20</v>
      </c>
      <c r="H20" s="27"/>
      <c r="I20" s="27"/>
      <c r="J20" s="27"/>
      <c r="K20" s="27"/>
      <c r="L20" s="30"/>
      <c r="M20" s="28">
        <f>SUM(M21:M27)</f>
        <v>276938891693</v>
      </c>
      <c r="P20" s="31"/>
      <c r="Q20" s="32"/>
    </row>
    <row r="21" spans="1:17" s="8" customFormat="1" ht="30.75" customHeight="1" x14ac:dyDescent="0.25">
      <c r="A21" s="22"/>
      <c r="B21" s="23" t="s">
        <v>21</v>
      </c>
      <c r="C21" s="23"/>
      <c r="D21" s="24"/>
      <c r="E21" s="24"/>
      <c r="F21" s="25">
        <v>6850845746</v>
      </c>
      <c r="G21" s="23" t="s">
        <v>22</v>
      </c>
      <c r="H21" s="24"/>
      <c r="I21" s="24"/>
      <c r="J21" s="24"/>
      <c r="K21" s="24"/>
      <c r="L21" s="24"/>
      <c r="M21" s="25">
        <v>214378475287</v>
      </c>
    </row>
    <row r="22" spans="1:17" s="8" customFormat="1" ht="30.75" customHeight="1" x14ac:dyDescent="0.25">
      <c r="A22" s="22"/>
      <c r="B22" s="24"/>
      <c r="C22" s="24"/>
      <c r="D22" s="24"/>
      <c r="E22" s="24"/>
      <c r="F22" s="33"/>
      <c r="G22" s="23" t="s">
        <v>23</v>
      </c>
      <c r="H22" s="24"/>
      <c r="I22" s="24"/>
      <c r="J22" s="24"/>
      <c r="K22" s="24"/>
      <c r="L22" s="24"/>
      <c r="M22" s="25">
        <v>440000000</v>
      </c>
    </row>
    <row r="23" spans="1:17" s="8" customFormat="1" ht="30.75" customHeight="1" x14ac:dyDescent="0.25">
      <c r="A23" s="22"/>
      <c r="B23" s="24"/>
      <c r="C23" s="24"/>
      <c r="D23" s="24"/>
      <c r="E23" s="24"/>
      <c r="F23" s="33"/>
      <c r="G23" s="23" t="s">
        <v>24</v>
      </c>
      <c r="H23" s="24"/>
      <c r="I23" s="24"/>
      <c r="J23" s="24"/>
      <c r="K23" s="24"/>
      <c r="L23" s="24"/>
      <c r="M23" s="25">
        <v>0</v>
      </c>
    </row>
    <row r="24" spans="1:17" s="8" customFormat="1" ht="30.75" customHeight="1" x14ac:dyDescent="0.25">
      <c r="A24" s="22"/>
      <c r="B24" s="24"/>
      <c r="C24" s="24"/>
      <c r="D24" s="24"/>
      <c r="E24" s="24"/>
      <c r="F24" s="33"/>
      <c r="G24" s="23" t="s">
        <v>25</v>
      </c>
      <c r="H24" s="24"/>
      <c r="I24" s="24"/>
      <c r="J24" s="24"/>
      <c r="K24" s="24"/>
      <c r="L24" s="24"/>
      <c r="M24" s="25">
        <v>15704943108</v>
      </c>
    </row>
    <row r="25" spans="1:17" s="8" customFormat="1" ht="30.75" customHeight="1" x14ac:dyDescent="0.25">
      <c r="A25" s="22"/>
      <c r="B25" s="24"/>
      <c r="C25" s="24"/>
      <c r="D25" s="24"/>
      <c r="E25" s="24"/>
      <c r="F25" s="33"/>
      <c r="G25" s="23" t="s">
        <v>26</v>
      </c>
      <c r="H25" s="24"/>
      <c r="I25" s="24"/>
      <c r="J25" s="24"/>
      <c r="K25" s="24"/>
      <c r="L25" s="24"/>
      <c r="M25" s="25">
        <v>973034864</v>
      </c>
    </row>
    <row r="26" spans="1:17" s="8" customFormat="1" ht="30.75" customHeight="1" x14ac:dyDescent="0.25">
      <c r="A26" s="22"/>
      <c r="B26" s="24"/>
      <c r="C26" s="24"/>
      <c r="D26" s="24"/>
      <c r="E26" s="34"/>
      <c r="F26" s="33"/>
      <c r="G26" s="23" t="s">
        <v>27</v>
      </c>
      <c r="H26" s="24"/>
      <c r="I26" s="24"/>
      <c r="J26" s="24"/>
      <c r="K26" s="24"/>
      <c r="L26" s="34"/>
      <c r="M26" s="25">
        <v>37195218144</v>
      </c>
    </row>
    <row r="27" spans="1:17" s="8" customFormat="1" ht="30.75" customHeight="1" x14ac:dyDescent="0.25">
      <c r="A27" s="22"/>
      <c r="B27" s="24"/>
      <c r="C27" s="24"/>
      <c r="D27" s="24"/>
      <c r="E27" s="34"/>
      <c r="F27" s="35"/>
      <c r="G27" s="23" t="s">
        <v>28</v>
      </c>
      <c r="H27" s="24"/>
      <c r="I27" s="36"/>
      <c r="J27" s="36"/>
      <c r="K27" s="36"/>
      <c r="L27" s="24"/>
      <c r="M27" s="25">
        <f>SUM(L28:L29)</f>
        <v>8247220290</v>
      </c>
      <c r="P27" s="31">
        <f>+M27-F49</f>
        <v>0</v>
      </c>
      <c r="Q27" s="31"/>
    </row>
    <row r="28" spans="1:17" s="8" customFormat="1" ht="30.75" customHeight="1" x14ac:dyDescent="0.25">
      <c r="A28" s="22"/>
      <c r="B28" s="24"/>
      <c r="C28" s="24"/>
      <c r="D28" s="24"/>
      <c r="E28" s="34"/>
      <c r="F28" s="35"/>
      <c r="G28" s="37" t="s">
        <v>29</v>
      </c>
      <c r="H28" s="24"/>
      <c r="I28" s="36"/>
      <c r="J28" s="36"/>
      <c r="K28" s="36"/>
      <c r="L28" s="25">
        <f>8247220290-L29</f>
        <v>9187220290</v>
      </c>
      <c r="M28" s="25"/>
    </row>
    <row r="29" spans="1:17" s="8" customFormat="1" ht="30.75" customHeight="1" x14ac:dyDescent="0.25">
      <c r="A29" s="22"/>
      <c r="B29" s="24"/>
      <c r="C29" s="24"/>
      <c r="D29" s="24"/>
      <c r="E29" s="34"/>
      <c r="F29" s="35"/>
      <c r="G29" s="37" t="s">
        <v>30</v>
      </c>
      <c r="H29" s="24"/>
      <c r="I29" s="36"/>
      <c r="J29" s="36"/>
      <c r="K29" s="36"/>
      <c r="L29" s="25">
        <v>-940000000</v>
      </c>
      <c r="M29" s="25"/>
      <c r="O29" s="38"/>
    </row>
    <row r="30" spans="1:17" s="8" customFormat="1" ht="27" x14ac:dyDescent="0.25">
      <c r="A30" s="22"/>
      <c r="B30" s="24"/>
      <c r="C30" s="24"/>
      <c r="D30" s="24"/>
      <c r="E30" s="24"/>
      <c r="F30" s="35"/>
      <c r="G30" s="23"/>
      <c r="H30" s="24"/>
      <c r="I30" s="24"/>
      <c r="J30" s="24"/>
      <c r="K30" s="24"/>
      <c r="L30" s="24"/>
      <c r="M30" s="25"/>
    </row>
    <row r="31" spans="1:17" s="8" customFormat="1" ht="45" customHeight="1" x14ac:dyDescent="0.25">
      <c r="A31" s="22"/>
      <c r="B31" s="39" t="s">
        <v>31</v>
      </c>
      <c r="C31" s="39"/>
      <c r="D31" s="40"/>
      <c r="E31" s="41"/>
      <c r="F31" s="42">
        <f>SUM(F13:F30)</f>
        <v>3482970803179</v>
      </c>
      <c r="G31" s="39" t="s">
        <v>32</v>
      </c>
      <c r="H31" s="40"/>
      <c r="I31" s="40"/>
      <c r="J31" s="40"/>
      <c r="K31" s="40"/>
      <c r="L31" s="40"/>
      <c r="M31" s="42">
        <f>+M18+M20</f>
        <v>3482970803179</v>
      </c>
      <c r="P31" s="43">
        <v>0</v>
      </c>
      <c r="Q31" s="43">
        <v>0</v>
      </c>
    </row>
    <row r="32" spans="1:17" s="8" customFormat="1" ht="24" thickBot="1" x14ac:dyDescent="0.3">
      <c r="A32" s="22"/>
      <c r="F32" s="6"/>
      <c r="M32" s="6"/>
    </row>
    <row r="33" spans="1:13" s="8" customFormat="1" ht="30.75" customHeight="1" x14ac:dyDescent="0.25">
      <c r="A33" s="22"/>
      <c r="E33" s="44" t="s">
        <v>33</v>
      </c>
      <c r="F33" s="45"/>
      <c r="G33" s="46">
        <v>108409439736</v>
      </c>
      <c r="H33" s="47"/>
      <c r="I33" s="48"/>
      <c r="J33" s="48"/>
      <c r="K33" s="48"/>
      <c r="L33" s="49"/>
      <c r="M33" s="6"/>
    </row>
    <row r="34" spans="1:13" s="8" customFormat="1" ht="30.75" customHeight="1" thickBot="1" x14ac:dyDescent="0.3">
      <c r="A34" s="22"/>
      <c r="E34" s="50" t="s">
        <v>34</v>
      </c>
      <c r="F34" s="51"/>
      <c r="G34" s="52">
        <v>3545279188085</v>
      </c>
      <c r="H34" s="47"/>
      <c r="I34" s="48"/>
      <c r="J34" s="48"/>
      <c r="K34" s="48"/>
      <c r="L34" s="47"/>
      <c r="M34" s="6"/>
    </row>
    <row r="35" spans="1:13" x14ac:dyDescent="0.25">
      <c r="G35" s="4"/>
      <c r="H35" s="4"/>
      <c r="I35" s="4"/>
      <c r="J35" s="4"/>
      <c r="K35" s="4"/>
      <c r="L35" s="4"/>
    </row>
    <row r="36" spans="1:13" ht="35.25" x14ac:dyDescent="0.25">
      <c r="B36" s="172" t="s">
        <v>35</v>
      </c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</row>
    <row r="37" spans="1:13" x14ac:dyDescent="0.25">
      <c r="G37" s="53"/>
      <c r="H37" s="53"/>
      <c r="I37" s="53"/>
      <c r="J37" s="53"/>
      <c r="K37" s="53"/>
      <c r="L37" s="53"/>
      <c r="M37" s="2"/>
    </row>
    <row r="38" spans="1:13" ht="18" x14ac:dyDescent="0.25">
      <c r="B38" s="173"/>
      <c r="C38" s="173"/>
      <c r="D38" s="173"/>
      <c r="E38" s="173"/>
      <c r="F38" s="16"/>
      <c r="G38" s="173"/>
      <c r="H38" s="173"/>
      <c r="I38" s="173"/>
      <c r="J38" s="173"/>
      <c r="K38" s="173"/>
      <c r="L38" s="173"/>
      <c r="M38" s="16"/>
    </row>
    <row r="39" spans="1:13" ht="33.75" x14ac:dyDescent="0.25">
      <c r="B39" s="174" t="s">
        <v>36</v>
      </c>
      <c r="C39" s="174"/>
      <c r="D39" s="174"/>
      <c r="E39" s="174"/>
      <c r="F39" s="17" t="s">
        <v>5</v>
      </c>
      <c r="G39" s="174" t="s">
        <v>37</v>
      </c>
      <c r="H39" s="174"/>
      <c r="I39" s="174"/>
      <c r="J39" s="174"/>
      <c r="K39" s="174"/>
      <c r="L39" s="174"/>
      <c r="M39" s="17" t="s">
        <v>5</v>
      </c>
    </row>
    <row r="40" spans="1:13" x14ac:dyDescent="0.25">
      <c r="B40" s="18"/>
      <c r="C40" s="18"/>
      <c r="D40" s="18"/>
      <c r="E40" s="18"/>
      <c r="F40" s="19"/>
      <c r="G40" s="18"/>
      <c r="H40" s="18"/>
      <c r="I40" s="18"/>
      <c r="J40" s="18"/>
      <c r="K40" s="18"/>
      <c r="L40" s="18"/>
      <c r="M40" s="19"/>
    </row>
    <row r="41" spans="1:13" ht="18" x14ac:dyDescent="0.25">
      <c r="B41" s="54"/>
      <c r="C41" s="54"/>
      <c r="D41" s="54"/>
      <c r="E41" s="54"/>
      <c r="F41" s="55"/>
      <c r="G41" s="54"/>
      <c r="H41" s="54"/>
      <c r="I41" s="54"/>
      <c r="J41" s="54"/>
      <c r="K41" s="54"/>
      <c r="L41" s="54"/>
      <c r="M41" s="55"/>
    </row>
    <row r="42" spans="1:13" s="8" customFormat="1" ht="30.75" customHeight="1" x14ac:dyDescent="0.25">
      <c r="A42" s="22"/>
      <c r="B42" s="23" t="s">
        <v>38</v>
      </c>
      <c r="C42" s="23"/>
      <c r="D42" s="24"/>
      <c r="E42" s="24"/>
      <c r="F42" s="56">
        <v>13027914274</v>
      </c>
      <c r="G42" s="57" t="s">
        <v>39</v>
      </c>
      <c r="H42" s="34"/>
      <c r="I42" s="34"/>
      <c r="J42" s="34"/>
      <c r="K42" s="34"/>
      <c r="L42" s="34"/>
      <c r="M42" s="58">
        <v>4486141474</v>
      </c>
    </row>
    <row r="43" spans="1:13" s="8" customFormat="1" ht="30.75" customHeight="1" x14ac:dyDescent="0.25">
      <c r="A43" s="22"/>
      <c r="B43" s="23" t="s">
        <v>40</v>
      </c>
      <c r="C43" s="23"/>
      <c r="D43" s="24"/>
      <c r="E43" s="24"/>
      <c r="F43" s="56">
        <v>16135105870</v>
      </c>
      <c r="G43" s="57" t="s">
        <v>41</v>
      </c>
      <c r="H43" s="34"/>
      <c r="I43" s="34"/>
      <c r="J43" s="34"/>
      <c r="K43" s="34"/>
      <c r="L43" s="34"/>
      <c r="M43" s="58">
        <v>49405070044</v>
      </c>
    </row>
    <row r="44" spans="1:13" s="8" customFormat="1" ht="30.75" customHeight="1" x14ac:dyDescent="0.25">
      <c r="A44" s="22"/>
      <c r="B44" s="23" t="s">
        <v>42</v>
      </c>
      <c r="C44" s="23"/>
      <c r="D44" s="24"/>
      <c r="E44" s="24"/>
      <c r="F44" s="56">
        <v>578569509723</v>
      </c>
      <c r="G44" s="57" t="s">
        <v>43</v>
      </c>
      <c r="H44" s="34"/>
      <c r="I44" s="34"/>
      <c r="J44" s="34"/>
      <c r="K44" s="34"/>
      <c r="L44" s="34"/>
      <c r="M44" s="58">
        <v>1068190891</v>
      </c>
    </row>
    <row r="45" spans="1:13" s="8" customFormat="1" ht="30.75" customHeight="1" x14ac:dyDescent="0.25">
      <c r="A45" s="22"/>
      <c r="B45" s="23" t="s">
        <v>44</v>
      </c>
      <c r="C45" s="23"/>
      <c r="D45" s="24"/>
      <c r="E45" s="24"/>
      <c r="F45" s="56">
        <v>15917586816</v>
      </c>
      <c r="G45" s="57" t="s">
        <v>45</v>
      </c>
      <c r="H45" s="34"/>
      <c r="I45" s="34"/>
      <c r="J45" s="34"/>
      <c r="K45" s="34"/>
      <c r="L45" s="34"/>
      <c r="M45" s="58">
        <v>11460931619</v>
      </c>
    </row>
    <row r="46" spans="1:13" s="8" customFormat="1" ht="30.75" customHeight="1" x14ac:dyDescent="0.25">
      <c r="A46" s="22"/>
      <c r="B46" s="23" t="s">
        <v>46</v>
      </c>
      <c r="C46" s="23"/>
      <c r="D46" s="24"/>
      <c r="E46" s="24"/>
      <c r="F46" s="56">
        <v>2267132383</v>
      </c>
      <c r="G46" s="57" t="s">
        <v>47</v>
      </c>
      <c r="H46" s="34"/>
      <c r="I46" s="34"/>
      <c r="J46" s="34"/>
      <c r="K46" s="34"/>
      <c r="L46" s="34"/>
      <c r="M46" s="58">
        <v>578776590974</v>
      </c>
    </row>
    <row r="47" spans="1:13" s="8" customFormat="1" ht="30.75" customHeight="1" x14ac:dyDescent="0.25">
      <c r="A47" s="22"/>
      <c r="B47" s="23" t="s">
        <v>48</v>
      </c>
      <c r="C47" s="23"/>
      <c r="D47" s="24"/>
      <c r="E47" s="24"/>
      <c r="F47" s="56">
        <v>370195755104</v>
      </c>
      <c r="G47" s="57" t="s">
        <v>49</v>
      </c>
      <c r="H47" s="34"/>
      <c r="I47" s="34"/>
      <c r="J47" s="34"/>
      <c r="K47" s="34"/>
      <c r="L47" s="34"/>
      <c r="M47" s="58">
        <v>3002046773</v>
      </c>
    </row>
    <row r="48" spans="1:13" s="8" customFormat="1" ht="30.75" customHeight="1" x14ac:dyDescent="0.25">
      <c r="A48" s="22"/>
      <c r="B48" s="23" t="s">
        <v>50</v>
      </c>
      <c r="C48" s="23"/>
      <c r="D48" s="24"/>
      <c r="E48" s="24"/>
      <c r="F48" s="56">
        <v>0</v>
      </c>
      <c r="G48" s="57" t="s">
        <v>51</v>
      </c>
      <c r="H48" s="34"/>
      <c r="I48" s="34"/>
      <c r="J48" s="34"/>
      <c r="K48" s="34"/>
      <c r="L48" s="34"/>
      <c r="M48" s="58">
        <v>4037951536</v>
      </c>
    </row>
    <row r="49" spans="1:20" s="8" customFormat="1" ht="30.75" customHeight="1" x14ac:dyDescent="0.25">
      <c r="A49" s="22"/>
      <c r="B49" s="23" t="s">
        <v>52</v>
      </c>
      <c r="C49" s="23"/>
      <c r="D49" s="24"/>
      <c r="E49" s="24"/>
      <c r="F49" s="56">
        <f>+M27</f>
        <v>8247220290</v>
      </c>
      <c r="G49" s="57" t="s">
        <v>53</v>
      </c>
      <c r="H49" s="34"/>
      <c r="I49" s="34"/>
      <c r="J49" s="34"/>
      <c r="K49" s="34"/>
      <c r="L49" s="34"/>
      <c r="M49" s="58">
        <v>352123301149</v>
      </c>
    </row>
    <row r="50" spans="1:20" s="8" customFormat="1" ht="30.75" customHeight="1" x14ac:dyDescent="0.25">
      <c r="A50" s="22"/>
      <c r="B50" s="23"/>
      <c r="C50" s="23"/>
      <c r="D50" s="24"/>
      <c r="E50" s="24"/>
      <c r="F50" s="56"/>
      <c r="G50" s="57" t="s">
        <v>54</v>
      </c>
      <c r="H50" s="34"/>
      <c r="I50" s="34"/>
      <c r="J50" s="34"/>
      <c r="K50" s="34"/>
      <c r="L50" s="34"/>
      <c r="M50" s="58">
        <v>0</v>
      </c>
    </row>
    <row r="51" spans="1:20" s="8" customFormat="1" ht="30.75" hidden="1" customHeight="1" x14ac:dyDescent="0.25">
      <c r="A51" s="22"/>
      <c r="B51" s="24"/>
      <c r="C51" s="24"/>
      <c r="D51" s="24"/>
      <c r="E51" s="24"/>
      <c r="F51" s="34"/>
      <c r="G51" s="57"/>
      <c r="H51" s="34"/>
      <c r="I51" s="34"/>
      <c r="J51" s="34"/>
      <c r="K51" s="34"/>
      <c r="L51" s="34"/>
      <c r="M51" s="58"/>
    </row>
    <row r="52" spans="1:20" s="8" customFormat="1" ht="30.75" customHeight="1" x14ac:dyDescent="0.25">
      <c r="A52" s="22"/>
      <c r="B52" s="24"/>
      <c r="C52" s="24"/>
      <c r="D52" s="24"/>
      <c r="E52" s="24"/>
      <c r="F52" s="34"/>
      <c r="G52" s="57" t="s">
        <v>55</v>
      </c>
      <c r="H52" s="34"/>
      <c r="I52" s="34"/>
      <c r="J52" s="34"/>
      <c r="K52" s="34"/>
      <c r="L52" s="34"/>
      <c r="M52" s="58">
        <v>0</v>
      </c>
    </row>
    <row r="53" spans="1:20" s="8" customFormat="1" ht="27" x14ac:dyDescent="0.25">
      <c r="A53" s="22"/>
      <c r="B53" s="24"/>
      <c r="C53" s="24"/>
      <c r="D53" s="24"/>
      <c r="E53" s="24"/>
      <c r="F53" s="34"/>
      <c r="H53" s="34"/>
      <c r="I53" s="34"/>
      <c r="J53" s="34"/>
      <c r="K53" s="34"/>
      <c r="L53" s="34"/>
      <c r="M53" s="58"/>
    </row>
    <row r="54" spans="1:20" s="8" customFormat="1" ht="45" customHeight="1" x14ac:dyDescent="0.25">
      <c r="A54" s="22"/>
      <c r="B54" s="39" t="s">
        <v>56</v>
      </c>
      <c r="C54" s="39"/>
      <c r="D54" s="40"/>
      <c r="E54" s="40"/>
      <c r="F54" s="59">
        <f>SUM(F42:F53)</f>
        <v>1004360224460</v>
      </c>
      <c r="G54" s="60" t="s">
        <v>57</v>
      </c>
      <c r="H54" s="61"/>
      <c r="I54" s="61"/>
      <c r="J54" s="61"/>
      <c r="K54" s="61"/>
      <c r="L54" s="61"/>
      <c r="M54" s="42">
        <f>SUM(M42:M53)</f>
        <v>1004360224460</v>
      </c>
      <c r="P54" s="43">
        <f>+M54-F54</f>
        <v>0</v>
      </c>
    </row>
    <row r="55" spans="1:20" x14ac:dyDescent="0.25">
      <c r="F55" s="62"/>
      <c r="L55" s="63"/>
    </row>
    <row r="56" spans="1:20" s="54" customFormat="1" ht="37.5" customHeight="1" x14ac:dyDescent="0.25">
      <c r="A56" s="64"/>
      <c r="B56" s="65" t="s">
        <v>58</v>
      </c>
      <c r="C56" s="65"/>
      <c r="D56" s="65"/>
      <c r="E56" s="65"/>
      <c r="F56" s="66"/>
      <c r="G56" s="67"/>
      <c r="H56" s="67"/>
      <c r="I56" s="67"/>
      <c r="J56" s="67"/>
      <c r="K56" s="67"/>
      <c r="L56" s="15"/>
      <c r="M56" s="68"/>
    </row>
    <row r="57" spans="1:20" s="72" customFormat="1" ht="12.75" customHeight="1" x14ac:dyDescent="0.25">
      <c r="A57" s="69"/>
      <c r="B57" s="10"/>
      <c r="C57" s="10"/>
      <c r="D57" s="10"/>
      <c r="E57" s="10"/>
      <c r="F57" s="70"/>
      <c r="G57" s="71"/>
      <c r="H57" s="71"/>
      <c r="I57" s="71"/>
      <c r="J57" s="71"/>
      <c r="K57" s="71"/>
      <c r="M57" s="73"/>
    </row>
    <row r="58" spans="1:20" s="54" customFormat="1" ht="46.5" customHeight="1" x14ac:dyDescent="0.25">
      <c r="A58" s="64"/>
      <c r="B58" s="74"/>
      <c r="C58" s="75"/>
      <c r="D58" s="76"/>
      <c r="E58" s="175" t="s">
        <v>59</v>
      </c>
      <c r="F58" s="175"/>
      <c r="G58" s="175"/>
      <c r="H58" s="175"/>
      <c r="I58" s="175"/>
      <c r="J58" s="175"/>
      <c r="K58" s="175"/>
      <c r="L58" s="175"/>
      <c r="M58" s="77" t="s">
        <v>60</v>
      </c>
    </row>
    <row r="59" spans="1:20" s="54" customFormat="1" ht="46.5" customHeight="1" x14ac:dyDescent="0.25">
      <c r="A59" s="64"/>
      <c r="B59" s="78"/>
      <c r="C59" s="79"/>
      <c r="D59" s="80"/>
      <c r="E59" s="77">
        <v>1</v>
      </c>
      <c r="F59" s="81" t="s">
        <v>61</v>
      </c>
      <c r="G59" s="81" t="s">
        <v>62</v>
      </c>
      <c r="H59" s="81">
        <v>2</v>
      </c>
      <c r="I59" s="77">
        <v>3</v>
      </c>
      <c r="J59" s="77">
        <v>4</v>
      </c>
      <c r="K59" s="77">
        <v>5</v>
      </c>
      <c r="L59" s="77">
        <v>6</v>
      </c>
      <c r="M59" s="82"/>
      <c r="P59" s="83"/>
      <c r="Q59" s="83"/>
    </row>
    <row r="60" spans="1:20" s="8" customFormat="1" ht="42" customHeight="1" x14ac:dyDescent="0.25">
      <c r="A60" s="22"/>
      <c r="B60" s="84" t="s">
        <v>63</v>
      </c>
      <c r="C60" s="85"/>
      <c r="D60" s="85"/>
      <c r="E60" s="86">
        <v>2471626493227.5688</v>
      </c>
      <c r="F60" s="86">
        <v>67168201431.213997</v>
      </c>
      <c r="G60" s="86">
        <v>60147437000</v>
      </c>
      <c r="H60" s="86">
        <v>13923232885</v>
      </c>
      <c r="I60" s="86">
        <v>2255090026</v>
      </c>
      <c r="J60" s="86">
        <v>4129810032</v>
      </c>
      <c r="K60" s="86">
        <v>3473117288.5318003</v>
      </c>
      <c r="L60" s="86">
        <v>22268761141.786301</v>
      </c>
      <c r="M60" s="86">
        <v>2644992143032.1006</v>
      </c>
      <c r="P60" s="32"/>
      <c r="S60" s="87"/>
      <c r="T60" s="88"/>
    </row>
    <row r="61" spans="1:20" s="8" customFormat="1" ht="42" customHeight="1" x14ac:dyDescent="0.25">
      <c r="A61" s="22"/>
      <c r="B61" s="84" t="s">
        <v>64</v>
      </c>
      <c r="C61" s="85"/>
      <c r="D61" s="85"/>
      <c r="E61" s="86">
        <v>912598722143.55286</v>
      </c>
      <c r="F61" s="86">
        <v>34792220493.513603</v>
      </c>
      <c r="G61" s="86">
        <v>33623744728.399998</v>
      </c>
      <c r="H61" s="86">
        <v>5344079730.1117001</v>
      </c>
      <c r="I61" s="86">
        <v>174345652</v>
      </c>
      <c r="J61" s="86">
        <v>266158883.80769998</v>
      </c>
      <c r="K61" s="86">
        <v>0</v>
      </c>
      <c r="L61" s="86">
        <v>4895414203.1912994</v>
      </c>
      <c r="M61" s="86">
        <v>991694685834.57715</v>
      </c>
      <c r="P61" s="22"/>
      <c r="S61" s="87"/>
      <c r="T61" s="88"/>
    </row>
    <row r="62" spans="1:20" s="8" customFormat="1" ht="42" customHeight="1" x14ac:dyDescent="0.25">
      <c r="A62" s="22"/>
      <c r="B62" s="84" t="s">
        <v>65</v>
      </c>
      <c r="C62" s="85"/>
      <c r="D62" s="85"/>
      <c r="E62" s="86">
        <v>1559027771084.0161</v>
      </c>
      <c r="F62" s="86">
        <v>32375980937.700394</v>
      </c>
      <c r="G62" s="86">
        <v>26523692271.600002</v>
      </c>
      <c r="H62" s="86">
        <v>8579153154.8882999</v>
      </c>
      <c r="I62" s="86">
        <v>2080744374</v>
      </c>
      <c r="J62" s="86">
        <v>3863651148.1922998</v>
      </c>
      <c r="K62" s="86">
        <v>3473117288.5318003</v>
      </c>
      <c r="L62" s="86">
        <v>17373346938.595001</v>
      </c>
      <c r="M62" s="86">
        <v>1653297457197.5239</v>
      </c>
      <c r="P62" s="22"/>
      <c r="S62" s="87"/>
      <c r="T62" s="88"/>
    </row>
    <row r="63" spans="1:20" s="8" customFormat="1" ht="42" customHeight="1" x14ac:dyDescent="0.25">
      <c r="A63" s="22"/>
      <c r="B63" s="89" t="s">
        <v>66</v>
      </c>
      <c r="C63" s="90"/>
      <c r="D63" s="91"/>
      <c r="E63" s="86">
        <v>775120145</v>
      </c>
      <c r="F63" s="86">
        <v>312981964.25739998</v>
      </c>
      <c r="G63" s="86">
        <v>676491348.98000002</v>
      </c>
      <c r="H63" s="86">
        <v>1395762337.8</v>
      </c>
      <c r="I63" s="86">
        <v>399738607</v>
      </c>
      <c r="J63" s="86">
        <v>2117936808</v>
      </c>
      <c r="K63" s="86">
        <v>2608379170.7044001</v>
      </c>
      <c r="L63" s="86">
        <v>18428572077</v>
      </c>
      <c r="M63" s="86">
        <v>26714982458.741798</v>
      </c>
      <c r="P63" s="92"/>
      <c r="Q63" s="93"/>
      <c r="S63" s="87"/>
      <c r="T63" s="88"/>
    </row>
    <row r="64" spans="1:20" s="8" customFormat="1" ht="42" customHeight="1" x14ac:dyDescent="0.25">
      <c r="A64" s="22"/>
      <c r="B64" s="84" t="s">
        <v>67</v>
      </c>
      <c r="C64" s="85"/>
      <c r="D64" s="85"/>
      <c r="E64" s="86"/>
      <c r="F64" s="86"/>
      <c r="G64" s="86"/>
      <c r="H64" s="86"/>
      <c r="I64" s="86"/>
      <c r="J64" s="86"/>
      <c r="K64" s="86"/>
      <c r="L64" s="86"/>
      <c r="M64" s="86">
        <v>11156001681</v>
      </c>
      <c r="P64" s="92"/>
      <c r="S64" s="87"/>
      <c r="T64" s="88"/>
    </row>
    <row r="65" spans="1:32" s="8" customFormat="1" ht="42" customHeight="1" x14ac:dyDescent="0.25">
      <c r="A65" s="22"/>
      <c r="B65" s="84" t="s">
        <v>68</v>
      </c>
      <c r="C65" s="85"/>
      <c r="D65" s="85"/>
      <c r="E65" s="86"/>
      <c r="F65" s="86"/>
      <c r="G65" s="86"/>
      <c r="H65" s="86"/>
      <c r="I65" s="86"/>
      <c r="J65" s="86"/>
      <c r="K65" s="86"/>
      <c r="L65" s="86"/>
      <c r="M65" s="86">
        <v>49009468125</v>
      </c>
      <c r="P65" s="92"/>
      <c r="Q65" s="93"/>
      <c r="S65" s="87"/>
      <c r="T65" s="88"/>
    </row>
    <row r="66" spans="1:32" s="8" customFormat="1" ht="42" customHeight="1" x14ac:dyDescent="0.25">
      <c r="A66" s="22"/>
      <c r="B66" s="94" t="s">
        <v>69</v>
      </c>
      <c r="C66" s="95"/>
      <c r="D66" s="95"/>
      <c r="E66" s="86"/>
      <c r="F66" s="86"/>
      <c r="G66" s="86"/>
      <c r="H66" s="86"/>
      <c r="I66" s="86"/>
      <c r="J66" s="86"/>
      <c r="K66" s="86"/>
      <c r="L66" s="86"/>
      <c r="M66" s="86">
        <v>-11138483985.258202</v>
      </c>
      <c r="P66" s="87"/>
      <c r="S66" s="87"/>
      <c r="T66" s="88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</row>
    <row r="67" spans="1:32" s="8" customFormat="1" ht="24.75" customHeight="1" x14ac:dyDescent="0.25">
      <c r="A67" s="22"/>
      <c r="B67" s="97"/>
      <c r="C67" s="97"/>
      <c r="D67" s="97"/>
      <c r="E67" s="97"/>
      <c r="F67" s="98"/>
      <c r="G67" s="99"/>
      <c r="H67" s="99"/>
      <c r="I67" s="99"/>
      <c r="J67" s="99"/>
      <c r="K67" s="99"/>
      <c r="L67" s="5"/>
      <c r="M67" s="100"/>
      <c r="P67" s="101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</row>
    <row r="68" spans="1:32" s="8" customFormat="1" ht="23.25" customHeight="1" x14ac:dyDescent="0.25">
      <c r="A68" s="22"/>
      <c r="B68" s="102" t="s">
        <v>70</v>
      </c>
      <c r="C68" s="103"/>
      <c r="D68" s="97"/>
      <c r="E68" s="97"/>
      <c r="F68" s="98"/>
      <c r="G68" s="99"/>
      <c r="H68" s="99"/>
      <c r="I68" s="99"/>
      <c r="J68" s="99"/>
      <c r="K68" s="99"/>
      <c r="L68" s="5"/>
      <c r="M68" s="104"/>
      <c r="P68" s="101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</row>
    <row r="69" spans="1:32" s="8" customFormat="1" ht="23.25" customHeight="1" x14ac:dyDescent="0.25">
      <c r="A69" s="22"/>
      <c r="B69" s="102" t="s">
        <v>71</v>
      </c>
      <c r="C69" s="103"/>
      <c r="D69" s="97"/>
      <c r="E69" s="97"/>
      <c r="F69" s="105"/>
      <c r="G69" s="105"/>
      <c r="H69" s="106"/>
      <c r="I69" s="106"/>
      <c r="J69" s="99"/>
      <c r="K69" s="106"/>
      <c r="L69" s="106"/>
      <c r="M69" s="104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</row>
    <row r="70" spans="1:32" s="11" customFormat="1" ht="23.25" customHeight="1" x14ac:dyDescent="0.25">
      <c r="A70" s="107"/>
      <c r="B70" s="108"/>
      <c r="C70" s="108"/>
      <c r="D70" s="109"/>
      <c r="E70" s="109"/>
      <c r="F70" s="110"/>
      <c r="G70" s="111"/>
      <c r="H70" s="111"/>
      <c r="I70" s="111"/>
      <c r="J70" s="111"/>
      <c r="K70" s="111"/>
      <c r="L70" s="112"/>
      <c r="M70" s="104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</row>
    <row r="71" spans="1:32" s="72" customFormat="1" ht="23.25" customHeight="1" x14ac:dyDescent="0.25">
      <c r="A71" s="69"/>
      <c r="B71" s="113"/>
      <c r="C71" s="113"/>
      <c r="D71" s="113"/>
      <c r="E71" s="113"/>
      <c r="F71" s="114"/>
      <c r="G71" s="115"/>
      <c r="H71" s="116"/>
      <c r="I71" s="115"/>
      <c r="J71" s="115"/>
      <c r="K71" s="115"/>
      <c r="L71" s="10"/>
      <c r="M71" s="104"/>
      <c r="P71" s="117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</row>
    <row r="72" spans="1:32" s="15" customFormat="1" ht="33" customHeight="1" x14ac:dyDescent="0.25">
      <c r="A72" s="14"/>
      <c r="B72" s="171" t="s">
        <v>72</v>
      </c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</row>
    <row r="73" spans="1:32" s="10" customFormat="1" ht="14.1" customHeight="1" thickBot="1" x14ac:dyDescent="0.3">
      <c r="A73" s="118"/>
      <c r="E73" s="113"/>
      <c r="F73" s="2"/>
      <c r="G73" s="119"/>
      <c r="H73" s="119"/>
      <c r="I73" s="119"/>
      <c r="J73" s="119"/>
      <c r="K73" s="119"/>
      <c r="L73" s="119"/>
      <c r="M73" s="4"/>
      <c r="N73" s="2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</row>
    <row r="74" spans="1:32" s="54" customFormat="1" ht="28.5" customHeight="1" x14ac:dyDescent="0.25">
      <c r="A74" s="64"/>
      <c r="B74" s="120"/>
      <c r="C74" s="120"/>
      <c r="D74" s="120"/>
      <c r="E74" s="121" t="s">
        <v>73</v>
      </c>
      <c r="F74" s="122" t="s">
        <v>74</v>
      </c>
      <c r="G74" s="177" t="s">
        <v>75</v>
      </c>
      <c r="H74" s="177"/>
      <c r="I74" s="123" t="s">
        <v>76</v>
      </c>
      <c r="J74" s="124"/>
      <c r="K74" s="124"/>
      <c r="L74" s="124"/>
      <c r="M74" s="125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</row>
    <row r="75" spans="1:32" s="54" customFormat="1" ht="31.5" customHeight="1" x14ac:dyDescent="0.25">
      <c r="A75" s="64"/>
      <c r="E75" s="126"/>
      <c r="F75" s="127" t="s">
        <v>77</v>
      </c>
      <c r="G75" s="127" t="s">
        <v>78</v>
      </c>
      <c r="H75" s="77" t="s">
        <v>79</v>
      </c>
      <c r="I75" s="128" t="s">
        <v>80</v>
      </c>
      <c r="J75" s="129"/>
      <c r="K75" s="129"/>
      <c r="L75" s="129"/>
      <c r="M75" s="125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</row>
    <row r="76" spans="1:32" s="8" customFormat="1" ht="42" customHeight="1" x14ac:dyDescent="0.25">
      <c r="A76" s="22"/>
      <c r="E76" s="130" t="s">
        <v>81</v>
      </c>
      <c r="F76" s="86">
        <v>213678475287</v>
      </c>
      <c r="G76" s="86">
        <v>700000000</v>
      </c>
      <c r="H76" s="86">
        <v>0</v>
      </c>
      <c r="I76" s="131">
        <f>+F76+G76-H76</f>
        <v>214378475287</v>
      </c>
      <c r="J76" s="6"/>
      <c r="K76" s="6"/>
      <c r="L76" s="6"/>
      <c r="M76" s="6"/>
      <c r="P76" s="96">
        <f>+I76-M21</f>
        <v>0</v>
      </c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</row>
    <row r="77" spans="1:32" s="8" customFormat="1" ht="42" customHeight="1" x14ac:dyDescent="0.25">
      <c r="A77" s="22"/>
      <c r="E77" s="130" t="s">
        <v>23</v>
      </c>
      <c r="F77" s="86">
        <v>90000000</v>
      </c>
      <c r="G77" s="86">
        <v>350000000</v>
      </c>
      <c r="H77" s="86">
        <v>0</v>
      </c>
      <c r="I77" s="131">
        <f t="shared" ref="I77:I82" si="0">+F77+G77-H77</f>
        <v>440000000</v>
      </c>
      <c r="J77" s="6"/>
      <c r="K77" s="6"/>
      <c r="L77" s="6"/>
      <c r="M77" s="6"/>
      <c r="P77" s="96">
        <f t="shared" ref="P77:P82" si="1">+I77-M22</f>
        <v>0</v>
      </c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</row>
    <row r="78" spans="1:32" s="8" customFormat="1" ht="42" customHeight="1" x14ac:dyDescent="0.25">
      <c r="A78" s="22"/>
      <c r="E78" s="130" t="s">
        <v>82</v>
      </c>
      <c r="F78" s="86">
        <v>0</v>
      </c>
      <c r="G78" s="86">
        <v>0</v>
      </c>
      <c r="H78" s="86">
        <v>0</v>
      </c>
      <c r="I78" s="131">
        <f t="shared" si="0"/>
        <v>0</v>
      </c>
      <c r="J78" s="6"/>
      <c r="K78" s="6"/>
      <c r="L78" s="6"/>
      <c r="M78" s="6"/>
      <c r="P78" s="96">
        <f t="shared" si="1"/>
        <v>0</v>
      </c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</row>
    <row r="79" spans="1:32" s="8" customFormat="1" ht="42" customHeight="1" x14ac:dyDescent="0.25">
      <c r="A79" s="22"/>
      <c r="E79" s="130" t="s">
        <v>25</v>
      </c>
      <c r="F79" s="86">
        <v>15704943108</v>
      </c>
      <c r="G79" s="86">
        <v>0</v>
      </c>
      <c r="H79" s="86">
        <v>0</v>
      </c>
      <c r="I79" s="131">
        <f t="shared" si="0"/>
        <v>15704943108</v>
      </c>
      <c r="J79" s="6"/>
      <c r="K79" s="6"/>
      <c r="L79" s="6"/>
      <c r="M79" s="6"/>
      <c r="P79" s="96">
        <f t="shared" si="1"/>
        <v>0</v>
      </c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</row>
    <row r="80" spans="1:32" s="8" customFormat="1" ht="42" customHeight="1" x14ac:dyDescent="0.25">
      <c r="A80" s="22"/>
      <c r="E80" s="130" t="s">
        <v>26</v>
      </c>
      <c r="F80" s="86">
        <v>973034864</v>
      </c>
      <c r="G80" s="86">
        <v>0</v>
      </c>
      <c r="H80" s="86">
        <v>0</v>
      </c>
      <c r="I80" s="131">
        <f t="shared" si="0"/>
        <v>973034864</v>
      </c>
      <c r="J80" s="6"/>
      <c r="K80" s="6"/>
      <c r="L80" s="6"/>
      <c r="M80" s="6"/>
      <c r="P80" s="96">
        <f t="shared" si="1"/>
        <v>0</v>
      </c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</row>
    <row r="81" spans="1:32" s="8" customFormat="1" ht="42" customHeight="1" x14ac:dyDescent="0.25">
      <c r="A81" s="22"/>
      <c r="E81" s="130" t="s">
        <v>27</v>
      </c>
      <c r="F81" s="86">
        <v>0</v>
      </c>
      <c r="G81" s="86">
        <f>+F82</f>
        <v>37195218144</v>
      </c>
      <c r="H81" s="86">
        <v>0</v>
      </c>
      <c r="I81" s="131">
        <f t="shared" si="0"/>
        <v>37195218144</v>
      </c>
      <c r="J81" s="6"/>
      <c r="K81" s="6"/>
      <c r="L81" s="6"/>
      <c r="M81" s="6"/>
      <c r="P81" s="96">
        <f t="shared" si="1"/>
        <v>0</v>
      </c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</row>
    <row r="82" spans="1:32" s="8" customFormat="1" ht="42" customHeight="1" x14ac:dyDescent="0.25">
      <c r="A82" s="22"/>
      <c r="E82" s="130" t="s">
        <v>83</v>
      </c>
      <c r="F82" s="86">
        <v>37195218144</v>
      </c>
      <c r="G82" s="86">
        <v>8247220290</v>
      </c>
      <c r="H82" s="86">
        <f>+F82</f>
        <v>37195218144</v>
      </c>
      <c r="I82" s="131">
        <f t="shared" si="0"/>
        <v>8247220290</v>
      </c>
      <c r="J82" s="132"/>
      <c r="K82" s="6"/>
      <c r="L82" s="6"/>
      <c r="M82" s="6"/>
      <c r="P82" s="96">
        <f t="shared" si="1"/>
        <v>0</v>
      </c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</row>
    <row r="83" spans="1:32" s="5" customFormat="1" ht="42" customHeight="1" thickBot="1" x14ac:dyDescent="0.3">
      <c r="A83" s="133"/>
      <c r="B83" s="8"/>
      <c r="C83" s="8"/>
      <c r="D83" s="8"/>
      <c r="E83" s="134" t="s">
        <v>84</v>
      </c>
      <c r="F83" s="135">
        <v>267641671403</v>
      </c>
      <c r="G83" s="135">
        <f t="shared" ref="G83:I83" si="2">SUM(G76:G82)</f>
        <v>46492438434</v>
      </c>
      <c r="H83" s="135">
        <f t="shared" si="2"/>
        <v>37195218144</v>
      </c>
      <c r="I83" s="136">
        <f t="shared" si="2"/>
        <v>276938891693</v>
      </c>
      <c r="J83" s="48"/>
      <c r="K83" s="6"/>
      <c r="L83" s="47"/>
      <c r="M83" s="6"/>
      <c r="N83" s="8"/>
      <c r="P83" s="96">
        <f>+I83-M20</f>
        <v>0</v>
      </c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</row>
    <row r="84" spans="1:32" s="10" customFormat="1" ht="14.1" customHeight="1" x14ac:dyDescent="0.25">
      <c r="A84" s="118"/>
      <c r="B84" s="2"/>
      <c r="C84" s="2"/>
      <c r="D84" s="2"/>
      <c r="F84" s="137"/>
      <c r="G84" s="116"/>
      <c r="H84" s="116"/>
      <c r="I84" s="116"/>
      <c r="J84" s="116"/>
      <c r="K84" s="116"/>
      <c r="L84" s="116"/>
      <c r="M84" s="21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</row>
    <row r="85" spans="1:32" s="10" customFormat="1" ht="14.1" customHeight="1" x14ac:dyDescent="0.25">
      <c r="A85" s="118"/>
      <c r="B85" s="2"/>
      <c r="C85" s="2"/>
      <c r="D85" s="2"/>
      <c r="F85" s="137"/>
      <c r="G85" s="116"/>
      <c r="H85" s="116"/>
      <c r="I85" s="116"/>
      <c r="J85" s="116"/>
      <c r="K85" s="116"/>
      <c r="L85" s="116"/>
      <c r="M85" s="21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</row>
    <row r="86" spans="1:32" s="10" customFormat="1" ht="14.1" customHeight="1" x14ac:dyDescent="0.25">
      <c r="A86" s="118"/>
      <c r="B86" s="2"/>
      <c r="C86" s="2"/>
      <c r="D86" s="2"/>
      <c r="F86" s="137"/>
      <c r="G86" s="116"/>
      <c r="H86" s="116"/>
      <c r="I86" s="116"/>
      <c r="J86" s="116"/>
      <c r="K86" s="116"/>
      <c r="L86" s="116"/>
      <c r="M86" s="21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</row>
    <row r="87" spans="1:32" s="10" customFormat="1" ht="23.25" x14ac:dyDescent="0.25">
      <c r="A87" s="118"/>
      <c r="B87" s="2"/>
      <c r="C87" s="2"/>
      <c r="D87" s="2"/>
      <c r="F87" s="137"/>
      <c r="G87" s="116"/>
      <c r="I87" s="116"/>
      <c r="J87" s="116"/>
      <c r="K87" s="116"/>
      <c r="L87" s="116"/>
      <c r="M87" s="21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</row>
    <row r="88" spans="1:32" s="15" customFormat="1" ht="39.75" customHeight="1" x14ac:dyDescent="0.25">
      <c r="A88" s="14"/>
      <c r="B88" s="171" t="s">
        <v>85</v>
      </c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</row>
    <row r="89" spans="1:32" ht="14.1" customHeight="1" x14ac:dyDescent="0.25">
      <c r="B89" s="10"/>
      <c r="C89" s="10"/>
      <c r="D89" s="10"/>
      <c r="F89" s="138"/>
      <c r="G89" s="138"/>
      <c r="H89" s="138"/>
      <c r="I89" s="138"/>
      <c r="J89" s="138"/>
      <c r="K89" s="138"/>
      <c r="M89" s="138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</row>
    <row r="90" spans="1:32" ht="46.5" customHeight="1" x14ac:dyDescent="0.25">
      <c r="E90" s="178" t="s">
        <v>86</v>
      </c>
      <c r="F90" s="178"/>
      <c r="G90" s="178"/>
      <c r="H90" s="178"/>
      <c r="I90" s="178"/>
      <c r="J90" s="124"/>
      <c r="K90" s="124"/>
      <c r="L90" s="139"/>
      <c r="M90" s="138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</row>
    <row r="91" spans="1:32" ht="87" customHeight="1" x14ac:dyDescent="0.25">
      <c r="E91" s="140"/>
      <c r="F91" s="141"/>
      <c r="G91" s="142" t="s">
        <v>87</v>
      </c>
      <c r="H91" s="143" t="s">
        <v>88</v>
      </c>
      <c r="I91" s="144" t="s">
        <v>89</v>
      </c>
      <c r="J91" s="145"/>
      <c r="K91" s="145"/>
      <c r="L91" s="146"/>
      <c r="M91" s="138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</row>
    <row r="92" spans="1:32" s="8" customFormat="1" ht="21" customHeight="1" x14ac:dyDescent="0.25">
      <c r="A92" s="22"/>
      <c r="E92" s="179" t="s">
        <v>90</v>
      </c>
      <c r="F92" s="180"/>
      <c r="G92" s="181">
        <f>[1]Roe!G8</f>
        <v>0.14761000348038306</v>
      </c>
      <c r="H92" s="181">
        <f>[1]Roe!C7</f>
        <v>3.4192426739645579E-2</v>
      </c>
      <c r="I92" s="181">
        <f>[1]Roe!C8</f>
        <v>0.13676970695858232</v>
      </c>
      <c r="J92" s="183"/>
      <c r="K92" s="147"/>
      <c r="L92" s="147"/>
      <c r="M92" s="100"/>
      <c r="N92" s="148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</row>
    <row r="93" spans="1:32" s="8" customFormat="1" ht="23.25" customHeight="1" x14ac:dyDescent="0.25">
      <c r="A93" s="22"/>
      <c r="E93" s="184" t="s">
        <v>91</v>
      </c>
      <c r="F93" s="185"/>
      <c r="G93" s="182"/>
      <c r="H93" s="182"/>
      <c r="I93" s="182"/>
      <c r="J93" s="183"/>
      <c r="K93" s="147"/>
      <c r="L93" s="147"/>
      <c r="M93" s="100"/>
      <c r="N93" s="148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</row>
    <row r="94" spans="1:32" s="8" customFormat="1" ht="14.1" customHeight="1" x14ac:dyDescent="0.25">
      <c r="A94" s="22"/>
      <c r="E94" s="149"/>
      <c r="F94" s="150"/>
      <c r="G94" s="151"/>
      <c r="H94" s="151"/>
      <c r="I94" s="152"/>
      <c r="J94" s="100"/>
      <c r="K94" s="100"/>
      <c r="L94" s="100"/>
      <c r="M94" s="100"/>
    </row>
    <row r="95" spans="1:32" x14ac:dyDescent="0.25">
      <c r="A95" s="2"/>
      <c r="F95" s="153"/>
      <c r="H95" s="154"/>
      <c r="I95" s="155"/>
      <c r="J95" s="155"/>
      <c r="K95" s="155"/>
      <c r="L95" s="156"/>
      <c r="M95" s="21"/>
    </row>
    <row r="96" spans="1:32" ht="84.75" customHeight="1" x14ac:dyDescent="0.25">
      <c r="A96" s="2"/>
      <c r="F96" s="153"/>
      <c r="H96" s="157"/>
      <c r="I96" s="157"/>
      <c r="J96" s="155"/>
      <c r="K96" s="155"/>
      <c r="L96" s="156"/>
      <c r="M96" s="21"/>
    </row>
    <row r="97" spans="1:13" x14ac:dyDescent="0.25">
      <c r="A97" s="2"/>
      <c r="F97" s="153"/>
      <c r="H97" s="154"/>
      <c r="I97" s="155"/>
      <c r="J97" s="155"/>
      <c r="K97" s="155"/>
      <c r="L97" s="156"/>
      <c r="M97" s="21"/>
    </row>
    <row r="98" spans="1:13" x14ac:dyDescent="0.25">
      <c r="A98" s="2"/>
      <c r="F98" s="153"/>
      <c r="H98" s="154"/>
      <c r="I98" s="155"/>
      <c r="J98" s="155"/>
      <c r="K98" s="155"/>
      <c r="L98" s="156"/>
      <c r="M98" s="21"/>
    </row>
    <row r="99" spans="1:13" x14ac:dyDescent="0.25">
      <c r="A99" s="2"/>
      <c r="F99" s="153"/>
      <c r="H99" s="154"/>
      <c r="I99" s="155"/>
      <c r="J99" s="155"/>
      <c r="K99" s="155"/>
      <c r="L99" s="156"/>
      <c r="M99" s="21"/>
    </row>
    <row r="100" spans="1:13" x14ac:dyDescent="0.25">
      <c r="A100" s="2"/>
      <c r="F100" s="153"/>
      <c r="H100" s="154"/>
      <c r="I100" s="155"/>
      <c r="J100" s="155"/>
      <c r="K100" s="155"/>
      <c r="L100" s="156"/>
      <c r="M100" s="21"/>
    </row>
    <row r="101" spans="1:13" x14ac:dyDescent="0.25">
      <c r="A101" s="2"/>
      <c r="F101" s="153"/>
      <c r="H101" s="154"/>
      <c r="I101" s="155"/>
      <c r="J101" s="155"/>
      <c r="K101" s="155"/>
      <c r="L101" s="156"/>
      <c r="M101" s="21"/>
    </row>
    <row r="102" spans="1:13" x14ac:dyDescent="0.25">
      <c r="A102" s="2"/>
      <c r="F102" s="153"/>
      <c r="H102" s="154"/>
      <c r="I102" s="155"/>
      <c r="J102" s="155"/>
      <c r="K102" s="155"/>
      <c r="L102" s="156"/>
      <c r="M102" s="21"/>
    </row>
    <row r="103" spans="1:13" x14ac:dyDescent="0.25">
      <c r="A103" s="2"/>
      <c r="F103" s="153"/>
      <c r="H103" s="154"/>
      <c r="I103" s="155"/>
      <c r="J103" s="155"/>
      <c r="K103" s="155"/>
      <c r="L103" s="156"/>
      <c r="M103" s="21"/>
    </row>
    <row r="104" spans="1:13" x14ac:dyDescent="0.25">
      <c r="A104" s="2"/>
      <c r="F104" s="153"/>
      <c r="H104" s="154"/>
      <c r="I104" s="155"/>
      <c r="J104" s="155"/>
      <c r="K104" s="155"/>
      <c r="L104" s="156"/>
      <c r="M104" s="21"/>
    </row>
    <row r="105" spans="1:13" x14ac:dyDescent="0.25">
      <c r="A105" s="2"/>
      <c r="F105" s="153"/>
      <c r="H105" s="154"/>
      <c r="I105" s="155"/>
      <c r="J105" s="155"/>
      <c r="K105" s="155"/>
      <c r="L105" s="156"/>
      <c r="M105" s="21"/>
    </row>
    <row r="106" spans="1:13" x14ac:dyDescent="0.25">
      <c r="A106" s="2"/>
      <c r="F106" s="153"/>
      <c r="H106" s="154"/>
      <c r="I106" s="155"/>
      <c r="J106" s="155"/>
      <c r="K106" s="155"/>
      <c r="L106" s="156"/>
      <c r="M106" s="21"/>
    </row>
    <row r="107" spans="1:13" x14ac:dyDescent="0.25">
      <c r="A107" s="2"/>
      <c r="F107" s="153"/>
      <c r="H107" s="154"/>
      <c r="I107" s="155"/>
      <c r="J107" s="155"/>
      <c r="K107" s="155"/>
      <c r="L107" s="156"/>
      <c r="M107" s="21"/>
    </row>
    <row r="108" spans="1:13" x14ac:dyDescent="0.25">
      <c r="A108" s="2"/>
      <c r="F108" s="153"/>
      <c r="H108" s="154"/>
      <c r="I108" s="155"/>
      <c r="J108" s="155"/>
      <c r="K108" s="155"/>
      <c r="L108" s="156"/>
      <c r="M108" s="21"/>
    </row>
    <row r="109" spans="1:13" x14ac:dyDescent="0.25">
      <c r="A109" s="2"/>
      <c r="F109" s="153"/>
      <c r="H109" s="154"/>
      <c r="I109" s="155"/>
      <c r="J109" s="155"/>
      <c r="K109" s="155"/>
      <c r="L109" s="156"/>
      <c r="M109" s="21"/>
    </row>
    <row r="110" spans="1:13" x14ac:dyDescent="0.25">
      <c r="A110" s="2"/>
      <c r="F110" s="153"/>
      <c r="H110" s="154"/>
      <c r="I110" s="155"/>
      <c r="J110" s="155"/>
      <c r="K110" s="155"/>
      <c r="L110" s="156"/>
      <c r="M110" s="21"/>
    </row>
    <row r="111" spans="1:13" x14ac:dyDescent="0.25">
      <c r="A111" s="2"/>
      <c r="F111" s="153"/>
      <c r="H111" s="154"/>
      <c r="I111"/>
      <c r="J111" s="155"/>
      <c r="K111" s="155"/>
      <c r="L111" s="156"/>
      <c r="M111" s="21"/>
    </row>
    <row r="112" spans="1:13" ht="28.5" x14ac:dyDescent="0.25">
      <c r="A112" s="2"/>
      <c r="F112" s="153"/>
      <c r="H112" s="158"/>
      <c r="I112" s="155"/>
      <c r="J112" s="155"/>
      <c r="K112" s="155"/>
      <c r="L112" s="156"/>
      <c r="M112" s="21"/>
    </row>
    <row r="113" spans="1:13" ht="34.5" customHeight="1" x14ac:dyDescent="0.25">
      <c r="A113" s="2"/>
      <c r="F113" s="2"/>
      <c r="G113" s="159"/>
      <c r="H113" s="159"/>
      <c r="I113" s="159"/>
      <c r="J113" s="159"/>
      <c r="K113" s="159"/>
      <c r="L113" s="156"/>
      <c r="M113" s="21"/>
    </row>
    <row r="114" spans="1:13" x14ac:dyDescent="0.25">
      <c r="A114" s="2"/>
      <c r="F114" s="2"/>
      <c r="G114" s="176"/>
      <c r="H114" s="176"/>
      <c r="I114" s="176"/>
      <c r="J114" s="176"/>
      <c r="K114" s="176"/>
      <c r="L114" s="176"/>
    </row>
    <row r="115" spans="1:13" ht="14.1" customHeight="1" x14ac:dyDescent="0.25">
      <c r="F115" s="138"/>
      <c r="I115" s="1"/>
      <c r="J115" s="1"/>
      <c r="K115" s="1"/>
      <c r="L115" s="160"/>
      <c r="M115" s="138"/>
    </row>
    <row r="116" spans="1:13" ht="14.1" customHeight="1" x14ac:dyDescent="0.25">
      <c r="F116" s="138"/>
      <c r="K116" s="161"/>
      <c r="L116" s="156"/>
      <c r="M116" s="138"/>
    </row>
    <row r="117" spans="1:13" ht="14.1" customHeight="1" x14ac:dyDescent="0.25">
      <c r="A117" s="53"/>
      <c r="B117" s="53"/>
      <c r="C117" s="53"/>
      <c r="D117" s="53"/>
      <c r="E117" s="162"/>
      <c r="F117" s="162"/>
      <c r="G117" s="162"/>
      <c r="H117" s="162"/>
      <c r="I117" s="163"/>
      <c r="J117" s="163"/>
      <c r="K117" s="161"/>
      <c r="L117" s="163"/>
      <c r="M117" s="163"/>
    </row>
    <row r="118" spans="1:13" ht="14.1" customHeight="1" x14ac:dyDescent="0.25">
      <c r="B118" s="53"/>
      <c r="C118" s="53"/>
      <c r="D118" s="139"/>
      <c r="E118" s="164"/>
      <c r="F118" s="164"/>
      <c r="G118" s="164"/>
      <c r="H118" s="164"/>
      <c r="I118" s="165"/>
      <c r="J118" s="165"/>
      <c r="K118" s="165"/>
      <c r="L118" s="165"/>
      <c r="M118" s="165"/>
    </row>
    <row r="119" spans="1:13" ht="14.1" customHeight="1" x14ac:dyDescent="0.25">
      <c r="B119" s="53"/>
      <c r="C119" s="53"/>
      <c r="D119" s="53"/>
      <c r="E119" s="53"/>
      <c r="F119" s="53"/>
      <c r="L119" s="156"/>
      <c r="M119" s="138"/>
    </row>
    <row r="120" spans="1:13" ht="14.1" customHeight="1" x14ac:dyDescent="0.2">
      <c r="B120" s="166"/>
      <c r="C120" s="166"/>
      <c r="D120" s="139"/>
      <c r="E120" s="166"/>
      <c r="F120" s="166"/>
      <c r="M120" s="138"/>
    </row>
    <row r="126" spans="1:13" ht="15" customHeight="1" x14ac:dyDescent="0.25">
      <c r="D126" s="167"/>
    </row>
    <row r="127" spans="1:13" ht="15" customHeight="1" x14ac:dyDescent="0.25">
      <c r="H127" s="139"/>
      <c r="I127" s="139"/>
    </row>
    <row r="128" spans="1:13" ht="15" customHeight="1" x14ac:dyDescent="0.2">
      <c r="H128" s="168"/>
      <c r="I128" s="169"/>
    </row>
    <row r="129" spans="1:13" ht="15" customHeight="1" x14ac:dyDescent="0.2">
      <c r="H129" s="168"/>
      <c r="I129" s="169"/>
    </row>
    <row r="130" spans="1:13" ht="15" customHeight="1" x14ac:dyDescent="0.25">
      <c r="H130" s="139"/>
      <c r="I130" s="139"/>
    </row>
    <row r="131" spans="1:13" x14ac:dyDescent="0.2">
      <c r="H131" s="168"/>
      <c r="I131" s="169"/>
    </row>
    <row r="132" spans="1:13" x14ac:dyDescent="0.2">
      <c r="H132" s="168"/>
      <c r="I132" s="169"/>
      <c r="J132" s="170"/>
      <c r="K132" s="170"/>
    </row>
    <row r="133" spans="1:13" x14ac:dyDescent="0.25">
      <c r="H133" s="139"/>
      <c r="I133" s="139"/>
    </row>
    <row r="134" spans="1:13" ht="15" customHeight="1" x14ac:dyDescent="0.2">
      <c r="H134" s="168"/>
      <c r="I134" s="169"/>
    </row>
    <row r="135" spans="1:13" x14ac:dyDescent="0.2">
      <c r="H135" s="168"/>
      <c r="I135" s="169"/>
    </row>
    <row r="136" spans="1:13" x14ac:dyDescent="0.25">
      <c r="A136" s="2"/>
      <c r="F136" s="2"/>
      <c r="H136" s="139"/>
      <c r="I136" s="139"/>
      <c r="M136" s="2"/>
    </row>
    <row r="137" spans="1:13" x14ac:dyDescent="0.2">
      <c r="A137" s="2"/>
      <c r="F137" s="2"/>
      <c r="H137" s="168"/>
      <c r="I137" s="169"/>
      <c r="M137" s="2"/>
    </row>
    <row r="138" spans="1:13" x14ac:dyDescent="0.2">
      <c r="A138" s="2"/>
      <c r="F138" s="2"/>
      <c r="H138" s="168"/>
      <c r="I138" s="169"/>
      <c r="M138" s="2"/>
    </row>
    <row r="139" spans="1:13" x14ac:dyDescent="0.25">
      <c r="A139" s="2"/>
      <c r="F139" s="2"/>
      <c r="H139" s="139"/>
      <c r="I139" s="139"/>
      <c r="M139" s="2"/>
    </row>
    <row r="140" spans="1:13" x14ac:dyDescent="0.2">
      <c r="A140" s="2"/>
      <c r="F140" s="2"/>
      <c r="H140" s="168"/>
      <c r="I140" s="169"/>
      <c r="M140" s="2"/>
    </row>
    <row r="141" spans="1:13" x14ac:dyDescent="0.2">
      <c r="A141" s="2"/>
      <c r="F141" s="2"/>
      <c r="H141" s="168"/>
      <c r="I141" s="169"/>
      <c r="M141" s="2"/>
    </row>
    <row r="142" spans="1:13" x14ac:dyDescent="0.25">
      <c r="H142" s="139"/>
      <c r="I142" s="139"/>
    </row>
    <row r="143" spans="1:13" x14ac:dyDescent="0.2">
      <c r="H143" s="168"/>
      <c r="I143" s="169"/>
    </row>
  </sheetData>
  <mergeCells count="22">
    <mergeCell ref="G114:L114"/>
    <mergeCell ref="G74:H74"/>
    <mergeCell ref="B88:M88"/>
    <mergeCell ref="E90:I90"/>
    <mergeCell ref="E92:F92"/>
    <mergeCell ref="G92:G93"/>
    <mergeCell ref="H92:H93"/>
    <mergeCell ref="I92:I93"/>
    <mergeCell ref="J92:J93"/>
    <mergeCell ref="E93:F93"/>
    <mergeCell ref="B72:M72"/>
    <mergeCell ref="B7:M7"/>
    <mergeCell ref="B9:E9"/>
    <mergeCell ref="G9:L9"/>
    <mergeCell ref="B10:E10"/>
    <mergeCell ref="G10:L10"/>
    <mergeCell ref="B36:M36"/>
    <mergeCell ref="B38:E38"/>
    <mergeCell ref="G38:L38"/>
    <mergeCell ref="B39:E39"/>
    <mergeCell ref="G39:L39"/>
    <mergeCell ref="E58:L58"/>
  </mergeCells>
  <printOptions horizontalCentered="1"/>
  <pageMargins left="0" right="0.11811023622047245" top="0.74803149606299213" bottom="0.74803149606299213" header="0.31496062992125984" footer="0.31496062992125984"/>
  <pageSetup paperSize="9" scale="20" orientation="portrait" r:id="rId1"/>
  <drawing r:id="rId2"/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2.xml"/><Relationship Id="rId2" Type="http://schemas.openxmlformats.org/package/2006/relationships/digital-signature/signature" Target="sig3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Nd0xrn+r68FHXqdMQVAPXfWTcYmIhTlrTjeD05ceeAI=</DigestValue>
    </Reference>
    <Reference Type="http://www.w3.org/2000/09/xmldsig#Object" URI="#idOfficeObject">
      <DigestMethod Algorithm="http://www.w3.org/2001/04/xmlenc#sha256"/>
      <DigestValue>hdMMAH5WQGA61aoIyAzAQXeNsTwx9BxOAnovYpQHnLA=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LRjoeK2OkZV+1sWPyLYejeZYLYI5YOWr462o5am0WIE=</DigestValue>
    </Reference>
  </SignedInfo>
  <SignatureValue>TVj8HRnU8QQpp8xCHZZgq0fHK3rJ4Y5ApG3NHS5YIWgQ615hreqUt/HG5DmlOSsig9YXzPT7m5G+
RDt2BcX0zatX6vAW2PdSVrgS8SFzK2wM7sSh4GxuWKse0xO+gPCl2KqYFjaJp/ga/IQ1bJVd61DY
rNreUN5Nwu6yzI6kKnkhru1urv6In0fiCUvvzv2xibCP3pVixaOi2S6tF+hRNRNjaFnzGq6AGuVe
k3HGpymHyX8rC1eo/O/HzNL/ajPI/MX3juVEwMJstAbbpg6BKhn1XohMV7m0TCWL//vpZDXU8l1M
act3x7SU/aZJ3oF37DF1gkFDj+mzZykzg36Z7g==</SignatureValue>
  <KeyInfo>
    <X509Data>
      <X509Certificate>MIIIbDCCBlSgAwIBAgIQD5nEyJ+XF/Bfqs9VtsTLKDANBgkqhkiG9w0BAQsFADBPMRcwFQYDVQQFEw5SVUMgODAwODAwOTktMDELMAkGA1UEBhMCUFkxETAPBgNVBAoMCFZJVCBTLkEuMRQwEgYDVQQDEwtDQS1WSVQgUy5BLjAeFw0yMDExMTAxNzM1MTdaFw0yMjExMTAxNzM1MTdaMIGdMRgwFgYDVQQqDA9NQVJJQSBBTEVKQU5EUkExETAPBgNVBAQMCEVTUElOT0xBMRIwEAYDVQQFEwlDSTY3NjQyMDQxITAfBgNVBAMMGE1BUklBIEFMRUpBTkRSQSBFU1BJTk9MQTERMA8GA1UECwwIRklSTUEgRjIxFzAVBgNVBAoMDlBFUlNPTkEgRklTSUNBMQswCQYDVQQGEwJQWTCCASIwDQYJKoZIhvcNAQEBBQADggEPADCCAQoCggEBAMW7erKmUcpw/T9uWoQNvp7Q9b7cvEVnuyQO6r0ZKSIoKzGNjfMa8+yfh7b9tS1cBfF08r0bZNxT4Apmf8RDfutRztwwP5novFl7J/On3bf06CWVu3RpqzI7sxSPHAKHYLEjB+mISlueYmjI9ftp6pQJzrUrJsNK6+mdiUpOIYl1ChOznrGED5fyuH9/YdwWUyrtdgllaaI2+7XoGmz0ilsFQ1D9PX9c2Cz0ZyWpqyvtDyjO6PU8AT6dzQsnaZ1SqUBfBsx29luEft2AIacSt1YCNnAoWpcLTQb5N4aapXRLwbKnPRXR4GtE0MZT7I2YANKYV1BwDnLDgGNKREPfPXsCAwEAAaOCA/MwggPvMAwGA1UdEwEB/wQCMAAwDgYDVR0PAQH/BAQDAgXgMCwGA1UdJQEB/wQiMCAGCCsGAQUFBwMEBggrBgEFBQcDAgYKKwYBBAGCNxQCAjAdBgNVHQ4EFgQUT8Ps+J2KwoC0jN6DmmhKItUJP8UwHwYDVR0jBBgwFoAUA2N8n21acqVTkbTb7JH7A198fJ0wggHYBgNVHSAEggHPMIIByzCCAccGDCsGAQQBgtlKAQEBBzCCAbUwMQYIKwYBBQUHAgEWJWh0dHBzOi8vd3d3LmVmaXJtYS5jb20ucHkvcmVwb3NpdG9yaW8wgcYGCCsGAQUFBwICMIG5GoG2RXN0ZSBlcyB1biBjZXJ0aWZpY2FkbyBUaXBvIEYyIGRlIHBlcnNvbmEgZu1zaWNhIGN1eWEgY2xhdmUgcHJpdmFkYSBlc3ThIGFsbWFjZW5hZGEgZW4gdW4gbfNkdWxvIGRlIGhhcmR3YXJlIHkgc29uIHV0aWxpemFkYXMgcGFyYSBhdXRlbnRpY2FyIGEgc3UgdGl0dWxhciB5IGdlbmVyYXIgZmlybWFzIGRpZ2l0YWxlcy4wgbYGCCsGAQUFBwICMIGpGoGmVGhpcyBpcyBhIFR5cGUgRjIgY2VydGlmaWNhdGUgb2YgcGh5c2ljYWwgcGVyc29uIHdob3NlIHByaXZhdGUga2V5IGlzIHN0b3JlZCBpbiBhIGhhcmR3YXJlIG1vZHVsZSBhbmQgdXNlZCB0byBhdXRoZW50aWNhdGUgdGhlIGhvbGRlciBhbmQgZ2VuZXJhdGUgZGlnaXRhbCBzaWduYXR1cmVzLjCByAYDVR0RBIHAMIG9gSBBTEVKQU5EUkEuRVNQSU5PTEFAQkFOQ09QLkNPTS5QWaSBmDCBlTEaMBgGA1UEDAwRQ09OVEFET1JBIEdFTkVSQUwxFTATBgNVBAsMDENPTlRBQklMSURBRDEWMBQGA1UEBRMNUlVDODAwNzA5NDYtMjFIMEYGA1UECgw/QkFOQ08gUEFSQSBMQSBDT01FUkNJQUxJWkFDSU9OIFkgTEEgUFJPRFVDQ0lPTiBTT0NJRURBRCBBTk9OSU1BMHYGCCsGAQUFBwEBBGowaDAoBggrBgEFBQcwAYYcaHR0cHM6Ly93d3cuZWZpcm1hLmNvbS5weS92YTA8BggrBgEFBQcwAoYwaHR0cHM6Ly93d3cuZWZpcm1hLmNvbS5weS9yZXBvc2l0b3Jpby9lZmlybWEuY3J0MEIGA1UdHwQ7MDkwN6A1oDOGMWh0dHBzOi8vd3d3LmVmaXJtYS5jb20ucHkvcmVwb3NpdG9yaW8vZWZpcm1hMS5jcmwwDQYJKoZIhvcNAQELBQADggIBAE9UOfzIsYDV0bKkWFFHvGd17bNJF/vgx84S0WSNIjHNaAoNrnhtnhiNVz6eKgkzKVuv2HBUPJZs4IVZUHbgeN7PWkJt7xSc8dHOuvRE/KJ9d3ZRL33rLlv1hTuwXMcclazpy4prE7ezjqXfAs+7fLSlpsMDo6EPgN9j/0Ux26yQlNum5dgO0lPWXlPNdqlXMkjmf46sSor+xUHIluG94+Pp4LOIfR7AtzeryJVQE6ZUP9V1HdfW2jjd4YAmFC/C2U+1PbFuxSrMQXZ/KmzI8ZBHPSxkx9S7lIpC3b625M6Qt6dGG/jRmoRq32t/EbF+KTq9sqWg4jAxzxyyLynOlX591CWCild6OQJ8dnSucRIBBLBQbZ1ukS6r8shTyJP+8tagEzwCeU4aBLmxolwYoEgma27N5T7xJUO76cLJYlXKrr7LteEwE1xyM1eoZROw7+74TbhNaX81wXA6Ismv/TrjSf3Bj4p0K1A52obbFg9Ju21anJd6uALOQylYHZLcAaTNUt+T6Ei/ObXOcFZLjuzXm0oxSdSRqK11uLvSK9ZekH0jjLz9WHooMtrLoXF89Y2cF417pM2bDtmM05cs5+TAvAKPvak/bk4l3ALc84nzIFCDpq9gVaiJoMlWarbKccBwZGv7C4kFxuu/RGYdCgy2VKbFMtihjUf8EmpJSBY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UWT6/LjEjB/AwVgZ9knweCsO94tYoJdKkD1WK58wc1k=</DigestValue>
      </Reference>
      <Reference URI="/xl/calcChain.xml?ContentType=application/vnd.openxmlformats-officedocument.spreadsheetml.calcChain+xml">
        <DigestMethod Algorithm="http://www.w3.org/2001/04/xmlenc#sha256"/>
        <DigestValue>vJuuqO8nzniryAcHSgYegJvVkthecCSVr+5lzW3aO0M=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IoLkH3xLwW+/kO4zTIj8YbrspQVvi59Ge2TUki0eYd8=</DigestValue>
      </Reference>
      <Reference URI="/xl/drawings/drawing1.xml?ContentType=application/vnd.openxmlformats-officedocument.drawing+xml">
        <DigestMethod Algorithm="http://www.w3.org/2001/04/xmlenc#sha256"/>
        <DigestValue>T02IoSKCmTOR87JuzPVnoO5CiE+n7qyagZHFPjABqpY=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kl4AfwW90PgCnoOsdPfOtLYSSTooMlRi0rskZyk0Ga0=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OVK732G7pNJnvOaaPQjExZUsAPy28RhJ7RCPIkrU0Fs=</DigestValue>
      </Reference>
      <Reference URI="/xl/media/image1.png?ContentType=image/png">
        <DigestMethod Algorithm="http://www.w3.org/2001/04/xmlenc#sha256"/>
        <DigestValue>+gYcTDqkkGR7P34hdxPnGuqkGzf8D8GO6bhmgv0JgMQ=</DigestValue>
      </Reference>
      <Reference URI="/xl/media/image2.emf?ContentType=image/x-emf">
        <DigestMethod Algorithm="http://www.w3.org/2001/04/xmlenc#sha256"/>
        <DigestValue>DrTYENQbOwpxHm/eA32LbjRJa3lEtnUQabwkIaR99ng=</DigestValue>
      </Reference>
      <Reference URI="/xl/media/image3.png?ContentType=image/png">
        <DigestMethod Algorithm="http://www.w3.org/2001/04/xmlenc#sha256"/>
        <DigestValue>8r97Kgy22giuQaj6fezT2Wxx78nqja1DYvHEbIHSDCQ=</DigestValue>
      </Reference>
      <Reference URI="/xl/media/image4.png?ContentType=image/png">
        <DigestMethod Algorithm="http://www.w3.org/2001/04/xmlenc#sha256"/>
        <DigestValue>VIxy06pDhNe0L9CnWx39TPmfDy54Rb9ub6Xj1pQzbxs=</DigestValue>
      </Reference>
      <Reference URI="/xl/media/image5.png?ContentType=image/png">
        <DigestMethod Algorithm="http://www.w3.org/2001/04/xmlenc#sha256"/>
        <DigestValue>SJ0hH20GX5vTon0yO7hvUwqp/Q8OGjRSkdfaRP07S2M=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HSNguXKay+JlLiLtblyaXznVJnn+B+juZiuerdGmDzE=</DigestValue>
      </Reference>
      <Reference URI="/xl/sharedStrings.xml?ContentType=application/vnd.openxmlformats-officedocument.spreadsheetml.sharedStrings+xml">
        <DigestMethod Algorithm="http://www.w3.org/2001/04/xmlenc#sha256"/>
        <DigestValue>akrik7zfzA5aEd8K0FaNiJchWdj7F4w0eL468UMelsQ=</DigestValue>
      </Reference>
      <Reference URI="/xl/styles.xml?ContentType=application/vnd.openxmlformats-officedocument.spreadsheetml.styles+xml">
        <DigestMethod Algorithm="http://www.w3.org/2001/04/xmlenc#sha256"/>
        <DigestValue>JjUkSQelwRLAdtKG/djQTQhTkoFckAy7P9Fe4aqhrEk=</DigestValue>
      </Reference>
      <Reference URI="/xl/theme/theme1.xml?ContentType=application/vnd.openxmlformats-officedocument.theme+xml">
        <DigestMethod Algorithm="http://www.w3.org/2001/04/xmlenc#sha256"/>
        <DigestValue>0od3cWFb7H/9sr1fB3xS8N4PVwSWcnr1ynQI1Jvf//w=</DigestValue>
      </Reference>
      <Reference URI="/xl/workbook.xml?ContentType=application/vnd.openxmlformats-officedocument.spreadsheetml.sheet.main+xml">
        <DigestMethod Algorithm="http://www.w3.org/2001/04/xmlenc#sha256"/>
        <DigestValue>DkWSwfYebRiFxCsiEbRcZvLfz39XnEBuF67NfFXqri0=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xmjHMHaZY8CAeLJiiYnsZEzUnfYTfl2Cb9u8uE45+Js=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2021-05-06T13:55:36Z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CNV</SignatureComments>
          <WindowsVersion>10.0</WindowsVersion>
          <OfficeVersion>16.0.13929/22</OfficeVersion>
          <ApplicationVersion>16.0.13929</ApplicationVersion>
          <Monitors>2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2021-05-06T13:55:36Z</xd:SigningTime>
          <xd:SigningCertificate>
            <xd:Cert>
              <xd:CertDigest>
                <DigestMethod Algorithm="http://www.w3.org/2001/04/xmlenc#sha256"/>
                <DigestValue>+HA/RNCC8HzM4OepAGw1HW6UYx4ZTQXXhnx3rArgsdU=</DigestValue>
              </xd:CertDigest>
              <xd:IssuerSerial>
                <X509IssuerName>CN=CA-VIT S.A., O=VIT S.A., C=PY, SERIALNUMBER=RUC 80080099-0</X509IssuerName>
                <X509SerialNumber>20736832603435162709889792984060578600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ijCCBXKgAwIBAgIQXL4SbP2TKxBT/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+F56rRUuqIRjjbbPKENoAxRohZX/5ydv4Oyaws61j+dCw2OAhf3YAgQx6tBS9svuZfg7ikuMUdTgOYVxBjDJpjNgd5nwcLKD4BUyKyzZD6limUTES/nRWV6dPOa/zPx2EnJXL5hXFMj20ozkApBDmIdHEeKpX7zETMADtU9fkEDPHnI81VpyswTOa35yMKa/oPx+3pMYONxBMLbSc9CJgSxeTfpty/pSO/aEW2FVj1c8HvDIawYDHDc+e6le/2wNwD/JF2pmyEm+DD2jT63ZUfdPpW6LG1BnbRL008hAjoL6JUZIynBjv8I7Jk6s4SsmhrSvv5M11+LTSrX60T7/iFlsE5gcNXE7RppwJBagNUQmhZa5gedyemRk6D7lN/v59IvIE4vDLEX5odzhXjA2DGtoG3yW/J6SEUMBCBZ5ZdTF2Y6cA798/tg41QjDYfXQO70xmvW4O7ZHMzrvqsSJf6PlMQpRZsSwVzdvfnlBQp2pbUYCRUACahsrgvkpM6ouU1CsxK1QkgGJdXsvq1u94PayCs24skrf2i1WhkwPCew83EUJnU/DIgcLXkEXagHAavllLE5+VWREEntGpgwu33Vo3S6kwudQVQ0RbCj4xv56StHDXSQAp3QIDAQABo4ICQDCCAjwwEgYDVR0TAQH/BAgwBgEB/wIBADAOBgNVHQ8BAf8EBAMCAQYwHQYDVR0OBBYEFANjfJ9tWnKlU5G02+yR+wNffHydMB8GA1UdIwQYMBaAFMLEEfIqaEQMACjsTNYp25L7Xr3WMHcGCCsGAQUFBwEBBGswaTA+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+gLYYraHR0cDovL3d3dy5hY3JhaXouZ292LnB5L2FybC9hY19yYWl6X3B5LmNybDANBgkqhkiG9w0BAQsFAAOCAgEAXj5dl1RQoEIEdBPQmdth34vuZsTvsc0ZziDuK8YnGKDPEgzUu2CoyMfAmCbPB7bcQ+gP5hHKJJsurWsXB5A4n0yB7em+9o9ORPxjM+B+2zPQQk7qKlvVmM+0fXwVJgOqdMOSm5gbgPfX/1a7teUtbedLbnCxcPLu32RInDiwLctKYi1lhCNCcjpMhjpkzbIfQkSUieZYOVeQMbMkloAxigpJIgn94aeA739zQfKDFhBKclum4xt2H0vQvIPUNwwONvb3MNO/FtdYNyOAW+RMCApCuZ/0Ylh4OzDGJoqZevs0jmL4EdUYxzjbQ99ebxYqOnnBGoxhyVEwlzyHdaeYxqqtCmSDTptl7d9cP+T/o/RLteARfbwOtfU9cR0s/6H4S0hZOHUCpJXzKPs634BPXLx8Za+tq9YgLRdo++wcZT4LmmNY8r38tJQzg37Bc+Cayrel2QV5Cp3emum+aq1TGT6QFM55RQvNqS5yfettn+NiFPUaEUMotbaO7Mor7f+opjeuk2QUF+WaWZEQxgYhiW0IthZCQdjIHh+Qxx0AaW6e9IKwhQY/oNltQqlTQWM/G23aebdYu2bhSxvx/8XGaFdjbqDERPNLWr6cTIBMSXfVO0wH9JrgjB/sM6S/1zKprTfvidbiUX3lFcGsqVJAb3Vli2O5NpX3E8iTJtHLpYE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APl57roXHIOKbemVOgqbrD1Wuz+MPpjG2cw05+3z/1A=</DigestValue>
    </Reference>
    <Reference Type="http://www.w3.org/2000/09/xmldsig#Object" URI="#idOfficeObject">
      <DigestMethod Algorithm="http://www.w3.org/2001/04/xmlenc#sha256"/>
      <DigestValue>NIihPr4vDDTsnsgD8VBnQRgtyjqEH61zRMM/l57zZQU=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a5/8+ICdMIoxH5odHPsk66ZPALeGYwrRX/TVdpQk2s4=</DigestValue>
    </Reference>
  </SignedInfo>
  <SignatureValue>c7K2E4niSp7VJGHjFdunR6JcX8EGXVJDyZIjPL7uI7GHuwO15735eJpF59+SoXAezsRJymV9bC9N
hB1tsJN0EJ6+ItMjgSJc6m6Lt318mZN39MeVHkqeaktr0+PLDp+LnzhQ8KkvCvxCgvtvMtUSerYc
GPiVOqzJd+pAeVbix/q5TYsqvLRZml20vpod7DgpZXhhgsOlHSBL2lQO8fTuiMp6TErC+X4Z6r+P
oJTIGQbWybHmyCqunJnNpCjiyHw8ZrUFWJp1+Aqy4tzJ6BqtRvc8FXBgXC2FMGZ7fkeHBZFonnHU
rrpMS2wCm46sxsa2kiuSpURtKFdU13wOvKk/0w==</SignatureValue>
  <KeyInfo>
    <X509Data>
      <X509Certificate>MIIIYjCCBkqgAwIBAgIQFvo9a7NZlUpdk3BDrQZ3DDANBgkqhkiG9w0BAQsFADBPMRcwFQYDVQQFEw5SVUMgODAwODAwOTktMDELMAkGA1UEBhMCUFkxETAPBgNVBAoMCFZJVCBTLkEuMRQwEgYDVQQDEwtDQS1WSVQgUy5BLjAeFw0xOTEwMDExNTI2NTlaFw0yMTEwMDExNTI2NTlaMIGgMRQwEgYDVQQqDAtESU1BUyBSQU1PTjEXMBUGA1UEBAwOQVlBTEEgUklRVUVMTUUxETAPBgNVBAUTCENJNzk3MTEwMSMwIQYDVQQDDBpESU1BUyBSQU1PTiBBWUFMQSBSSVFVRUxNRTERMA8GA1UECwwIRklSTUEgRjIxFzAVBgNVBAoMDlBFUlNPTkEgRklTSUNBMQswCQYDVQQGEwJQWTCCASIwDQYJKoZIhvcNAQEBBQADggEPADCCAQoCggEBAJVMOSBTUm/U7gvRUCcznr13MaPpgXhZRC5HhiJ+VcSLh20J6QPT0C1Xg5WZ464SSAkNZYedO+FGMCiZ+mZxfd2jFwYtHFiIEnBfpbI5oR2iqZG+U/0eOPNojbVKe0wgg2T2TiiwXU9Hgcx5lCCIMqbWPaIcgcLhaZaC900vDeqrG+e0olUPnOvHDwhqX/AcWIV5rQX7nwZIREhR5e9PvOHiQE2W2k4SvrwYC2m4BAkGgvZYBRoi+LOdeo1TB2U0dnQNHzMAuLJHZve2tqEQI5vDcfXT7FR+6C+k7o/e37LCkvCiWbJRc8LA7qTJaXIg7vI4TeO1vEi+vslPaK15mH0CAwEAAaOCA+YwggPiMAwGA1UdEwEB/wQCMAAwDgYDVR0PAQH/BAQDAgXgMCwGA1UdJQEB/wQiMCAGCCsGAQUFBwMEBggrBgEFBQcDAgYKKwYBBAGCNxQCAjAdBgNVHQ4EFgQU9iOLehHOnTHv+/8EEJ35ODth9ecwHwYDVR0jBBgwFoAUA2N8n21acqVTkbTb7JH7A198fJ0wggHYBgNVHSAEggHPMIIByzCCAccGDCsGAQQBgtlKAQEBBzCCAbUwMQYIKwYBBQUHAgEWJWh0dHBzOi8vd3d3LmVmaXJtYS5jb20ucHkvcmVwb3NpdG9yaW8wgcYGCCsGAQUFBwICMIG5GoG2RXN0ZSBlcyB1biBjZXJ0aWZpY2FkbyBUaXBvIEYyIGRlIHBlcnNvbmEgZu1zaWNhIGN1eWEgY2xhdmUgcHJpdmFkYSBlc3ThIGFsbWFjZW5hZGEgZW4gdW4gbfNkdWxvIGRlIGhhcmR3YXJlIHkgc29uIHV0aWxpemFkYXMgcGFyYSBhdXRlbnRpY2FyIGEgc3UgdGl0dWxhciB5IGdlbmVyYXIgZmlybWFzIGRpZ2l0YWxlcy4wgbYGCCsGAQUFBwICMIGpGoGmVGhpcyBpcyBhIFR5cGUgRjIgY2VydGlmaWNhdGUgb2YgcGh5c2ljYWwgcGVyc29uIHdob3NlIHByaXZhdGUga2V5IGlzIHN0b3JlZCBpbiBhIGhhcmR3YXJlIG1vZHVsZSBhbmQgdXNlZCB0byBhdXRoZW50aWNhdGUgdGhlIGhvbGRlciBhbmQgZ2VuZXJhdGUgZGlnaXRhbCBzaWduYXR1cmVzLjCBuwYDVR0RBIGzMIGwgRlESU1BUy5BWUFMQUBCQU5DT1AuQ09NLlBZpIGSMIGPMSswKQYDVQQMDCJESVJFQ1RPUiBUSVRVTEFSIC0gR0VSRU5URSBHRU5FUkFMMRYwFAYDVQQFEw1SVUM4MDA3MDk0Ni0yMUgwRgYDVQQKDD9CQU5DTyBQQVJBIExBIENPTUVSQ0lBTElaQUNJT04gWSBMQSBQUk9EVUNDSU9OIFNPQ0lFREFEIEFOT05JTUEwdgYIKwYBBQUHAQEEajBoMCgGCCsGAQUFBzABhhxodHRwczovL3d3dy5lZmlybWEuY29tLnB5L3ZhMDwGCCsGAQUFBzAChjBodHRwczovL3d3dy5lZmlybWEuY29tLnB5L3JlcG9zaXRvcmlvL2VmaXJtYS5jcnQwQgYDVR0fBDswOTA3oDWgM4YxaHR0cHM6Ly93d3cuZWZpcm1hLmNvbS5weS9yZXBvc2l0b3Jpby9lZmlybWExLmNybDANBgkqhkiG9w0BAQsFAAOCAgEAkYp9ZXfm/8dsvk4BPfHDCSH/8c1VWVvigJ7/pHP2vYPJuJJFS3asr7axnK++eiP9ImjgWgHvOeD4BWpntIqPoHlPec2OTGpWDLj3smMytVrO4XyLXH90rL/N9smpBJ4w784/F0HsENcx9fZotAkp8bWvYBe2qtDFN/RMii+pUv/5gZpJzXaAL+FOR2cWjkDz8E4r6uXygirABEZ8UoqLfQEzQNZzKHuO54OZYK7WxGYBs34FD+mXV3kiVpg/u+HVHcips+YlImAa+Fm7uiZl0/8/e/FZUe3IrSB/ogEu6imF/iqFLWJbUq8SHX3dym2fGt34qUR2QbcaaWSOAJ/e9B1ssANol7k6rMCQ4EmIJmhbI1jF8w34i87Rvv+u25jrcWFmoTNQVDjlKHNIj4Thz9chmeHnRZsA7W2FCfEWeKoG6uPQdt6yLnseJVaxeTfnfDRyasQcMwbJf4rxWOhAyKEfwu0mk9RHu8K6GcdU8kgJwl7AuiLc93DY/mdrYtZ4wFV2To3jBCyzoa6XeI0a+a2HVY/nDyRMUikF+VOlsRXboda5jLLFAraclM8ucKCLmM1b20caIuDOjMiVP4MqefzuJ7GRdwUdc6Zk//cGzGRdMt8FrbDVDkGxcZjOtlj5b6ZSFrPi+ikFrouWPkIYqbUtPCRUdqW2enuU4xqt56w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UWT6/LjEjB/AwVgZ9knweCsO94tYoJdKkD1WK58wc1k=</DigestValue>
      </Reference>
      <Reference URI="/xl/calcChain.xml?ContentType=application/vnd.openxmlformats-officedocument.spreadsheetml.calcChain+xml">
        <DigestMethod Algorithm="http://www.w3.org/2001/04/xmlenc#sha256"/>
        <DigestValue>i2ldCVNbsR0zfnTZiWCLBvPTt/49daRSpS9BgM+94Ec=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IoLkH3xLwW+/kO4zTIj8YbrspQVvi59Ge2TUki0eYd8=</DigestValue>
      </Reference>
      <Reference URI="/xl/drawings/drawing1.xml?ContentType=application/vnd.openxmlformats-officedocument.drawing+xml">
        <DigestMethod Algorithm="http://www.w3.org/2001/04/xmlenc#sha256"/>
        <DigestValue>T02IoSKCmTOR87JuzPVnoO5CiE+n7qyagZHFPjABqpY=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kMr6h1+KMC7EyRWRW19t2PzPbq5LCw63DEqS03yd4CE=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OVK732G7pNJnvOaaPQjExZUsAPy28RhJ7RCPIkrU0Fs=</DigestValue>
      </Reference>
      <Reference URI="/xl/media/image1.png?ContentType=image/png">
        <DigestMethod Algorithm="http://www.w3.org/2001/04/xmlenc#sha256"/>
        <DigestValue>+gYcTDqkkGR7P34hdxPnGuqkGzf8D8GO6bhmgv0JgMQ=</DigestValue>
      </Reference>
      <Reference URI="/xl/media/image2.emf?ContentType=image/x-emf">
        <DigestMethod Algorithm="http://www.w3.org/2001/04/xmlenc#sha256"/>
        <DigestValue>DrTYENQbOwpxHm/eA32LbjRJa3lEtnUQabwkIaR99ng=</DigestValue>
      </Reference>
      <Reference URI="/xl/media/image3.png?ContentType=image/png">
        <DigestMethod Algorithm="http://www.w3.org/2001/04/xmlenc#sha256"/>
        <DigestValue>8r97Kgy22giuQaj6fezT2Wxx78nqja1DYvHEbIHSDCQ=</DigestValue>
      </Reference>
      <Reference URI="/xl/media/image4.png?ContentType=image/png">
        <DigestMethod Algorithm="http://www.w3.org/2001/04/xmlenc#sha256"/>
        <DigestValue>VIxy06pDhNe0L9CnWx39TPmfDy54Rb9ub6Xj1pQzbxs=</DigestValue>
      </Reference>
      <Reference URI="/xl/media/image5.png?ContentType=image/png">
        <DigestMethod Algorithm="http://www.w3.org/2001/04/xmlenc#sha256"/>
        <DigestValue>SJ0hH20GX5vTon0yO7hvUwqp/Q8OGjRSkdfaRP07S2M=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HSNguXKay+JlLiLtblyaXznVJnn+B+juZiuerdGmDzE=</DigestValue>
      </Reference>
      <Reference URI="/xl/sharedStrings.xml?ContentType=application/vnd.openxmlformats-officedocument.spreadsheetml.sharedStrings+xml">
        <DigestMethod Algorithm="http://www.w3.org/2001/04/xmlenc#sha256"/>
        <DigestValue>akrik7zfzA5aEd8K0FaNiJchWdj7F4w0eL468UMelsQ=</DigestValue>
      </Reference>
      <Reference URI="/xl/styles.xml?ContentType=application/vnd.openxmlformats-officedocument.spreadsheetml.styles+xml">
        <DigestMethod Algorithm="http://www.w3.org/2001/04/xmlenc#sha256"/>
        <DigestValue>yIQZDprX7DkXQ2XpNHVZBOz0XsUpbGa36WXNSCoEbyk=</DigestValue>
      </Reference>
      <Reference URI="/xl/theme/theme1.xml?ContentType=application/vnd.openxmlformats-officedocument.theme+xml">
        <DigestMethod Algorithm="http://www.w3.org/2001/04/xmlenc#sha256"/>
        <DigestValue>0od3cWFb7H/9sr1fB3xS8N4PVwSWcnr1ynQI1Jvf//w=</DigestValue>
      </Reference>
      <Reference URI="/xl/workbook.xml?ContentType=application/vnd.openxmlformats-officedocument.spreadsheetml.sheet.main+xml">
        <DigestMethod Algorithm="http://www.w3.org/2001/04/xmlenc#sha256"/>
        <DigestValue>MVV+smL8ltTXbuz6LNcI9x4J2kX9UpzRATUjRrZttGk=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1eyKco+Jp2s+3F5+fVZUU1/lNLVuiqjpYR6wjhWtX0U=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2021-05-19T14:29:12Z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16.0.13929/22</OfficeVersion>
          <ApplicationVersion>16.0.13929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2021-05-19T14:29:12Z</xd:SigningTime>
          <xd:SigningCertificate>
            <xd:Cert>
              <xd:CertDigest>
                <DigestMethod Algorithm="http://www.w3.org/2001/04/xmlenc#sha256"/>
                <DigestValue>cRrQld/fZ8QoK0+iN4SLlGAit6IBmcpukPJ8XPwzz1c=</DigestValue>
              </xd:CertDigest>
              <xd:IssuerSerial>
                <X509IssuerName>CN=CA-VIT S.A., O=VIT S.A., C=PY, SERIALNUMBER=RUC 80080099-0</X509IssuerName>
                <X509SerialNumber>30542335881807184049570697533003822860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HijCCBXKgAwIBAgIQXL4SbP2TKxBT/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+F56rRUuqIRjjbbPKENoAxRohZX/5ydv4Oyaws61j+dCw2OAhf3YAgQx6tBS9svuZfg7ikuMUdTgOYVxBjDJpjNgd5nwcLKD4BUyKyzZD6limUTES/nRWV6dPOa/zPx2EnJXL5hXFMj20ozkApBDmIdHEeKpX7zETMADtU9fkEDPHnI81VpyswTOa35yMKa/oPx+3pMYONxBMLbSc9CJgSxeTfpty/pSO/aEW2FVj1c8HvDIawYDHDc+e6le/2wNwD/JF2pmyEm+DD2jT63ZUfdPpW6LG1BnbRL008hAjoL6JUZIynBjv8I7Jk6s4SsmhrSvv5M11+LTSrX60T7/iFlsE5gcNXE7RppwJBagNUQmhZa5gedyemRk6D7lN/v59IvIE4vDLEX5odzhXjA2DGtoG3yW/J6SEUMBCBZ5ZdTF2Y6cA798/tg41QjDYfXQO70xmvW4O7ZHMzrvqsSJf6PlMQpRZsSwVzdvfnlBQp2pbUYCRUACahsrgvkpM6ouU1CsxK1QkgGJdXsvq1u94PayCs24skrf2i1WhkwPCew83EUJnU/DIgcLXkEXagHAavllLE5+VWREEntGpgwu33Vo3S6kwudQVQ0RbCj4xv56StHDXSQAp3QIDAQABo4ICQDCCAjwwEgYDVR0TAQH/BAgwBgEB/wIBADAOBgNVHQ8BAf8EBAMCAQYwHQYDVR0OBBYEFANjfJ9tWnKlU5G02+yR+wNffHydMB8GA1UdIwQYMBaAFMLEEfIqaEQMACjsTNYp25L7Xr3WMHcGCCsGAQUFBwEBBGswaTA+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+gLYYraHR0cDovL3d3dy5hY3JhaXouZ292LnB5L2FybC9hY19yYWl6X3B5LmNybDANBgkqhkiG9w0BAQsFAAOCAgEAXj5dl1RQoEIEdBPQmdth34vuZsTvsc0ZziDuK8YnGKDPEgzUu2CoyMfAmCbPB7bcQ+gP5hHKJJsurWsXB5A4n0yB7em+9o9ORPxjM+B+2zPQQk7qKlvVmM+0fXwVJgOqdMOSm5gbgPfX/1a7teUtbedLbnCxcPLu32RInDiwLctKYi1lhCNCcjpMhjpkzbIfQkSUieZYOVeQMbMkloAxigpJIgn94aeA739zQfKDFhBKclum4xt2H0vQvIPUNwwONvb3MNO/FtdYNyOAW+RMCApCuZ/0Ylh4OzDGJoqZevs0jmL4EdUYxzjbQ99ebxYqOnnBGoxhyVEwlzyHdaeYxqqtCmSDTptl7d9cP+T/o/RLteARfbwOtfU9cR0s/6H4S0hZOHUCpJXzKPs634BPXLx8Za+tq9YgLRdo++wcZT4LmmNY8r38tJQzg37Bc+Cayrel2QV5Cp3emum+aq1TGT6QFM55RQvNqS5yfettn+NiFPUaEUMotbaO7Mor7f+opjeuk2QUF+WaWZEQxgYhiW0IthZCQdjIHh+Qxx0AaW6e9IKwhQY/oNltQqlTQWM/G23aebdYu2bhSxvx/8XGaFdjbqDERPNLWr6cTIBMSXfVO0wH9JrgjB/sM6S/1zKprTfvidbiUX3lFcGsqVJAb3Vli2O5NpX3E8iTJtHLpYE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Bs7+HU7r2QhlMUiw7bifZpUA7jlDBvD1VifVXGUvNC8=</DigestValue>
    </Reference>
    <Reference Type="http://www.w3.org/2000/09/xmldsig#Object" URI="#idOfficeObject">
      <DigestMethod Algorithm="http://www.w3.org/2001/04/xmlenc#sha256"/>
      <DigestValue>NIihPr4vDDTsnsgD8VBnQRgtyjqEH61zRMM/l57zZQU=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PmmhfaGIpEkB4cjLEVkT9vRlkg8rwI9ZnhJISi/7LP8=</DigestValue>
    </Reference>
  </SignedInfo>
  <SignatureValue>IzuLuIrCL0nfi274Pt7wLeMc9q+6zEzw/c0z7aexZ6l40nPepPLBP5n1u2Ar9XkwyKzu3IbW4YLL
L4kPNLDY3E282I+GgGHOAbOlRwYOvh0za7jxc7NP1YXPYFYNblQX6KSR3Gdm8XAX+J018iDKyF/s
BZp4qqo/379PAJxJF/6jvwcVkH9VpQxcF8t5f7ZRUJlZKOvSRcVEfwZgTD/XlhKjvawuCPKPkiUm
O5VGNTa+RXCAc4eUYBblziOHHhY3JNyIQrwWBzf5CjKE88PrssIll775rwitzqKTrP6rTBQmpjeT
6GUFKb7im+xMzbVM7yzwsjIBayhahWv7IVSByw==</SignatureValue>
  <KeyInfo>
    <X509Data>
      <X509Certificate>MIIIaDCCBlCgAwIBAgIQMmgB77weCSBgkboBUBn/HzANBgkqhkiG9w0BAQsFADBPMRcwFQYDVQQFEw5SVUMgODAwODAwOTktMDELMAkGA1UEBhMCUFkxETAPBgNVBAoMCFZJVCBTLkEuMRQwEgYDVQQDEwtDQS1WSVQgUy5BLjAeFw0yMTA1MDQyMTE3NTNaFw0yMzA1MDQyMTE3NTNaMIGiMRAwDgYDVQQqDAdSSUNBUkRPMRwwGgYDVQQEDBNXT0xMTUVJU1RFUiBTVE9SUkVSMREwDwYDVQQFEwhDSTY4OTg4NjEkMCIGA1UEAwwbUklDQVJETyBXT0xMTUVJU1RFUiBTVE9SUkVSMREwDwYDVQQLDAhGSVJNQSBGMjEXMBUGA1UECgwOUEVSU09OQSBGSVNJQ0ExCzAJBgNVBAYTAlBZMIIBIjANBgkqhkiG9w0BAQEFAAOCAQ8AMIIBCgKCAQEAm5fhgP7MLXjmiwFctlbQyIeO4k6BAqlfkDuzUyvaEa9w6X43knJfHRUuKyacxiRMHQBHXXA2QZAqc644uTf3LQlvWmy9yz43ds6UHcygGSmCmVjx85QPmj18xiHHDFT+yDNymzloeA4NuGW5oPKVRKOeHKPnVz/erJK6/k6joN0NXy6sRHdzP7MP5SdmqNpEhnoxp8ZgaS+JhjQKaNVODMSUr0ny4fIyot3U56eT5gFxUeLQz8dOjFS4wNGxH8/GFvq6FD0GraqwEwFNcSfSioAi6Dw6Yx59zU91MU0ZRgL7iV181Fln79lXFgveIBq3JpW0s5CajpbPT4exbCHWQQIDAQABo4ID6jCCA+YwDAYDVR0TAQH/BAIwADAOBgNVHQ8BAf8EBAMCBeAwLAYDVR0lAQH/BCIwIAYIKwYBBQUHAwQGCCsGAQUFBwMCBgorBgEEAYI3FAICMB0GA1UdDgQWBBR4swBlOaucgdNQJLafFjdQHIibIj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IG/BgNVHREEgbcwgbSBH1JJQ0FSRE8uV09MTE1FSVNURVJAQ0NVLkNPT1AuUFmkgZAwgY0xEzARBgNVBAwMClBSRVNJREVOVEUxFDASBgNVBAsMC1BSRVNJREVOQ0lBMRYwFAYDVQQFEw1SVUM4MDA3MDk0Ni0yMUgwRgYDVQQKDD9CQU5DTyBQQVJBIExBIENPTUVSQ0lBTElaQUNJT04gWSBMQSBQUk9EVUNDSU9OIFNPQ0lFREFEIEFOT05JTUEwdgYIKwYBBQUHAQEEajBoMCgGCCsGAQUFBzABhhxodHRwczovL3d3dy5lZmlybWEuY29tLnB5L3ZhMDwGCCsGAQUFBzAChjBodHRwczovL3d3dy5lZmlybWEuY29tLnB5L3JlcG9zaXRvcmlvL2VmaXJtYS5jcnQwQgYDVR0fBDswOTA3oDWgM4YxaHR0cHM6Ly93d3cuZWZpcm1hLmNvbS5weS9yZXBvc2l0b3Jpby9lZmlybWExLmNybDANBgkqhkiG9w0BAQsFAAOCAgEArEhM4FajqrlWhxgqzqpORkzDLJubYLMSFWdKh4ABJ7olNQp/JuXcY67adGeSFKCznSKlr6Goor9k8FoKOxvGSPBPCcx/Nz3fR/o0xyhBUwidfA8mwDVySOJJkZjtmGJHfsuyJB8u2ppCd4ht4clG6LjrP4BrzePCNoQNaLfOURHuKD8W19B9cb5psG6wD+DxtwE2aqFM/4em21hA5zwh2YSlP1CuM02OWNyBSMCmzjRmealIpUzrSUv4IA7dA9wAe5E8f9E2RBECRkTLNNriPvhWbdeSPmXhjd9eDBmK0iXRa1poClLQwaX5ZJKdsmZxru3zfrUT2A2+GYZ8lIAU4lt1zCOmYJdevRyaOPsxPxgGsoHm5Sy0ETN3QpQgStROasmQu+hsYRgV/5CSwpsionH75euyUs67bXyx5kxijVA22Lk8p5UByr2gqMN7NP207hmWEwnbvz75xU1l2pPOp3GSkKt7qiGtRzojQVJ9WFjv6MSuHJydA+Agw4gVf3el7gngOQ2zNTT0KCl22bTCCYnAwsOjQrB8I4Dll569iCFGPWWX1V2ZJgckHdj8mKT9hWhKNP9ceKO7LTJUX+0HUua2cVWYfP41oufzjoXx6/iUq+LedYYDedOiJe0cZ8xyPjTfX6gSvjur0DUUrqyj6203Mj3MF3+Fa9CSqbOKEbs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UWT6/LjEjB/AwVgZ9knweCsO94tYoJdKkD1WK58wc1k=</DigestValue>
      </Reference>
      <Reference URI="/xl/calcChain.xml?ContentType=application/vnd.openxmlformats-officedocument.spreadsheetml.calcChain+xml">
        <DigestMethod Algorithm="http://www.w3.org/2001/04/xmlenc#sha256"/>
        <DigestValue>i2ldCVNbsR0zfnTZiWCLBvPTt/49daRSpS9BgM+94Ec=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IoLkH3xLwW+/kO4zTIj8YbrspQVvi59Ge2TUki0eYd8=</DigestValue>
      </Reference>
      <Reference URI="/xl/drawings/drawing1.xml?ContentType=application/vnd.openxmlformats-officedocument.drawing+xml">
        <DigestMethod Algorithm="http://www.w3.org/2001/04/xmlenc#sha256"/>
        <DigestValue>T02IoSKCmTOR87JuzPVnoO5CiE+n7qyagZHFPjABqpY=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kMr6h1+KMC7EyRWRW19t2PzPbq5LCw63DEqS03yd4CE=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OVK732G7pNJnvOaaPQjExZUsAPy28RhJ7RCPIkrU0Fs=</DigestValue>
      </Reference>
      <Reference URI="/xl/media/image1.png?ContentType=image/png">
        <DigestMethod Algorithm="http://www.w3.org/2001/04/xmlenc#sha256"/>
        <DigestValue>+gYcTDqkkGR7P34hdxPnGuqkGzf8D8GO6bhmgv0JgMQ=</DigestValue>
      </Reference>
      <Reference URI="/xl/media/image2.emf?ContentType=image/x-emf">
        <DigestMethod Algorithm="http://www.w3.org/2001/04/xmlenc#sha256"/>
        <DigestValue>DrTYENQbOwpxHm/eA32LbjRJa3lEtnUQabwkIaR99ng=</DigestValue>
      </Reference>
      <Reference URI="/xl/media/image3.png?ContentType=image/png">
        <DigestMethod Algorithm="http://www.w3.org/2001/04/xmlenc#sha256"/>
        <DigestValue>8r97Kgy22giuQaj6fezT2Wxx78nqja1DYvHEbIHSDCQ=</DigestValue>
      </Reference>
      <Reference URI="/xl/media/image4.png?ContentType=image/png">
        <DigestMethod Algorithm="http://www.w3.org/2001/04/xmlenc#sha256"/>
        <DigestValue>VIxy06pDhNe0L9CnWx39TPmfDy54Rb9ub6Xj1pQzbxs=</DigestValue>
      </Reference>
      <Reference URI="/xl/media/image5.png?ContentType=image/png">
        <DigestMethod Algorithm="http://www.w3.org/2001/04/xmlenc#sha256"/>
        <DigestValue>SJ0hH20GX5vTon0yO7hvUwqp/Q8OGjRSkdfaRP07S2M=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HSNguXKay+JlLiLtblyaXznVJnn+B+juZiuerdGmDzE=</DigestValue>
      </Reference>
      <Reference URI="/xl/sharedStrings.xml?ContentType=application/vnd.openxmlformats-officedocument.spreadsheetml.sharedStrings+xml">
        <DigestMethod Algorithm="http://www.w3.org/2001/04/xmlenc#sha256"/>
        <DigestValue>akrik7zfzA5aEd8K0FaNiJchWdj7F4w0eL468UMelsQ=</DigestValue>
      </Reference>
      <Reference URI="/xl/styles.xml?ContentType=application/vnd.openxmlformats-officedocument.spreadsheetml.styles+xml">
        <DigestMethod Algorithm="http://www.w3.org/2001/04/xmlenc#sha256"/>
        <DigestValue>yIQZDprX7DkXQ2XpNHVZBOz0XsUpbGa36WXNSCoEbyk=</DigestValue>
      </Reference>
      <Reference URI="/xl/theme/theme1.xml?ContentType=application/vnd.openxmlformats-officedocument.theme+xml">
        <DigestMethod Algorithm="http://www.w3.org/2001/04/xmlenc#sha256"/>
        <DigestValue>0od3cWFb7H/9sr1fB3xS8N4PVwSWcnr1ynQI1Jvf//w=</DigestValue>
      </Reference>
      <Reference URI="/xl/workbook.xml?ContentType=application/vnd.openxmlformats-officedocument.spreadsheetml.sheet.main+xml">
        <DigestMethod Algorithm="http://www.w3.org/2001/04/xmlenc#sha256"/>
        <DigestValue>6SN2k+odkjVIHFJ59exuF6kkgZIMVtglw6xaph5nBYk=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1eyKco+Jp2s+3F5+fVZUU1/lNLVuiqjpYR6wjhWtX0U=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2021-05-19T16:37:44Z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16.0.13929/22</OfficeVersion>
          <ApplicationVersion>16.0.13929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2021-05-19T16:37:44Z</xd:SigningTime>
          <xd:SigningCertificate>
            <xd:Cert>
              <xd:CertDigest>
                <DigestMethod Algorithm="http://www.w3.org/2001/04/xmlenc#sha256"/>
                <DigestValue>DobeLuSHyy0safkzVBPdgBGUla+z8BtJXOJS6kEiyHE=</DigestValue>
              </xd:CertDigest>
              <xd:IssuerSerial>
                <X509IssuerName>CN=CA-VIT S.A., O=VIT S.A., C=PY, SERIALNUMBER=RUC 80080099-0</X509IssuerName>
                <X509SerialNumber>67001437938693352998958648831589875487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ijCCBXKgAwIBAgIQXL4SbP2TKxBT/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+F56rRUuqIRjjbbPKENoAxRohZX/5ydv4Oyaws61j+dCw2OAhf3YAgQx6tBS9svuZfg7ikuMUdTgOYVxBjDJpjNgd5nwcLKD4BUyKyzZD6limUTES/nRWV6dPOa/zPx2EnJXL5hXFMj20ozkApBDmIdHEeKpX7zETMADtU9fkEDPHnI81VpyswTOa35yMKa/oPx+3pMYONxBMLbSc9CJgSxeTfpty/pSO/aEW2FVj1c8HvDIawYDHDc+e6le/2wNwD/JF2pmyEm+DD2jT63ZUfdPpW6LG1BnbRL008hAjoL6JUZIynBjv8I7Jk6s4SsmhrSvv5M11+LTSrX60T7/iFlsE5gcNXE7RppwJBagNUQmhZa5gedyemRk6D7lN/v59IvIE4vDLEX5odzhXjA2DGtoG3yW/J6SEUMBCBZ5ZdTF2Y6cA798/tg41QjDYfXQO70xmvW4O7ZHMzrvqsSJf6PlMQpRZsSwVzdvfnlBQp2pbUYCRUACahsrgvkpM6ouU1CsxK1QkgGJdXsvq1u94PayCs24skrf2i1WhkwPCew83EUJnU/DIgcLXkEXagHAavllLE5+VWREEntGpgwu33Vo3S6kwudQVQ0RbCj4xv56StHDXSQAp3QIDAQABo4ICQDCCAjwwEgYDVR0TAQH/BAgwBgEB/wIBADAOBgNVHQ8BAf8EBAMCAQYwHQYDVR0OBBYEFANjfJ9tWnKlU5G02+yR+wNffHydMB8GA1UdIwQYMBaAFMLEEfIqaEQMACjsTNYp25L7Xr3WMHcGCCsGAQUFBwEBBGswaTA+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+gLYYraHR0cDovL3d3dy5hY3JhaXouZ292LnB5L2FybC9hY19yYWl6X3B5LmNybDANBgkqhkiG9w0BAQsFAAOCAgEAXj5dl1RQoEIEdBPQmdth34vuZsTvsc0ZziDuK8YnGKDPEgzUu2CoyMfAmCbPB7bcQ+gP5hHKJJsurWsXB5A4n0yB7em+9o9ORPxjM+B+2zPQQk7qKlvVmM+0fXwVJgOqdMOSm5gbgPfX/1a7teUtbedLbnCxcPLu32RInDiwLctKYi1lhCNCcjpMhjpkzbIfQkSUieZYOVeQMbMkloAxigpJIgn94aeA739zQfKDFhBKclum4xt2H0vQvIPUNwwONvb3MNO/FtdYNyOAW+RMCApCuZ/0Ylh4OzDGJoqZevs0jmL4EdUYxzjbQ99ebxYqOnnBGoxhyVEwlzyHdaeYxqqtCmSDTptl7d9cP+T/o/RLteARfbwOtfU9cR0s/6H4S0hZOHUCpJXzKPs634BPXLx8Za+tq9YgLRdo++wcZT4LmmNY8r38tJQzg37Bc+Cayrel2QV5Cp3emum+aq1TGT6QFM55RQvNqS5yfettn+NiFPUaEUMotbaO7Mor7f+opjeuk2QUF+WaWZEQxgYhiW0IthZCQdjIHh+Qxx0AaW6e9IKwhQY/oNltQqlTQWM/G23aebdYu2bhSxvx/8XGaFdjbqDERPNLWr6cTIBMSXfVO0wH9JrgjB/sM6S/1zKprTfvidbiUX3lFcGsqVJAb3Vli2O5NpX3E8iTJtHLpYE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Bce</vt:lpstr>
      <vt:lpstr>Bce!Área_de_impresión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Alejandra Espinola</dc:creator>
  <cp:lastModifiedBy>Ricardo Wollmeister</cp:lastModifiedBy>
  <dcterms:created xsi:type="dcterms:W3CDTF">2021-05-06T13:50:57Z</dcterms:created>
  <dcterms:modified xsi:type="dcterms:W3CDTF">2021-05-19T16:57:54Z</dcterms:modified>
</cp:coreProperties>
</file>