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0"/>
  </bookViews>
  <sheets>
    <sheet name="Balance General" sheetId="1" r:id="rId1"/>
    <sheet name="Estado de Resultados" sheetId="2" r:id="rId2"/>
  </sheets>
  <definedNames>
    <definedName name="_xlnm.Print_Area" localSheetId="0">'Balance General'!$A$1:$I$85</definedName>
    <definedName name="_xlnm.Print_Area" localSheetId="1">'Estado de Resultados'!$A$1:$E$64</definedName>
  </definedNames>
  <calcPr fullCalcOnLoad="1"/>
</workbook>
</file>

<file path=xl/sharedStrings.xml><?xml version="1.0" encoding="utf-8"?>
<sst xmlns="http://schemas.openxmlformats.org/spreadsheetml/2006/main" count="188" uniqueCount="125">
  <si>
    <t xml:space="preserve"> </t>
  </si>
  <si>
    <t>ACTIVO</t>
  </si>
  <si>
    <t>Guaraníes</t>
  </si>
  <si>
    <t>PASIVO</t>
  </si>
  <si>
    <t>DISPONIBLE</t>
  </si>
  <si>
    <r>
      <t>OBLIGACIONES. INTERM. FINANC. SECTOR FINANCIERO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(C.13)</t>
    </r>
  </si>
  <si>
    <t>-Caja</t>
  </si>
  <si>
    <t>-Banco Central del Paraguay  Provision Fondo de Gtía. Dep.</t>
  </si>
  <si>
    <t>-Otras Instituciones financieras</t>
  </si>
  <si>
    <t>-Corresponsales créditos documentarios diferidos</t>
  </si>
  <si>
    <t>-Préstamos Otras Instituciones financieras</t>
  </si>
  <si>
    <t>-Deudores por productos financieros deveng</t>
  </si>
  <si>
    <t>-Acreedores por cargos financieros devengados</t>
  </si>
  <si>
    <t>- (Previsiones)</t>
  </si>
  <si>
    <t>OBLIGACIONES. INTERM. FINANC. SECTOR NO FINANC (C.13)</t>
  </si>
  <si>
    <t>VALORES PUBLICOS Y PRIVADOS (C.3)</t>
  </si>
  <si>
    <t>-Depósitos-Sector Privado</t>
  </si>
  <si>
    <t>-Otras obligaciones</t>
  </si>
  <si>
    <t>-Banco Central del Paraguay</t>
  </si>
  <si>
    <t>-Operaciones a liquidar</t>
  </si>
  <si>
    <t>-Otras Instituciones Financieras</t>
  </si>
  <si>
    <t>-Depósitos-Sector Publico</t>
  </si>
  <si>
    <t>-Deudores Productos financieros deveng</t>
  </si>
  <si>
    <t xml:space="preserve"> CREDIT. VIGENT.INTERM. FINANC.SECTOR NO FINANC. (C.5.2)</t>
  </si>
  <si>
    <t xml:space="preserve">-Acreedores fiscales </t>
  </si>
  <si>
    <t xml:space="preserve">-Préstamos </t>
  </si>
  <si>
    <t xml:space="preserve">-Acreedores sociales </t>
  </si>
  <si>
    <t>-Deudores por valores vendidos</t>
  </si>
  <si>
    <t>-Dividendos a pagar</t>
  </si>
  <si>
    <t>-Otras obligaciones diversas</t>
  </si>
  <si>
    <t>-Sector Público</t>
  </si>
  <si>
    <t>-Primas por compra futura de valores</t>
  </si>
  <si>
    <t>PROVISIONES Y PREVISIONES</t>
  </si>
  <si>
    <t>-Ganancias por Valuación en Suspenso</t>
  </si>
  <si>
    <t>-Deudores por productos financieros deveng.</t>
  </si>
  <si>
    <t>TOTAL DE PASIVO</t>
  </si>
  <si>
    <t>CREDITOS DIVERSOS (C.16)</t>
  </si>
  <si>
    <t>-Diversos</t>
  </si>
  <si>
    <t>-(Previsiones)</t>
  </si>
  <si>
    <t>CREDITOS VENCIDOS POR INTERMEDIACION FINANCIERA (C.5.3)</t>
  </si>
  <si>
    <t>-Sector no financiero</t>
  </si>
  <si>
    <r>
      <t xml:space="preserve">PATRIMONIO </t>
    </r>
    <r>
      <rPr>
        <sz val="14"/>
        <rFont val="Times New Roman"/>
        <family val="1"/>
      </rPr>
      <t>(D)</t>
    </r>
  </si>
  <si>
    <t>CAPITAL INTEGRADO</t>
  </si>
  <si>
    <t>PRIMAS DE EMISION</t>
  </si>
  <si>
    <t>ADELANTOS IRREVOCABLES A CUENTA DE CAPITAL</t>
  </si>
  <si>
    <t>INVERSIONES (C.7)</t>
  </si>
  <si>
    <t>RESERVA DE REVALUO</t>
  </si>
  <si>
    <t>RESERVA LEGAL</t>
  </si>
  <si>
    <t>-Otras Inversiones</t>
  </si>
  <si>
    <t>RESERVA FACULTATIVA</t>
  </si>
  <si>
    <t>RESULTADOS ACUMULADOS</t>
  </si>
  <si>
    <t>BIENES DE USO (C.8)</t>
  </si>
  <si>
    <t>RESULTADOS DEL EJERCICIO</t>
  </si>
  <si>
    <t>-Propios</t>
  </si>
  <si>
    <t>-Tomados en arrendamientos financieros</t>
  </si>
  <si>
    <t>-Edificios en construcción</t>
  </si>
  <si>
    <t xml:space="preserve">TOTAL DEL PATRIMONIO </t>
  </si>
  <si>
    <t>CARGOS DIFERIDOS (C.9)</t>
  </si>
  <si>
    <t xml:space="preserve"> TOTAL DE ACTIVO</t>
  </si>
  <si>
    <t xml:space="preserve"> TOTAL DE PASIVO Y PATRIMONIO</t>
  </si>
  <si>
    <t>GANANCIAS FINANCIERAS</t>
  </si>
  <si>
    <t>-Por créditos vigentes - Sector financiero</t>
  </si>
  <si>
    <t>-Por créditos vigentes - Sector  no financiero</t>
  </si>
  <si>
    <t xml:space="preserve">-Por créditos vencidos </t>
  </si>
  <si>
    <t>-Por valuación de activos y pasivos financieros en moneda extranjera (f.2)</t>
  </si>
  <si>
    <t>-Renta de Valores Privados Nacionales</t>
  </si>
  <si>
    <t>PERDIDAS FINANCIERAS</t>
  </si>
  <si>
    <t>-Por obligaciones - Sector financiero</t>
  </si>
  <si>
    <t>-Por obligaciones - Sector no financiero</t>
  </si>
  <si>
    <t>-Por valuación de pasivos y activos financieros en moneda extranjera (f.2)</t>
  </si>
  <si>
    <t>RESULTADO FINANCIERO ANTES DE PREVISIONES</t>
  </si>
  <si>
    <t>PREVISIONES</t>
  </si>
  <si>
    <t>-Constitución de Previsiones (C.6 )</t>
  </si>
  <si>
    <t>-Desafectación  de Previsiones (C.6)</t>
  </si>
  <si>
    <t>RESULTADO FINANCIERO DESPUES DE PREVISIONES</t>
  </si>
  <si>
    <t>DIFERENCIAS DE COTIZACION DE VALORES PUBLICOS Y PRIVADOS</t>
  </si>
  <si>
    <t xml:space="preserve">-Ganacias </t>
  </si>
  <si>
    <t xml:space="preserve">-Pérdidas </t>
  </si>
  <si>
    <t>RESULTADO POR SERVICIOS</t>
  </si>
  <si>
    <t xml:space="preserve">-Ganancias por Servicios </t>
  </si>
  <si>
    <t>-Pérdidas por Servicios</t>
  </si>
  <si>
    <t>RESULTADO BRUTO</t>
  </si>
  <si>
    <t>OTRAS GANANCIAS OPERATIVAS</t>
  </si>
  <si>
    <t>-Por valuación de otros activos y pasivos en moneda extranjera (f.2)</t>
  </si>
  <si>
    <t>OTRAS PERDIDAS OPERATIVAS</t>
  </si>
  <si>
    <t>-Retribuciones al personal y cargas sociales</t>
  </si>
  <si>
    <t>-Gastos generales</t>
  </si>
  <si>
    <t>-Depreciaciones de bienes de uso</t>
  </si>
  <si>
    <t>-Amortizaciones de cargos diferidos</t>
  </si>
  <si>
    <t xml:space="preserve">-Otras </t>
  </si>
  <si>
    <t>-Por valuación de activos y pasivos en moneda extranjera (f.2)</t>
  </si>
  <si>
    <t>RESULTADO OPERATIVO NETO</t>
  </si>
  <si>
    <t>RESULTADOS EXTRAORDINARIOS</t>
  </si>
  <si>
    <t>-Ganancias Extraordinarias</t>
  </si>
  <si>
    <t>-Perdidas Extraordinarias</t>
  </si>
  <si>
    <t>AJUSTE DE RESULTADOS DE EJERCICIOS ANTERIORES</t>
  </si>
  <si>
    <t>-Ganancias</t>
  </si>
  <si>
    <t>-Perdidas</t>
  </si>
  <si>
    <t>RESULTADO DEL EJERCICIO ANTES DE IMPUESTO A LA RENTA</t>
  </si>
  <si>
    <t xml:space="preserve"> IMPUESTO A LA RENTA</t>
  </si>
  <si>
    <t>RESULTADO DEL EJERCICIO DESPUES  DE IMPUESTO</t>
  </si>
  <si>
    <t>ESTADO DE SITUACIÓN PATRIMONIAL AL 31 de Diciembre de 2019</t>
  </si>
  <si>
    <t>(Expresado en guaraníes)</t>
  </si>
  <si>
    <t>-Cheques para Compensar</t>
  </si>
  <si>
    <t>-Operaciones Pendientes de Compensación - ATM</t>
  </si>
  <si>
    <t>-Créditos utilizados en Cta. Cte.</t>
  </si>
  <si>
    <t>-Banco Central del Paraguay (C.11)</t>
  </si>
  <si>
    <t xml:space="preserve"> CREDITOS VIGENTES.INTERM.FINANC.-SECTOR FINANC.</t>
  </si>
  <si>
    <t>-( Previsiones) (C.6)</t>
  </si>
  <si>
    <t>-Créditos Morosos</t>
  </si>
  <si>
    <t>-Deudores en Plan de Regularización</t>
  </si>
  <si>
    <t>-(Previsiones) (C.6)</t>
  </si>
  <si>
    <t>-Títulos Privados</t>
  </si>
  <si>
    <t>-Derechos Fiduciarios</t>
  </si>
  <si>
    <t>-Rentas</t>
  </si>
  <si>
    <t>OBLIGACIONES DIVERSAS v (C.17)</t>
  </si>
  <si>
    <t>-Obligac. Debentures y Bonos emitidos en circulación</t>
  </si>
  <si>
    <t xml:space="preserve"> CUENTAS DE ORDEN Y CONTINGENCIAS</t>
  </si>
  <si>
    <t>TOTAL CUENTAS DE ORDEN (Nota E)</t>
  </si>
  <si>
    <t>TOTAL DE CUENTAS DE CONTINGENCIAS (Nota E)</t>
  </si>
  <si>
    <t>-Fideicomiso</t>
  </si>
  <si>
    <t>-Ganancias por créditos diversos</t>
  </si>
  <si>
    <t>-Otras (f.6)</t>
  </si>
  <si>
    <t>-Absorción de pérdidas del período pre-fusión</t>
  </si>
  <si>
    <t>ESTADO DE RESULTADOS  AL 31 de Diciembre de 2019</t>
  </si>
</sst>
</file>

<file path=xl/styles.xml><?xml version="1.0" encoding="utf-8"?>
<styleSheet xmlns="http://schemas.openxmlformats.org/spreadsheetml/2006/main">
  <numFmts count="26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#,##0;\(#,##0\)"/>
    <numFmt numFmtId="173" formatCode="000%"/>
    <numFmt numFmtId="174" formatCode="#.##0"/>
    <numFmt numFmtId="175" formatCode="#,###"/>
    <numFmt numFmtId="176" formatCode="_-* #,##0.00\ _P_t_s_-;\-* #,##0.00\ _P_t_s_-;_-* \-??\ _P_t_s_-;_-@_-"/>
    <numFmt numFmtId="177" formatCode="_-* #,##0\ _P_t_s_-;\-* #,##0\ _P_t_s_-;_-* \-??\ _P_t_s_-;_-@_-"/>
    <numFmt numFmtId="178" formatCode="dd/mm/yyyy;@"/>
    <numFmt numFmtId="179" formatCode="#,##0.00\ ;&quot; -&quot;#,##0.00\ ;&quot; -&quot;#\ ;@\ "/>
    <numFmt numFmtId="180" formatCode="#,##0\ ;\(#,##0\)"/>
    <numFmt numFmtId="181" formatCode="#,##0\ ;&quot; -&quot;#,##0\ ;&quot; -&quot;#\ ;@\ "/>
  </numFmts>
  <fonts count="57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b/>
      <sz val="16"/>
      <color indexed="18"/>
      <name val="Tahoma"/>
      <family val="2"/>
    </font>
    <font>
      <sz val="14"/>
      <name val="Times New Roman"/>
      <family val="1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22"/>
      <name val="Times New Roman"/>
      <family val="1"/>
    </font>
    <font>
      <b/>
      <sz val="14"/>
      <name val="Arial"/>
      <family val="2"/>
    </font>
    <font>
      <sz val="7"/>
      <color indexed="9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2"/>
      <color indexed="18"/>
      <name val="Tahoma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0"/>
    </font>
    <font>
      <sz val="16"/>
      <color indexed="9"/>
      <name val="Calibri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79" fontId="19" fillId="0" borderId="0" applyBorder="0" applyProtection="0">
      <alignment/>
    </xf>
    <xf numFmtId="0" fontId="48" fillId="30" borderId="0" applyNumberFormat="0" applyBorder="0" applyAlignment="0" applyProtection="0"/>
    <xf numFmtId="176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72" fontId="1" fillId="0" borderId="0" xfId="0" applyNumberFormat="1" applyFont="1" applyAlignment="1">
      <alignment horizontal="left"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/>
    </xf>
    <xf numFmtId="172" fontId="7" fillId="0" borderId="18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172" fontId="7" fillId="0" borderId="17" xfId="0" applyNumberFormat="1" applyFont="1" applyBorder="1" applyAlignment="1">
      <alignment horizontal="left"/>
    </xf>
    <xf numFmtId="172" fontId="7" fillId="0" borderId="20" xfId="0" applyNumberFormat="1" applyFont="1" applyBorder="1" applyAlignment="1">
      <alignment/>
    </xf>
    <xf numFmtId="172" fontId="7" fillId="0" borderId="16" xfId="0" applyNumberFormat="1" applyFont="1" applyBorder="1" applyAlignment="1">
      <alignment/>
    </xf>
    <xf numFmtId="0" fontId="7" fillId="0" borderId="21" xfId="0" applyFont="1" applyBorder="1" applyAlignment="1">
      <alignment horizontal="left"/>
    </xf>
    <xf numFmtId="172" fontId="7" fillId="0" borderId="22" xfId="0" applyNumberFormat="1" applyFont="1" applyFill="1" applyBorder="1" applyAlignment="1">
      <alignment/>
    </xf>
    <xf numFmtId="172" fontId="7" fillId="34" borderId="23" xfId="0" applyNumberFormat="1" applyFont="1" applyFill="1" applyBorder="1" applyAlignment="1">
      <alignment/>
    </xf>
    <xf numFmtId="172" fontId="7" fillId="0" borderId="24" xfId="0" applyNumberFormat="1" applyFont="1" applyBorder="1" applyAlignment="1">
      <alignment horizontal="left"/>
    </xf>
    <xf numFmtId="172" fontId="7" fillId="0" borderId="24" xfId="0" applyNumberFormat="1" applyFont="1" applyBorder="1" applyAlignment="1">
      <alignment/>
    </xf>
    <xf numFmtId="172" fontId="7" fillId="0" borderId="21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left"/>
    </xf>
    <xf numFmtId="172" fontId="7" fillId="0" borderId="24" xfId="0" applyNumberFormat="1" applyFont="1" applyFill="1" applyBorder="1" applyAlignment="1">
      <alignment horizontal="left"/>
    </xf>
    <xf numFmtId="172" fontId="7" fillId="0" borderId="0" xfId="0" applyNumberFormat="1" applyFont="1" applyFill="1" applyBorder="1" applyAlignment="1">
      <alignment horizontal="left"/>
    </xf>
    <xf numFmtId="172" fontId="7" fillId="33" borderId="0" xfId="0" applyNumberFormat="1" applyFont="1" applyFill="1" applyBorder="1" applyAlignment="1">
      <alignment/>
    </xf>
    <xf numFmtId="0" fontId="7" fillId="0" borderId="25" xfId="0" applyFont="1" applyBorder="1" applyAlignment="1">
      <alignment/>
    </xf>
    <xf numFmtId="172" fontId="7" fillId="0" borderId="25" xfId="0" applyNumberFormat="1" applyFont="1" applyFill="1" applyBorder="1" applyAlignment="1">
      <alignment/>
    </xf>
    <xf numFmtId="172" fontId="7" fillId="0" borderId="26" xfId="0" applyNumberFormat="1" applyFont="1" applyFill="1" applyBorder="1" applyAlignment="1">
      <alignment/>
    </xf>
    <xf numFmtId="0" fontId="7" fillId="0" borderId="27" xfId="0" applyFont="1" applyBorder="1" applyAlignment="1">
      <alignment horizontal="left"/>
    </xf>
    <xf numFmtId="0" fontId="7" fillId="0" borderId="0" xfId="0" applyFont="1" applyAlignment="1">
      <alignment/>
    </xf>
    <xf numFmtId="172" fontId="7" fillId="0" borderId="25" xfId="0" applyNumberFormat="1" applyFont="1" applyBorder="1" applyAlignment="1">
      <alignment horizontal="left"/>
    </xf>
    <xf numFmtId="172" fontId="7" fillId="0" borderId="28" xfId="0" applyNumberFormat="1" applyFont="1" applyFill="1" applyBorder="1" applyAlignment="1">
      <alignment/>
    </xf>
    <xf numFmtId="172" fontId="7" fillId="0" borderId="0" xfId="0" applyNumberFormat="1" applyFont="1" applyAlignment="1">
      <alignment/>
    </xf>
    <xf numFmtId="172" fontId="7" fillId="0" borderId="29" xfId="0" applyNumberFormat="1" applyFont="1" applyBorder="1" applyAlignment="1">
      <alignment/>
    </xf>
    <xf numFmtId="172" fontId="7" fillId="0" borderId="30" xfId="0" applyNumberFormat="1" applyFont="1" applyFill="1" applyBorder="1" applyAlignment="1">
      <alignment horizontal="right"/>
    </xf>
    <xf numFmtId="172" fontId="7" fillId="0" borderId="27" xfId="0" applyNumberFormat="1" applyFont="1" applyFill="1" applyBorder="1" applyAlignment="1">
      <alignment/>
    </xf>
    <xf numFmtId="172" fontId="7" fillId="0" borderId="25" xfId="0" applyNumberFormat="1" applyFont="1" applyFill="1" applyBorder="1" applyAlignment="1">
      <alignment horizontal="left"/>
    </xf>
    <xf numFmtId="172" fontId="7" fillId="0" borderId="25" xfId="0" applyNumberFormat="1" applyFont="1" applyBorder="1" applyAlignment="1">
      <alignment/>
    </xf>
    <xf numFmtId="172" fontId="7" fillId="0" borderId="29" xfId="0" applyNumberFormat="1" applyFont="1" applyFill="1" applyBorder="1" applyAlignment="1">
      <alignment/>
    </xf>
    <xf numFmtId="172" fontId="7" fillId="0" borderId="30" xfId="0" applyNumberFormat="1" applyFont="1" applyFill="1" applyBorder="1" applyAlignment="1">
      <alignment horizontal="left"/>
    </xf>
    <xf numFmtId="172" fontId="11" fillId="0" borderId="24" xfId="0" applyNumberFormat="1" applyFont="1" applyFill="1" applyBorder="1" applyAlignment="1">
      <alignment horizontal="left"/>
    </xf>
    <xf numFmtId="172" fontId="7" fillId="0" borderId="26" xfId="0" applyNumberFormat="1" applyFont="1" applyFill="1" applyBorder="1" applyAlignment="1">
      <alignment/>
    </xf>
    <xf numFmtId="172" fontId="7" fillId="0" borderId="27" xfId="0" applyNumberFormat="1" applyFont="1" applyBorder="1" applyAlignment="1">
      <alignment/>
    </xf>
    <xf numFmtId="172" fontId="10" fillId="0" borderId="25" xfId="0" applyNumberFormat="1" applyFont="1" applyBorder="1" applyAlignment="1">
      <alignment horizontal="left"/>
    </xf>
    <xf numFmtId="172" fontId="11" fillId="0" borderId="29" xfId="0" applyNumberFormat="1" applyFont="1" applyFill="1" applyBorder="1" applyAlignment="1">
      <alignment horizontal="right"/>
    </xf>
    <xf numFmtId="172" fontId="7" fillId="0" borderId="26" xfId="0" applyNumberFormat="1" applyFont="1" applyFill="1" applyBorder="1" applyAlignment="1">
      <alignment horizontal="right"/>
    </xf>
    <xf numFmtId="172" fontId="7" fillId="34" borderId="31" xfId="0" applyNumberFormat="1" applyFont="1" applyFill="1" applyBorder="1" applyAlignment="1">
      <alignment/>
    </xf>
    <xf numFmtId="172" fontId="9" fillId="0" borderId="13" xfId="0" applyNumberFormat="1" applyFont="1" applyBorder="1" applyAlignment="1">
      <alignment horizontal="left"/>
    </xf>
    <xf numFmtId="172" fontId="9" fillId="0" borderId="14" xfId="0" applyNumberFormat="1" applyFont="1" applyBorder="1" applyAlignment="1">
      <alignment horizontal="left"/>
    </xf>
    <xf numFmtId="172" fontId="9" fillId="0" borderId="32" xfId="0" applyNumberFormat="1" applyFont="1" applyBorder="1" applyAlignment="1">
      <alignment/>
    </xf>
    <xf numFmtId="172" fontId="12" fillId="34" borderId="0" xfId="0" applyNumberFormat="1" applyFont="1" applyFill="1" applyBorder="1" applyAlignment="1">
      <alignment horizontal="left"/>
    </xf>
    <xf numFmtId="172" fontId="12" fillId="34" borderId="0" xfId="0" applyNumberFormat="1" applyFont="1" applyFill="1" applyBorder="1" applyAlignment="1">
      <alignment/>
    </xf>
    <xf numFmtId="172" fontId="12" fillId="34" borderId="33" xfId="0" applyNumberFormat="1" applyFont="1" applyFill="1" applyBorder="1" applyAlignment="1">
      <alignment/>
    </xf>
    <xf numFmtId="172" fontId="7" fillId="34" borderId="34" xfId="0" applyNumberFormat="1" applyFont="1" applyFill="1" applyBorder="1" applyAlignment="1">
      <alignment/>
    </xf>
    <xf numFmtId="172" fontId="12" fillId="34" borderId="34" xfId="0" applyNumberFormat="1" applyFont="1" applyFill="1" applyBorder="1" applyAlignment="1">
      <alignment/>
    </xf>
    <xf numFmtId="172" fontId="9" fillId="0" borderId="15" xfId="0" applyNumberFormat="1" applyFont="1" applyBorder="1" applyAlignment="1">
      <alignment horizontal="left"/>
    </xf>
    <xf numFmtId="172" fontId="7" fillId="0" borderId="23" xfId="0" applyNumberFormat="1" applyFont="1" applyFill="1" applyBorder="1" applyAlignment="1">
      <alignment/>
    </xf>
    <xf numFmtId="0" fontId="7" fillId="0" borderId="27" xfId="0" applyFont="1" applyFill="1" applyBorder="1" applyAlignment="1">
      <alignment horizontal="left"/>
    </xf>
    <xf numFmtId="0" fontId="7" fillId="0" borderId="25" xfId="0" applyFont="1" applyFill="1" applyBorder="1" applyAlignment="1">
      <alignment/>
    </xf>
    <xf numFmtId="172" fontId="11" fillId="0" borderId="25" xfId="0" applyNumberFormat="1" applyFont="1" applyBorder="1" applyAlignment="1">
      <alignment horizontal="left"/>
    </xf>
    <xf numFmtId="49" fontId="7" fillId="0" borderId="27" xfId="0" applyNumberFormat="1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172" fontId="7" fillId="0" borderId="24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2" fontId="7" fillId="0" borderId="26" xfId="0" applyNumberFormat="1" applyFont="1" applyBorder="1" applyAlignment="1">
      <alignment/>
    </xf>
    <xf numFmtId="172" fontId="7" fillId="0" borderId="24" xfId="0" applyNumberFormat="1" applyFont="1" applyBorder="1" applyAlignment="1">
      <alignment horizontal="right"/>
    </xf>
    <xf numFmtId="172" fontId="7" fillId="0" borderId="21" xfId="0" applyNumberFormat="1" applyFont="1" applyBorder="1" applyAlignment="1">
      <alignment/>
    </xf>
    <xf numFmtId="173" fontId="7" fillId="0" borderId="0" xfId="53" applyNumberFormat="1" applyFont="1" applyFill="1" applyBorder="1" applyAlignment="1" applyProtection="1">
      <alignment/>
      <protection/>
    </xf>
    <xf numFmtId="172" fontId="7" fillId="0" borderId="11" xfId="0" applyNumberFormat="1" applyFont="1" applyBorder="1" applyAlignment="1">
      <alignment horizontal="right"/>
    </xf>
    <xf numFmtId="172" fontId="7" fillId="0" borderId="11" xfId="0" applyNumberFormat="1" applyFont="1" applyFill="1" applyBorder="1" applyAlignment="1">
      <alignment horizontal="left"/>
    </xf>
    <xf numFmtId="172" fontId="7" fillId="0" borderId="10" xfId="0" applyNumberFormat="1" applyFont="1" applyBorder="1" applyAlignment="1">
      <alignment/>
    </xf>
    <xf numFmtId="172" fontId="11" fillId="0" borderId="35" xfId="0" applyNumberFormat="1" applyFont="1" applyFill="1" applyBorder="1" applyAlignment="1">
      <alignment horizontal="right"/>
    </xf>
    <xf numFmtId="172" fontId="7" fillId="0" borderId="26" xfId="0" applyNumberFormat="1" applyFont="1" applyBorder="1" applyAlignment="1">
      <alignment horizontal="right"/>
    </xf>
    <xf numFmtId="172" fontId="7" fillId="0" borderId="13" xfId="0" applyNumberFormat="1" applyFont="1" applyBorder="1" applyAlignment="1">
      <alignment horizontal="left"/>
    </xf>
    <xf numFmtId="172" fontId="7" fillId="0" borderId="32" xfId="0" applyNumberFormat="1" applyFont="1" applyBorder="1" applyAlignment="1">
      <alignment horizontal="left"/>
    </xf>
    <xf numFmtId="172" fontId="9" fillId="0" borderId="32" xfId="0" applyNumberFormat="1" applyFont="1" applyBorder="1" applyAlignment="1">
      <alignment horizontal="right"/>
    </xf>
    <xf numFmtId="0" fontId="7" fillId="0" borderId="24" xfId="0" applyFont="1" applyFill="1" applyBorder="1" applyAlignment="1">
      <alignment/>
    </xf>
    <xf numFmtId="172" fontId="7" fillId="34" borderId="0" xfId="0" applyNumberFormat="1" applyFont="1" applyFill="1" applyBorder="1" applyAlignment="1">
      <alignment horizontal="left"/>
    </xf>
    <xf numFmtId="172" fontId="7" fillId="34" borderId="36" xfId="0" applyNumberFormat="1" applyFont="1" applyFill="1" applyBorder="1" applyAlignment="1">
      <alignment horizontal="left"/>
    </xf>
    <xf numFmtId="0" fontId="9" fillId="34" borderId="37" xfId="0" applyFont="1" applyFill="1" applyBorder="1" applyAlignment="1">
      <alignment horizontal="left"/>
    </xf>
    <xf numFmtId="0" fontId="9" fillId="34" borderId="38" xfId="0" applyFont="1" applyFill="1" applyBorder="1" applyAlignment="1">
      <alignment horizontal="left"/>
    </xf>
    <xf numFmtId="172" fontId="9" fillId="34" borderId="37" xfId="0" applyNumberFormat="1" applyFont="1" applyFill="1" applyBorder="1" applyAlignment="1">
      <alignment horizontal="left"/>
    </xf>
    <xf numFmtId="172" fontId="9" fillId="34" borderId="11" xfId="0" applyNumberFormat="1" applyFont="1" applyFill="1" applyBorder="1" applyAlignment="1">
      <alignment horizontal="left"/>
    </xf>
    <xf numFmtId="172" fontId="9" fillId="34" borderId="39" xfId="0" applyNumberFormat="1" applyFont="1" applyFill="1" applyBorder="1" applyAlignment="1">
      <alignment horizontal="left"/>
    </xf>
    <xf numFmtId="172" fontId="7" fillId="34" borderId="39" xfId="0" applyNumberFormat="1" applyFont="1" applyFill="1" applyBorder="1" applyAlignment="1">
      <alignment/>
    </xf>
    <xf numFmtId="0" fontId="9" fillId="0" borderId="37" xfId="0" applyFont="1" applyBorder="1" applyAlignment="1">
      <alignment horizontal="left"/>
    </xf>
    <xf numFmtId="0" fontId="7" fillId="0" borderId="38" xfId="0" applyFont="1" applyBorder="1" applyAlignment="1">
      <alignment/>
    </xf>
    <xf numFmtId="172" fontId="7" fillId="0" borderId="37" xfId="0" applyNumberFormat="1" applyFont="1" applyBorder="1" applyAlignment="1">
      <alignment/>
    </xf>
    <xf numFmtId="172" fontId="9" fillId="0" borderId="32" xfId="0" applyNumberFormat="1" applyFont="1" applyFill="1" applyBorder="1" applyAlignment="1">
      <alignment/>
    </xf>
    <xf numFmtId="172" fontId="7" fillId="0" borderId="13" xfId="0" applyNumberFormat="1" applyFont="1" applyBorder="1" applyAlignment="1">
      <alignment/>
    </xf>
    <xf numFmtId="172" fontId="7" fillId="0" borderId="32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172" fontId="9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13" fillId="0" borderId="0" xfId="0" applyNumberFormat="1" applyFont="1" applyBorder="1" applyAlignment="1">
      <alignment horizontal="left"/>
    </xf>
    <xf numFmtId="172" fontId="14" fillId="33" borderId="0" xfId="0" applyNumberFormat="1" applyFont="1" applyFill="1" applyBorder="1" applyAlignment="1">
      <alignment/>
    </xf>
    <xf numFmtId="174" fontId="9" fillId="0" borderId="0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7" fillId="0" borderId="0" xfId="0" applyNumberFormat="1" applyFont="1" applyAlignment="1">
      <alignment/>
    </xf>
    <xf numFmtId="0" fontId="9" fillId="34" borderId="14" xfId="0" applyFont="1" applyFill="1" applyBorder="1" applyAlignment="1">
      <alignment horizontal="left"/>
    </xf>
    <xf numFmtId="0" fontId="7" fillId="34" borderId="13" xfId="0" applyFont="1" applyFill="1" applyBorder="1" applyAlignment="1">
      <alignment/>
    </xf>
    <xf numFmtId="177" fontId="7" fillId="0" borderId="0" xfId="47" applyNumberFormat="1" applyFont="1" applyFill="1" applyBorder="1" applyAlignment="1" applyProtection="1">
      <alignment/>
      <protection/>
    </xf>
    <xf numFmtId="0" fontId="9" fillId="0" borderId="14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175" fontId="9" fillId="0" borderId="32" xfId="0" applyNumberFormat="1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174" fontId="7" fillId="0" borderId="13" xfId="0" applyNumberFormat="1" applyFont="1" applyBorder="1" applyAlignment="1">
      <alignment/>
    </xf>
    <xf numFmtId="175" fontId="9" fillId="0" borderId="32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174" fontId="15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6" fillId="34" borderId="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0" borderId="21" xfId="0" applyFont="1" applyBorder="1" applyAlignment="1">
      <alignment horizontal="left"/>
    </xf>
    <xf numFmtId="0" fontId="1" fillId="0" borderId="24" xfId="0" applyFont="1" applyBorder="1" applyAlignment="1">
      <alignment/>
    </xf>
    <xf numFmtId="172" fontId="1" fillId="0" borderId="40" xfId="0" applyNumberFormat="1" applyFont="1" applyBorder="1" applyAlignment="1">
      <alignment/>
    </xf>
    <xf numFmtId="172" fontId="1" fillId="0" borderId="41" xfId="0" applyNumberFormat="1" applyFont="1" applyBorder="1" applyAlignment="1">
      <alignment/>
    </xf>
    <xf numFmtId="0" fontId="2" fillId="33" borderId="0" xfId="0" applyFont="1" applyFill="1" applyBorder="1" applyAlignment="1">
      <alignment/>
    </xf>
    <xf numFmtId="172" fontId="2" fillId="33" borderId="0" xfId="0" applyNumberFormat="1" applyFont="1" applyFill="1" applyAlignment="1">
      <alignment/>
    </xf>
    <xf numFmtId="172" fontId="1" fillId="0" borderId="42" xfId="0" applyNumberFormat="1" applyFont="1" applyFill="1" applyBorder="1" applyAlignment="1">
      <alignment/>
    </xf>
    <xf numFmtId="172" fontId="1" fillId="34" borderId="23" xfId="0" applyNumberFormat="1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33" borderId="25" xfId="0" applyFont="1" applyFill="1" applyBorder="1" applyAlignment="1">
      <alignment/>
    </xf>
    <xf numFmtId="0" fontId="1" fillId="0" borderId="25" xfId="0" applyFont="1" applyBorder="1" applyAlignment="1">
      <alignment/>
    </xf>
    <xf numFmtId="172" fontId="1" fillId="0" borderId="42" xfId="0" applyNumberFormat="1" applyFont="1" applyBorder="1" applyAlignment="1">
      <alignment horizontal="right"/>
    </xf>
    <xf numFmtId="172" fontId="1" fillId="0" borderId="29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33" borderId="38" xfId="0" applyFont="1" applyFill="1" applyBorder="1" applyAlignment="1">
      <alignment/>
    </xf>
    <xf numFmtId="172" fontId="1" fillId="0" borderId="43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1" fillId="0" borderId="15" xfId="0" applyNumberFormat="1" applyFont="1" applyBorder="1" applyAlignment="1">
      <alignment/>
    </xf>
    <xf numFmtId="172" fontId="1" fillId="0" borderId="21" xfId="0" applyNumberFormat="1" applyFont="1" applyFill="1" applyBorder="1" applyAlignment="1">
      <alignment/>
    </xf>
    <xf numFmtId="172" fontId="1" fillId="0" borderId="32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left"/>
    </xf>
    <xf numFmtId="172" fontId="1" fillId="0" borderId="33" xfId="0" applyNumberFormat="1" applyFont="1" applyFill="1" applyBorder="1" applyAlignment="1">
      <alignment/>
    </xf>
    <xf numFmtId="172" fontId="1" fillId="34" borderId="36" xfId="0" applyNumberFormat="1" applyFont="1" applyFill="1" applyBorder="1" applyAlignment="1">
      <alignment/>
    </xf>
    <xf numFmtId="0" fontId="1" fillId="0" borderId="38" xfId="0" applyFont="1" applyBorder="1" applyAlignment="1">
      <alignment/>
    </xf>
    <xf numFmtId="172" fontId="1" fillId="0" borderId="44" xfId="0" applyNumberFormat="1" applyFont="1" applyFill="1" applyBorder="1" applyAlignment="1">
      <alignment horizontal="right"/>
    </xf>
    <xf numFmtId="172" fontId="1" fillId="34" borderId="39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72" fontId="1" fillId="0" borderId="10" xfId="0" applyNumberFormat="1" applyFont="1" applyFill="1" applyBorder="1" applyAlignment="1">
      <alignment/>
    </xf>
    <xf numFmtId="172" fontId="1" fillId="0" borderId="32" xfId="0" applyNumberFormat="1" applyFont="1" applyBorder="1" applyAlignment="1">
      <alignment/>
    </xf>
    <xf numFmtId="0" fontId="1" fillId="0" borderId="37" xfId="0" applyFont="1" applyFill="1" applyBorder="1" applyAlignment="1">
      <alignment horizontal="left"/>
    </xf>
    <xf numFmtId="174" fontId="1" fillId="0" borderId="38" xfId="0" applyNumberFormat="1" applyFont="1" applyBorder="1" applyAlignment="1">
      <alignment/>
    </xf>
    <xf numFmtId="172" fontId="1" fillId="0" borderId="44" xfId="0" applyNumberFormat="1" applyFont="1" applyFill="1" applyBorder="1" applyAlignment="1">
      <alignment/>
    </xf>
    <xf numFmtId="0" fontId="1" fillId="0" borderId="25" xfId="0" applyFont="1" applyFill="1" applyBorder="1" applyAlignment="1">
      <alignment/>
    </xf>
    <xf numFmtId="174" fontId="1" fillId="0" borderId="38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172" fontId="1" fillId="0" borderId="12" xfId="0" applyNumberFormat="1" applyFont="1" applyBorder="1" applyAlignment="1">
      <alignment/>
    </xf>
    <xf numFmtId="0" fontId="4" fillId="0" borderId="21" xfId="0" applyFont="1" applyFill="1" applyBorder="1" applyAlignment="1">
      <alignment horizontal="left"/>
    </xf>
    <xf numFmtId="172" fontId="1" fillId="0" borderId="42" xfId="0" applyNumberFormat="1" applyFont="1" applyFill="1" applyBorder="1" applyAlignment="1">
      <alignment horizontal="right"/>
    </xf>
    <xf numFmtId="172" fontId="1" fillId="0" borderId="45" xfId="0" applyNumberFormat="1" applyFont="1" applyFill="1" applyBorder="1" applyAlignment="1">
      <alignment/>
    </xf>
    <xf numFmtId="0" fontId="1" fillId="0" borderId="46" xfId="0" applyFont="1" applyBorder="1" applyAlignment="1">
      <alignment/>
    </xf>
    <xf numFmtId="172" fontId="1" fillId="0" borderId="25" xfId="0" applyNumberFormat="1" applyFont="1" applyBorder="1" applyAlignment="1">
      <alignment/>
    </xf>
    <xf numFmtId="172" fontId="1" fillId="0" borderId="24" xfId="0" applyNumberFormat="1" applyFont="1" applyBorder="1" applyAlignment="1">
      <alignment/>
    </xf>
    <xf numFmtId="172" fontId="1" fillId="0" borderId="38" xfId="0" applyNumberFormat="1" applyFont="1" applyBorder="1" applyAlignment="1">
      <alignment/>
    </xf>
    <xf numFmtId="172" fontId="1" fillId="0" borderId="45" xfId="0" applyNumberFormat="1" applyFont="1" applyBorder="1" applyAlignment="1">
      <alignment/>
    </xf>
    <xf numFmtId="172" fontId="1" fillId="0" borderId="36" xfId="0" applyNumberFormat="1" applyFont="1" applyFill="1" applyBorder="1" applyAlignment="1">
      <alignment/>
    </xf>
    <xf numFmtId="172" fontId="1" fillId="0" borderId="26" xfId="0" applyNumberFormat="1" applyFont="1" applyFill="1" applyBorder="1" applyAlignment="1">
      <alignment/>
    </xf>
    <xf numFmtId="172" fontId="1" fillId="0" borderId="27" xfId="0" applyNumberFormat="1" applyFont="1" applyFill="1" applyBorder="1" applyAlignment="1">
      <alignment/>
    </xf>
    <xf numFmtId="172" fontId="1" fillId="0" borderId="47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72" fontId="1" fillId="0" borderId="39" xfId="0" applyNumberFormat="1" applyFont="1" applyFill="1" applyBorder="1" applyAlignment="1">
      <alignment/>
    </xf>
    <xf numFmtId="172" fontId="1" fillId="0" borderId="35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172" fontId="1" fillId="0" borderId="35" xfId="0" applyNumberFormat="1" applyFont="1" applyFill="1" applyBorder="1" applyAlignment="1">
      <alignment horizontal="right"/>
    </xf>
    <xf numFmtId="176" fontId="2" fillId="33" borderId="0" xfId="47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4" fillId="0" borderId="32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49" fontId="7" fillId="0" borderId="21" xfId="0" applyNumberFormat="1" applyFont="1" applyBorder="1" applyAlignment="1">
      <alignment horizontal="left"/>
    </xf>
    <xf numFmtId="49" fontId="7" fillId="0" borderId="24" xfId="0" applyNumberFormat="1" applyFont="1" applyBorder="1" applyAlignment="1">
      <alignment/>
    </xf>
    <xf numFmtId="49" fontId="7" fillId="0" borderId="21" xfId="0" applyNumberFormat="1" applyFont="1" applyFill="1" applyBorder="1" applyAlignment="1">
      <alignment horizontal="left"/>
    </xf>
    <xf numFmtId="49" fontId="7" fillId="0" borderId="24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25" xfId="0" applyNumberFormat="1" applyFont="1" applyBorder="1" applyAlignment="1">
      <alignment/>
    </xf>
    <xf numFmtId="14" fontId="9" fillId="34" borderId="32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left"/>
    </xf>
    <xf numFmtId="172" fontId="1" fillId="0" borderId="36" xfId="0" applyNumberFormat="1" applyFont="1" applyBorder="1" applyAlignment="1">
      <alignment/>
    </xf>
    <xf numFmtId="0" fontId="6" fillId="34" borderId="47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172" fontId="7" fillId="0" borderId="42" xfId="0" applyNumberFormat="1" applyFont="1" applyFill="1" applyBorder="1" applyAlignment="1">
      <alignment horizontal="left"/>
    </xf>
    <xf numFmtId="14" fontId="9" fillId="34" borderId="14" xfId="0" applyNumberFormat="1" applyFont="1" applyFill="1" applyBorder="1" applyAlignment="1">
      <alignment horizontal="center" vertical="center" wrapText="1"/>
    </xf>
    <xf numFmtId="14" fontId="9" fillId="34" borderId="15" xfId="0" applyNumberFormat="1" applyFont="1" applyFill="1" applyBorder="1" applyAlignment="1">
      <alignment horizontal="center" vertical="center" wrapText="1"/>
    </xf>
    <xf numFmtId="0" fontId="17" fillId="34" borderId="4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14" fontId="18" fillId="0" borderId="39" xfId="0" applyNumberFormat="1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Comma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1400175</xdr:colOff>
      <xdr:row>76</xdr:row>
      <xdr:rowOff>66675</xdr:rowOff>
    </xdr:from>
    <xdr:to>
      <xdr:col>8</xdr:col>
      <xdr:colOff>676275</xdr:colOff>
      <xdr:row>81</xdr:row>
      <xdr:rowOff>19050</xdr:rowOff>
    </xdr:to>
    <xdr:sp fLocksText="0">
      <xdr:nvSpPr>
        <xdr:cNvPr id="1" name="Texto 4"/>
        <xdr:cNvSpPr txBox="1">
          <a:spLocks noChangeArrowheads="1"/>
        </xdr:cNvSpPr>
      </xdr:nvSpPr>
      <xdr:spPr>
        <a:xfrm>
          <a:off x="10925175" y="17773650"/>
          <a:ext cx="4067175" cy="71437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Oscar Diesel Junghanns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 </a:t>
          </a:r>
        </a:p>
      </xdr:txBody>
    </xdr:sp>
    <xdr:clientData/>
  </xdr:twoCellAnchor>
  <xdr:twoCellAnchor>
    <xdr:from>
      <xdr:col>0</xdr:col>
      <xdr:colOff>133350</xdr:colOff>
      <xdr:row>73</xdr:row>
      <xdr:rowOff>114300</xdr:rowOff>
    </xdr:from>
    <xdr:to>
      <xdr:col>2</xdr:col>
      <xdr:colOff>1171575</xdr:colOff>
      <xdr:row>84</xdr:row>
      <xdr:rowOff>95250</xdr:rowOff>
    </xdr:to>
    <xdr:sp fLocksText="0">
      <xdr:nvSpPr>
        <xdr:cNvPr id="2" name="Texto 2"/>
        <xdr:cNvSpPr txBox="1">
          <a:spLocks noChangeArrowheads="1"/>
        </xdr:cNvSpPr>
      </xdr:nvSpPr>
      <xdr:spPr>
        <a:xfrm>
          <a:off x="133350" y="17354550"/>
          <a:ext cx="3048000" cy="166687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Gustavo  JavierArguello Lubian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Lourdes Ramírez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Contador  General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RUC.:3.404.166-4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Patente Profesional: 23827</a:t>
          </a:r>
        </a:p>
      </xdr:txBody>
    </xdr:sp>
    <xdr:clientData/>
  </xdr:twoCellAnchor>
  <xdr:twoCellAnchor>
    <xdr:from>
      <xdr:col>4</xdr:col>
      <xdr:colOff>1152525</xdr:colOff>
      <xdr:row>76</xdr:row>
      <xdr:rowOff>38100</xdr:rowOff>
    </xdr:from>
    <xdr:to>
      <xdr:col>6</xdr:col>
      <xdr:colOff>2124075</xdr:colOff>
      <xdr:row>81</xdr:row>
      <xdr:rowOff>38100</xdr:rowOff>
    </xdr:to>
    <xdr:sp fLocksText="0">
      <xdr:nvSpPr>
        <xdr:cNvPr id="3" name="Texto 3"/>
        <xdr:cNvSpPr txBox="1">
          <a:spLocks noChangeArrowheads="1"/>
        </xdr:cNvSpPr>
      </xdr:nvSpPr>
      <xdr:spPr>
        <a:xfrm>
          <a:off x="7391400" y="17745075"/>
          <a:ext cx="4257675" cy="762000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Gustavo  JavierArguello Lubian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Gerente General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1371600</xdr:colOff>
      <xdr:row>76</xdr:row>
      <xdr:rowOff>0</xdr:rowOff>
    </xdr:from>
    <xdr:to>
      <xdr:col>5</xdr:col>
      <xdr:colOff>0</xdr:colOff>
      <xdr:row>81</xdr:row>
      <xdr:rowOff>85725</xdr:rowOff>
    </xdr:to>
    <xdr:sp fLocksText="0">
      <xdr:nvSpPr>
        <xdr:cNvPr id="4" name="Texto 3"/>
        <xdr:cNvSpPr txBox="1">
          <a:spLocks noChangeArrowheads="1"/>
        </xdr:cNvSpPr>
      </xdr:nvSpPr>
      <xdr:spPr>
        <a:xfrm>
          <a:off x="3381375" y="17706975"/>
          <a:ext cx="4410075" cy="84772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Jorge Daniel Martí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161925</xdr:rowOff>
    </xdr:from>
    <xdr:to>
      <xdr:col>5</xdr:col>
      <xdr:colOff>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77050" y="6572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>
      <xdr:nvSpPr>
        <xdr:cNvPr id="2" name="Line 2"/>
        <xdr:cNvSpPr>
          <a:spLocks/>
        </xdr:cNvSpPr>
      </xdr:nvSpPr>
      <xdr:spPr>
        <a:xfrm>
          <a:off x="6877050" y="6762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55</xdr:row>
      <xdr:rowOff>123825</xdr:rowOff>
    </xdr:from>
    <xdr:to>
      <xdr:col>1</xdr:col>
      <xdr:colOff>1285875</xdr:colOff>
      <xdr:row>61</xdr:row>
      <xdr:rowOff>19050</xdr:rowOff>
    </xdr:to>
    <xdr:sp fLocksText="0">
      <xdr:nvSpPr>
        <xdr:cNvPr id="3" name="Texto 2"/>
        <xdr:cNvSpPr txBox="1">
          <a:spLocks noChangeArrowheads="1"/>
        </xdr:cNvSpPr>
      </xdr:nvSpPr>
      <xdr:spPr>
        <a:xfrm>
          <a:off x="85725" y="8829675"/>
          <a:ext cx="1647825" cy="77152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Lourdes Ramírez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Contador  General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RUC.:3.404.166-4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Patente Profesional: 23827
</a:t>
          </a:r>
        </a:p>
      </xdr:txBody>
    </xdr:sp>
    <xdr:clientData/>
  </xdr:twoCellAnchor>
  <xdr:twoCellAnchor>
    <xdr:from>
      <xdr:col>2</xdr:col>
      <xdr:colOff>781050</xdr:colOff>
      <xdr:row>55</xdr:row>
      <xdr:rowOff>47625</xdr:rowOff>
    </xdr:from>
    <xdr:to>
      <xdr:col>3</xdr:col>
      <xdr:colOff>285750</xdr:colOff>
      <xdr:row>60</xdr:row>
      <xdr:rowOff>28575</xdr:rowOff>
    </xdr:to>
    <xdr:sp fLocksText="0">
      <xdr:nvSpPr>
        <xdr:cNvPr id="4" name="Texto 4"/>
        <xdr:cNvSpPr txBox="1">
          <a:spLocks noChangeArrowheads="1"/>
        </xdr:cNvSpPr>
      </xdr:nvSpPr>
      <xdr:spPr>
        <a:xfrm>
          <a:off x="3305175" y="8753475"/>
          <a:ext cx="1381125" cy="71437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Gustavo Javier Arguello Lubian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Gerente General </a:t>
          </a:r>
        </a:p>
      </xdr:txBody>
    </xdr:sp>
    <xdr:clientData/>
  </xdr:twoCellAnchor>
  <xdr:twoCellAnchor>
    <xdr:from>
      <xdr:col>1</xdr:col>
      <xdr:colOff>1247775</xdr:colOff>
      <xdr:row>55</xdr:row>
      <xdr:rowOff>85725</xdr:rowOff>
    </xdr:from>
    <xdr:to>
      <xdr:col>2</xdr:col>
      <xdr:colOff>638175</xdr:colOff>
      <xdr:row>58</xdr:row>
      <xdr:rowOff>57150</xdr:rowOff>
    </xdr:to>
    <xdr:sp fLocksText="0">
      <xdr:nvSpPr>
        <xdr:cNvPr id="5" name="Texto 3"/>
        <xdr:cNvSpPr txBox="1">
          <a:spLocks noChangeArrowheads="1"/>
        </xdr:cNvSpPr>
      </xdr:nvSpPr>
      <xdr:spPr>
        <a:xfrm>
          <a:off x="1695450" y="8791575"/>
          <a:ext cx="1466850" cy="419100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Jorge Daniel Martí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
</a:t>
          </a:r>
        </a:p>
      </xdr:txBody>
    </xdr:sp>
    <xdr:clientData/>
  </xdr:twoCellAnchor>
  <xdr:twoCellAnchor>
    <xdr:from>
      <xdr:col>3</xdr:col>
      <xdr:colOff>552450</xdr:colOff>
      <xdr:row>55</xdr:row>
      <xdr:rowOff>19050</xdr:rowOff>
    </xdr:from>
    <xdr:to>
      <xdr:col>4</xdr:col>
      <xdr:colOff>857250</xdr:colOff>
      <xdr:row>59</xdr:row>
      <xdr:rowOff>28575</xdr:rowOff>
    </xdr:to>
    <xdr:sp fLocksText="0">
      <xdr:nvSpPr>
        <xdr:cNvPr id="6" name="Texto 4"/>
        <xdr:cNvSpPr txBox="1">
          <a:spLocks noChangeArrowheads="1"/>
        </xdr:cNvSpPr>
      </xdr:nvSpPr>
      <xdr:spPr>
        <a:xfrm>
          <a:off x="4953000" y="8724900"/>
          <a:ext cx="1543050" cy="60007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Oscar Diesel Junghanns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showGridLines="0" tabSelected="1" view="pageBreakPreview" zoomScale="70" zoomScaleSheetLayoutView="70" zoomScalePageLayoutView="0" workbookViewId="0" topLeftCell="A1">
      <selection activeCell="D7" sqref="D7"/>
    </sheetView>
  </sheetViews>
  <sheetFormatPr defaultColWidth="33.57421875" defaultRowHeight="12" customHeight="1"/>
  <cols>
    <col min="1" max="1" width="7.421875" style="1" customWidth="1"/>
    <col min="2" max="2" width="22.7109375" style="1" customWidth="1"/>
    <col min="3" max="3" width="42.00390625" style="1" customWidth="1"/>
    <col min="4" max="4" width="21.421875" style="1" customWidth="1"/>
    <col min="5" max="5" width="23.28125" style="1" customWidth="1"/>
    <col min="6" max="6" width="26.00390625" style="1" customWidth="1"/>
    <col min="7" max="7" width="48.140625" style="1" customWidth="1"/>
    <col min="8" max="8" width="23.7109375" style="1" customWidth="1"/>
    <col min="9" max="9" width="23.8515625" style="1" customWidth="1"/>
    <col min="10" max="16384" width="33.57421875" style="1" customWidth="1"/>
  </cols>
  <sheetData>
    <row r="1" spans="2:9" s="2" customFormat="1" ht="12.75" customHeight="1">
      <c r="B1" s="1"/>
      <c r="C1" s="1"/>
      <c r="D1" s="3"/>
      <c r="E1" s="3"/>
      <c r="G1" s="4" t="s">
        <v>0</v>
      </c>
      <c r="H1" s="5"/>
      <c r="I1" s="5"/>
    </row>
    <row r="2" spans="2:5" s="2" customFormat="1" ht="12.75" customHeight="1">
      <c r="B2" s="1"/>
      <c r="C2" s="1"/>
      <c r="D2" s="1"/>
      <c r="E2" s="1"/>
    </row>
    <row r="3" spans="2:5" s="2" customFormat="1" ht="12.75" customHeight="1">
      <c r="B3" s="1"/>
      <c r="C3" s="1"/>
      <c r="D3" s="1"/>
      <c r="E3" s="1"/>
    </row>
    <row r="4" spans="2:5" s="2" customFormat="1" ht="12.75" customHeight="1">
      <c r="B4" s="1"/>
      <c r="C4" s="1"/>
      <c r="D4" s="1"/>
      <c r="E4" s="1"/>
    </row>
    <row r="5" spans="2:9" s="2" customFormat="1" ht="12.75" customHeight="1">
      <c r="B5" s="1"/>
      <c r="C5" s="1"/>
      <c r="D5" s="1"/>
      <c r="E5" s="1"/>
      <c r="H5" s="6"/>
      <c r="I5" s="6"/>
    </row>
    <row r="6" spans="2:5" s="2" customFormat="1" ht="12.75" customHeight="1">
      <c r="B6" s="7"/>
      <c r="C6" s="1"/>
      <c r="D6" s="1"/>
      <c r="E6" s="1"/>
    </row>
    <row r="7" spans="2:9" s="8" customFormat="1" ht="12.75" customHeight="1">
      <c r="B7" s="9"/>
      <c r="C7" s="10"/>
      <c r="D7" s="10"/>
      <c r="E7" s="10"/>
      <c r="F7" s="10"/>
      <c r="G7" s="10" t="s">
        <v>0</v>
      </c>
      <c r="H7" s="11"/>
      <c r="I7" s="10"/>
    </row>
    <row r="8" spans="1:9" s="8" customFormat="1" ht="13.5" customHeight="1" thickBot="1">
      <c r="A8" s="8" t="s">
        <v>0</v>
      </c>
      <c r="B8" s="12" t="s">
        <v>0</v>
      </c>
      <c r="C8" s="10"/>
      <c r="D8" s="10"/>
      <c r="E8" s="10"/>
      <c r="F8" s="10"/>
      <c r="G8" s="10"/>
      <c r="H8" s="10"/>
      <c r="I8" s="10"/>
    </row>
    <row r="9" spans="2:9" s="8" customFormat="1" ht="30.75" customHeight="1">
      <c r="B9" s="211" t="s">
        <v>101</v>
      </c>
      <c r="C9" s="211"/>
      <c r="D9" s="211"/>
      <c r="E9" s="211"/>
      <c r="F9" s="211"/>
      <c r="G9" s="211"/>
      <c r="H9" s="211"/>
      <c r="I9" s="211"/>
    </row>
    <row r="10" spans="2:9" s="8" customFormat="1" ht="30.75" customHeight="1" thickBot="1">
      <c r="B10" s="212" t="s">
        <v>102</v>
      </c>
      <c r="C10" s="212"/>
      <c r="D10" s="212"/>
      <c r="E10" s="212"/>
      <c r="F10" s="212"/>
      <c r="G10" s="212"/>
      <c r="H10" s="212"/>
      <c r="I10" s="212"/>
    </row>
    <row r="11" spans="2:9" s="13" customFormat="1" ht="30.75" customHeight="1" thickBot="1">
      <c r="B11" s="14"/>
      <c r="C11" s="15"/>
      <c r="D11" s="214">
        <v>43830</v>
      </c>
      <c r="E11" s="215"/>
      <c r="F11" s="15"/>
      <c r="G11" s="15"/>
      <c r="H11" s="214">
        <v>43830</v>
      </c>
      <c r="I11" s="215"/>
    </row>
    <row r="12" spans="2:9" s="13" customFormat="1" ht="19.5" customHeight="1" thickBot="1">
      <c r="B12" s="16" t="s">
        <v>1</v>
      </c>
      <c r="C12" s="17"/>
      <c r="D12" s="18"/>
      <c r="E12" s="19" t="s">
        <v>2</v>
      </c>
      <c r="F12" s="20" t="s">
        <v>3</v>
      </c>
      <c r="G12" s="21"/>
      <c r="H12" s="22"/>
      <c r="I12" s="23" t="s">
        <v>2</v>
      </c>
    </row>
    <row r="13" spans="2:9" s="13" customFormat="1" ht="18.75" customHeight="1">
      <c r="B13" s="24" t="s">
        <v>4</v>
      </c>
      <c r="C13" s="25"/>
      <c r="D13" s="26"/>
      <c r="E13" s="27">
        <f>SUM(D14:D20)</f>
        <v>282215289186</v>
      </c>
      <c r="F13" s="28" t="s">
        <v>5</v>
      </c>
      <c r="G13" s="29"/>
      <c r="H13" s="30"/>
      <c r="I13" s="27">
        <f>SUM(H14:H19)</f>
        <v>555621665025</v>
      </c>
    </row>
    <row r="14" spans="2:9" s="13" customFormat="1" ht="18.75" customHeight="1">
      <c r="B14" s="202" t="s">
        <v>6</v>
      </c>
      <c r="C14" s="203"/>
      <c r="D14" s="32">
        <v>89924961215</v>
      </c>
      <c r="E14" s="33"/>
      <c r="F14" s="34" t="s">
        <v>7</v>
      </c>
      <c r="G14" s="35"/>
      <c r="H14" s="36">
        <v>0</v>
      </c>
      <c r="I14" s="33"/>
    </row>
    <row r="15" spans="2:9" s="13" customFormat="1" ht="18.75" customHeight="1">
      <c r="B15" s="204" t="s">
        <v>106</v>
      </c>
      <c r="C15" s="205"/>
      <c r="D15" s="32">
        <v>178763315418</v>
      </c>
      <c r="E15" s="33"/>
      <c r="F15" s="38" t="s">
        <v>8</v>
      </c>
      <c r="G15" s="38"/>
      <c r="H15" s="36">
        <v>345369521957</v>
      </c>
      <c r="I15" s="33"/>
    </row>
    <row r="16" spans="2:10" s="13" customFormat="1" ht="18.75" customHeight="1">
      <c r="B16" s="204" t="s">
        <v>8</v>
      </c>
      <c r="C16" s="206"/>
      <c r="D16" s="32">
        <v>8710057537</v>
      </c>
      <c r="E16" s="33"/>
      <c r="F16" s="38" t="s">
        <v>9</v>
      </c>
      <c r="G16" s="39"/>
      <c r="H16" s="36">
        <v>0</v>
      </c>
      <c r="I16" s="33"/>
      <c r="J16" s="40"/>
    </row>
    <row r="17" spans="2:10" s="13" customFormat="1" ht="18.75" customHeight="1">
      <c r="B17" s="204" t="s">
        <v>103</v>
      </c>
      <c r="C17" s="207"/>
      <c r="D17" s="32">
        <v>3474998487</v>
      </c>
      <c r="E17" s="33"/>
      <c r="F17" s="38" t="s">
        <v>10</v>
      </c>
      <c r="G17" s="42"/>
      <c r="H17" s="43">
        <v>161170331012</v>
      </c>
      <c r="I17" s="33"/>
      <c r="J17" s="40"/>
    </row>
    <row r="18" spans="2:10" s="13" customFormat="1" ht="18.75" customHeight="1">
      <c r="B18" s="204" t="s">
        <v>104</v>
      </c>
      <c r="C18" s="207"/>
      <c r="D18" s="32">
        <v>1341956529</v>
      </c>
      <c r="E18" s="33"/>
      <c r="F18" s="44" t="s">
        <v>19</v>
      </c>
      <c r="G18" s="42"/>
      <c r="H18" s="36">
        <v>38112741829</v>
      </c>
      <c r="I18" s="33"/>
      <c r="J18" s="40"/>
    </row>
    <row r="19" spans="2:10" s="13" customFormat="1" ht="18.75" customHeight="1">
      <c r="B19" s="76" t="s">
        <v>11</v>
      </c>
      <c r="C19" s="207"/>
      <c r="D19" s="32">
        <v>0</v>
      </c>
      <c r="E19" s="33"/>
      <c r="F19" s="39" t="s">
        <v>12</v>
      </c>
      <c r="G19" s="42"/>
      <c r="H19" s="36">
        <v>10969070227</v>
      </c>
      <c r="I19" s="33"/>
      <c r="J19" s="40"/>
    </row>
    <row r="20" spans="2:10" s="45" customFormat="1" ht="18.75" customHeight="1">
      <c r="B20" s="202" t="s">
        <v>13</v>
      </c>
      <c r="C20" s="203"/>
      <c r="D20" s="32">
        <v>0</v>
      </c>
      <c r="E20" s="33"/>
      <c r="F20" s="46" t="s">
        <v>14</v>
      </c>
      <c r="G20" s="35"/>
      <c r="H20" s="43" t="s">
        <v>0</v>
      </c>
      <c r="I20" s="47">
        <f>SUM(H21:H26)</f>
        <v>1951461415392</v>
      </c>
      <c r="J20" s="48"/>
    </row>
    <row r="21" spans="2:10" s="45" customFormat="1" ht="18.75" customHeight="1">
      <c r="B21" s="44" t="s">
        <v>15</v>
      </c>
      <c r="C21" s="41"/>
      <c r="D21" s="43"/>
      <c r="E21" s="49">
        <v>149530967987</v>
      </c>
      <c r="F21" s="213" t="s">
        <v>16</v>
      </c>
      <c r="G21" s="213"/>
      <c r="H21" s="50">
        <v>1805502826384</v>
      </c>
      <c r="I21" s="33"/>
      <c r="J21" s="48"/>
    </row>
    <row r="22" spans="2:9" s="45" customFormat="1" ht="18.75" customHeight="1">
      <c r="B22" s="44" t="s">
        <v>107</v>
      </c>
      <c r="C22" s="41"/>
      <c r="D22" s="43"/>
      <c r="E22" s="47">
        <f>SUM(D23:D27)</f>
        <v>248135870811</v>
      </c>
      <c r="F22" s="38" t="s">
        <v>21</v>
      </c>
      <c r="G22" s="42"/>
      <c r="H22" s="51">
        <v>76723962716</v>
      </c>
      <c r="I22" s="33"/>
    </row>
    <row r="23" spans="2:9" s="45" customFormat="1" ht="18.75" customHeight="1">
      <c r="B23" s="31" t="s">
        <v>18</v>
      </c>
      <c r="C23" s="41"/>
      <c r="D23" s="32">
        <v>0</v>
      </c>
      <c r="E23" s="33"/>
      <c r="F23" s="38" t="s">
        <v>17</v>
      </c>
      <c r="G23" s="42"/>
      <c r="H23" s="36">
        <v>525160276</v>
      </c>
      <c r="I23" s="33"/>
    </row>
    <row r="24" spans="2:9" s="45" customFormat="1" ht="18.75" customHeight="1">
      <c r="B24" s="31" t="s">
        <v>20</v>
      </c>
      <c r="C24" s="41"/>
      <c r="D24" s="43">
        <v>239286739377</v>
      </c>
      <c r="E24" s="33"/>
      <c r="F24" s="44" t="s">
        <v>19</v>
      </c>
      <c r="G24" s="42"/>
      <c r="H24" s="36">
        <v>0</v>
      </c>
      <c r="I24" s="33"/>
    </row>
    <row r="25" spans="2:9" s="45" customFormat="1" ht="18.75" customHeight="1">
      <c r="B25" s="204" t="s">
        <v>105</v>
      </c>
      <c r="C25" s="41"/>
      <c r="D25" s="32">
        <v>9115374</v>
      </c>
      <c r="E25" s="33"/>
      <c r="F25" s="204" t="s">
        <v>116</v>
      </c>
      <c r="G25" s="42"/>
      <c r="H25" s="43">
        <v>48965700000</v>
      </c>
      <c r="I25" s="33"/>
    </row>
    <row r="26" spans="2:9" s="45" customFormat="1" ht="18.75" customHeight="1">
      <c r="B26" s="44" t="s">
        <v>22</v>
      </c>
      <c r="C26" s="41"/>
      <c r="D26" s="43">
        <v>8840016060</v>
      </c>
      <c r="E26" s="33"/>
      <c r="F26" s="52" t="s">
        <v>12</v>
      </c>
      <c r="G26" s="42"/>
      <c r="H26" s="51">
        <v>19743766016</v>
      </c>
      <c r="I26" s="33"/>
    </row>
    <row r="27" spans="2:9" s="45" customFormat="1" ht="18.75" customHeight="1">
      <c r="B27" s="31" t="s">
        <v>13</v>
      </c>
      <c r="C27" s="41"/>
      <c r="D27" s="32">
        <v>0</v>
      </c>
      <c r="E27" s="33"/>
      <c r="F27" s="34" t="s">
        <v>115</v>
      </c>
      <c r="G27" s="53"/>
      <c r="H27" s="51"/>
      <c r="I27" s="54">
        <f>SUM(H28:H32)</f>
        <v>60456276484</v>
      </c>
    </row>
    <row r="28" spans="2:9" s="45" customFormat="1" ht="18.75" customHeight="1">
      <c r="B28" s="31" t="s">
        <v>23</v>
      </c>
      <c r="C28" s="31"/>
      <c r="D28" s="55"/>
      <c r="E28" s="47">
        <f>SUM(D29:D36)</f>
        <v>1704817540780</v>
      </c>
      <c r="F28" s="56" t="s">
        <v>24</v>
      </c>
      <c r="G28" s="39"/>
      <c r="H28" s="57">
        <v>179937848</v>
      </c>
      <c r="I28" s="33"/>
    </row>
    <row r="29" spans="2:9" s="45" customFormat="1" ht="18.75" customHeight="1">
      <c r="B29" s="31" t="s">
        <v>25</v>
      </c>
      <c r="C29" s="41"/>
      <c r="D29" s="43">
        <v>1698690980049</v>
      </c>
      <c r="E29" s="33" t="s">
        <v>0</v>
      </c>
      <c r="F29" s="38" t="s">
        <v>26</v>
      </c>
      <c r="G29" s="42"/>
      <c r="H29" s="43">
        <v>0</v>
      </c>
      <c r="I29" s="33"/>
    </row>
    <row r="30" spans="2:9" s="45" customFormat="1" ht="18.75" customHeight="1">
      <c r="B30" s="31" t="s">
        <v>27</v>
      </c>
      <c r="C30" s="41"/>
      <c r="D30" s="32">
        <v>0</v>
      </c>
      <c r="E30" s="33" t="s">
        <v>0</v>
      </c>
      <c r="F30" s="38" t="s">
        <v>28</v>
      </c>
      <c r="G30" s="42"/>
      <c r="H30" s="36">
        <v>290601588</v>
      </c>
      <c r="I30" s="33"/>
    </row>
    <row r="31" spans="2:9" s="45" customFormat="1" ht="18.75" customHeight="1">
      <c r="B31" s="44" t="s">
        <v>19</v>
      </c>
      <c r="C31" s="41"/>
      <c r="D31" s="32">
        <v>0</v>
      </c>
      <c r="E31" s="33"/>
      <c r="F31" s="52" t="s">
        <v>29</v>
      </c>
      <c r="G31" s="42"/>
      <c r="H31" s="51">
        <v>59985737048</v>
      </c>
      <c r="I31" s="33"/>
    </row>
    <row r="32" spans="2:9" s="45" customFormat="1" ht="18.75" customHeight="1">
      <c r="B32" s="44" t="s">
        <v>30</v>
      </c>
      <c r="C32" s="41"/>
      <c r="D32" s="32">
        <v>0</v>
      </c>
      <c r="E32" s="33"/>
      <c r="F32" s="52" t="s">
        <v>12</v>
      </c>
      <c r="G32" s="42"/>
      <c r="H32" s="36">
        <v>0</v>
      </c>
      <c r="I32" s="33"/>
    </row>
    <row r="33" spans="2:9" s="45" customFormat="1" ht="18.75" customHeight="1">
      <c r="B33" s="44" t="s">
        <v>31</v>
      </c>
      <c r="C33" s="41"/>
      <c r="D33" s="32">
        <v>0</v>
      </c>
      <c r="E33" s="33"/>
      <c r="F33" s="46" t="s">
        <v>32</v>
      </c>
      <c r="G33" s="53"/>
      <c r="H33" s="58"/>
      <c r="I33" s="54">
        <v>9132348162</v>
      </c>
    </row>
    <row r="34" spans="2:9" s="45" customFormat="1" ht="18.75" customHeight="1">
      <c r="B34" s="44" t="s">
        <v>33</v>
      </c>
      <c r="C34" s="41"/>
      <c r="D34" s="32">
        <v>-261174463</v>
      </c>
      <c r="E34" s="33"/>
      <c r="F34" s="46"/>
      <c r="G34" s="53"/>
      <c r="H34" s="58"/>
      <c r="I34" s="54"/>
    </row>
    <row r="35" spans="2:9" s="45" customFormat="1" ht="19.5" customHeight="1" thickBot="1">
      <c r="B35" s="44" t="s">
        <v>34</v>
      </c>
      <c r="C35" s="41"/>
      <c r="D35" s="43">
        <v>40473250512</v>
      </c>
      <c r="E35" s="33"/>
      <c r="F35" s="59"/>
      <c r="G35" s="53"/>
      <c r="H35" s="58"/>
      <c r="I35" s="60">
        <v>0</v>
      </c>
    </row>
    <row r="36" spans="2:9" s="45" customFormat="1" ht="19.5" customHeight="1" thickBot="1">
      <c r="B36" s="204" t="s">
        <v>108</v>
      </c>
      <c r="C36" s="41"/>
      <c r="D36" s="61">
        <v>-34085515318</v>
      </c>
      <c r="E36" s="62"/>
      <c r="F36" s="63" t="s">
        <v>35</v>
      </c>
      <c r="G36" s="63"/>
      <c r="H36" s="64"/>
      <c r="I36" s="65">
        <f>SUM(I13:I35)</f>
        <v>2576671705063</v>
      </c>
    </row>
    <row r="37" spans="2:9" s="45" customFormat="1" ht="18.75" customHeight="1">
      <c r="B37" s="44" t="s">
        <v>36</v>
      </c>
      <c r="C37" s="41"/>
      <c r="D37" s="43"/>
      <c r="E37" s="54">
        <f>SUM(D38:D39)</f>
        <v>211093314657</v>
      </c>
      <c r="F37" s="66"/>
      <c r="G37" s="67"/>
      <c r="H37" s="68"/>
      <c r="I37" s="69"/>
    </row>
    <row r="38" spans="2:9" s="45" customFormat="1" ht="18.75" customHeight="1">
      <c r="B38" s="44" t="s">
        <v>37</v>
      </c>
      <c r="C38" s="41"/>
      <c r="D38" s="43">
        <v>211093314657</v>
      </c>
      <c r="E38" s="54" t="s">
        <v>0</v>
      </c>
      <c r="F38" s="66"/>
      <c r="G38" s="67"/>
      <c r="H38" s="68"/>
      <c r="I38" s="69"/>
    </row>
    <row r="39" spans="2:9" s="45" customFormat="1" ht="18.75" customHeight="1">
      <c r="B39" s="44" t="s">
        <v>38</v>
      </c>
      <c r="C39" s="41"/>
      <c r="D39" s="43">
        <v>0</v>
      </c>
      <c r="E39" s="54" t="s">
        <v>0</v>
      </c>
      <c r="F39" s="66"/>
      <c r="G39" s="67"/>
      <c r="H39" s="68"/>
      <c r="I39" s="70"/>
    </row>
    <row r="40" spans="2:9" s="45" customFormat="1" ht="18.75" customHeight="1">
      <c r="B40" s="44" t="s">
        <v>39</v>
      </c>
      <c r="C40" s="41"/>
      <c r="D40" s="43"/>
      <c r="E40" s="54">
        <f>SUM(D41:D46)</f>
        <v>50091453865</v>
      </c>
      <c r="F40" s="66"/>
      <c r="G40" s="67"/>
      <c r="H40" s="68"/>
      <c r="I40" s="70"/>
    </row>
    <row r="41" spans="2:9" s="45" customFormat="1" ht="19.5" customHeight="1" thickBot="1">
      <c r="B41" s="44" t="s">
        <v>40</v>
      </c>
      <c r="C41" s="41"/>
      <c r="D41" s="43">
        <v>32173421721</v>
      </c>
      <c r="E41" s="33"/>
      <c r="F41" s="66"/>
      <c r="G41" s="67"/>
      <c r="H41" s="68"/>
      <c r="I41" s="70"/>
    </row>
    <row r="42" spans="2:9" s="45" customFormat="1" ht="19.5" customHeight="1" thickBot="1">
      <c r="B42" s="204" t="s">
        <v>110</v>
      </c>
      <c r="C42" s="41"/>
      <c r="D42" s="32">
        <v>351036343</v>
      </c>
      <c r="E42" s="33"/>
      <c r="F42" s="63" t="s">
        <v>41</v>
      </c>
      <c r="G42" s="63"/>
      <c r="H42" s="64"/>
      <c r="I42" s="71"/>
    </row>
    <row r="43" spans="2:9" s="45" customFormat="1" ht="19.5" customHeight="1">
      <c r="B43" s="204" t="s">
        <v>109</v>
      </c>
      <c r="C43" s="41"/>
      <c r="D43" s="32">
        <v>24575584741</v>
      </c>
      <c r="E43" s="33"/>
      <c r="F43" s="46" t="s">
        <v>42</v>
      </c>
      <c r="G43" s="53"/>
      <c r="H43" s="58"/>
      <c r="I43" s="54">
        <v>334239600000</v>
      </c>
    </row>
    <row r="44" spans="2:9" s="45" customFormat="1" ht="18.75" customHeight="1">
      <c r="B44" s="44" t="s">
        <v>33</v>
      </c>
      <c r="C44" s="41"/>
      <c r="D44" s="32">
        <v>-664285473</v>
      </c>
      <c r="E44" s="33"/>
      <c r="F44" s="46" t="s">
        <v>43</v>
      </c>
      <c r="G44" s="53"/>
      <c r="H44" s="58"/>
      <c r="I44" s="72">
        <v>11500000000</v>
      </c>
    </row>
    <row r="45" spans="2:9" s="45" customFormat="1" ht="18.75" customHeight="1">
      <c r="B45" s="44" t="s">
        <v>34</v>
      </c>
      <c r="C45" s="41"/>
      <c r="D45" s="43">
        <v>3208824732</v>
      </c>
      <c r="E45" s="33"/>
      <c r="F45" s="46" t="s">
        <v>44</v>
      </c>
      <c r="G45" s="53"/>
      <c r="H45" s="58"/>
      <c r="I45" s="72">
        <v>0</v>
      </c>
    </row>
    <row r="46" spans="2:9" s="45" customFormat="1" ht="18.75" customHeight="1">
      <c r="B46" s="204" t="s">
        <v>111</v>
      </c>
      <c r="C46" s="41"/>
      <c r="D46" s="43">
        <v>-9553128199</v>
      </c>
      <c r="E46" s="33"/>
      <c r="F46" s="75" t="s">
        <v>46</v>
      </c>
      <c r="G46" s="53"/>
      <c r="H46" s="58"/>
      <c r="I46" s="60">
        <v>1684672973</v>
      </c>
    </row>
    <row r="47" spans="2:9" s="45" customFormat="1" ht="18.75" customHeight="1">
      <c r="B47" s="73" t="s">
        <v>45</v>
      </c>
      <c r="C47" s="74"/>
      <c r="D47" s="43"/>
      <c r="E47" s="54">
        <f>SUM(D48:D52)</f>
        <v>277367323677</v>
      </c>
      <c r="F47" s="75" t="s">
        <v>47</v>
      </c>
      <c r="G47" s="53"/>
      <c r="H47" s="58"/>
      <c r="I47" s="60">
        <v>0</v>
      </c>
    </row>
    <row r="48" spans="2:9" s="45" customFormat="1" ht="18.75" customHeight="1">
      <c r="B48" s="76" t="s">
        <v>112</v>
      </c>
      <c r="C48" s="41"/>
      <c r="D48" s="43">
        <v>64911510331</v>
      </c>
      <c r="E48" s="33"/>
      <c r="F48" s="75" t="s">
        <v>49</v>
      </c>
      <c r="G48" s="78"/>
      <c r="H48" s="58"/>
      <c r="I48" s="60">
        <v>0</v>
      </c>
    </row>
    <row r="49" spans="2:9" s="45" customFormat="1" ht="18.75" customHeight="1">
      <c r="B49" s="204" t="s">
        <v>113</v>
      </c>
      <c r="C49" s="41"/>
      <c r="D49" s="43">
        <v>181666877066</v>
      </c>
      <c r="E49" s="33"/>
      <c r="F49" s="46" t="s">
        <v>50</v>
      </c>
      <c r="G49" s="78"/>
      <c r="H49" s="58"/>
      <c r="I49" s="60">
        <v>0</v>
      </c>
    </row>
    <row r="50" spans="2:10" s="45" customFormat="1" ht="18.75" customHeight="1">
      <c r="B50" s="77" t="s">
        <v>48</v>
      </c>
      <c r="C50" s="41"/>
      <c r="D50" s="43">
        <v>193783343015</v>
      </c>
      <c r="E50" s="33"/>
      <c r="F50" s="46" t="s">
        <v>52</v>
      </c>
      <c r="G50" s="46"/>
      <c r="H50" s="80" t="s">
        <v>0</v>
      </c>
      <c r="I50" s="60">
        <v>29080377180</v>
      </c>
      <c r="J50" s="48" t="s">
        <v>0</v>
      </c>
    </row>
    <row r="51" spans="2:10" s="45" customFormat="1" ht="18.75" customHeight="1">
      <c r="B51" s="204" t="s">
        <v>114</v>
      </c>
      <c r="C51" s="79"/>
      <c r="D51" s="43">
        <v>305399648</v>
      </c>
      <c r="E51" s="33"/>
      <c r="F51" s="81" t="s">
        <v>0</v>
      </c>
      <c r="G51" s="35" t="s">
        <v>0</v>
      </c>
      <c r="H51" s="82" t="s">
        <v>0</v>
      </c>
      <c r="I51" s="60" t="s">
        <v>0</v>
      </c>
      <c r="J51" s="48"/>
    </row>
    <row r="52" spans="2:10" s="45" customFormat="1" ht="18.75" customHeight="1">
      <c r="B52" s="204" t="s">
        <v>111</v>
      </c>
      <c r="C52" s="79"/>
      <c r="D52" s="43">
        <v>-163299806383</v>
      </c>
      <c r="E52" s="62"/>
      <c r="F52" s="81" t="s">
        <v>0</v>
      </c>
      <c r="G52" s="35" t="s">
        <v>0</v>
      </c>
      <c r="H52" s="82" t="s">
        <v>0</v>
      </c>
      <c r="I52" s="60" t="s">
        <v>0</v>
      </c>
      <c r="J52" s="48"/>
    </row>
    <row r="53" spans="2:9" s="45" customFormat="1" ht="18.75" customHeight="1">
      <c r="B53" s="44" t="s">
        <v>51</v>
      </c>
      <c r="C53" s="41"/>
      <c r="D53" s="32"/>
      <c r="E53" s="54">
        <f>SUM(D54:D56)</f>
        <v>16197872545</v>
      </c>
      <c r="F53" s="81" t="s">
        <v>0</v>
      </c>
      <c r="G53" s="35" t="s">
        <v>0</v>
      </c>
      <c r="H53" s="82" t="s">
        <v>0</v>
      </c>
      <c r="I53" s="60" t="s">
        <v>0</v>
      </c>
    </row>
    <row r="54" spans="2:10" s="45" customFormat="1" ht="18.75" customHeight="1">
      <c r="B54" s="44" t="s">
        <v>53</v>
      </c>
      <c r="C54" s="41"/>
      <c r="D54" s="43">
        <v>16197872545</v>
      </c>
      <c r="E54" s="33"/>
      <c r="F54" s="81" t="s">
        <v>0</v>
      </c>
      <c r="G54" s="35" t="s">
        <v>0</v>
      </c>
      <c r="H54" s="82" t="s">
        <v>0</v>
      </c>
      <c r="I54" s="60" t="s">
        <v>0</v>
      </c>
      <c r="J54" s="83" t="s">
        <v>0</v>
      </c>
    </row>
    <row r="55" spans="2:10" s="45" customFormat="1" ht="19.5" customHeight="1" thickBot="1">
      <c r="B55" s="44" t="s">
        <v>54</v>
      </c>
      <c r="C55" s="41"/>
      <c r="D55" s="61">
        <v>0</v>
      </c>
      <c r="E55" s="33"/>
      <c r="F55" s="84"/>
      <c r="G55" s="85" t="s">
        <v>0</v>
      </c>
      <c r="H55" s="86" t="s">
        <v>0</v>
      </c>
      <c r="I55" s="87" t="s">
        <v>0</v>
      </c>
      <c r="J55" s="45" t="s">
        <v>0</v>
      </c>
    </row>
    <row r="56" spans="2:10" s="45" customFormat="1" ht="19.5" customHeight="1" thickBot="1">
      <c r="B56" s="44" t="s">
        <v>55</v>
      </c>
      <c r="C56" s="41"/>
      <c r="D56" s="88">
        <v>0</v>
      </c>
      <c r="E56" s="62"/>
      <c r="F56" s="63" t="s">
        <v>56</v>
      </c>
      <c r="G56" s="89"/>
      <c r="H56" s="90"/>
      <c r="I56" s="91">
        <f>SUM(I43:I55)</f>
        <v>376504650153</v>
      </c>
      <c r="J56" s="83" t="s">
        <v>0</v>
      </c>
    </row>
    <row r="57" spans="2:9" s="45" customFormat="1" ht="18.75" customHeight="1">
      <c r="B57" s="37" t="s">
        <v>57</v>
      </c>
      <c r="C57" s="92"/>
      <c r="D57" s="61"/>
      <c r="E57" s="54">
        <v>13726721708</v>
      </c>
      <c r="F57" s="93"/>
      <c r="G57" s="93"/>
      <c r="H57" s="94"/>
      <c r="I57" s="94"/>
    </row>
    <row r="58" spans="2:9" s="45" customFormat="1" ht="19.5" customHeight="1" thickBot="1">
      <c r="B58" s="95"/>
      <c r="C58" s="96"/>
      <c r="D58" s="97"/>
      <c r="E58" s="69"/>
      <c r="F58" s="98"/>
      <c r="G58" s="98"/>
      <c r="H58" s="99"/>
      <c r="I58" s="100"/>
    </row>
    <row r="59" spans="2:9" s="45" customFormat="1" ht="19.5" customHeight="1" thickBot="1">
      <c r="B59" s="101" t="s">
        <v>58</v>
      </c>
      <c r="C59" s="102"/>
      <c r="D59" s="103"/>
      <c r="E59" s="104">
        <f>SUM(E13:E58)</f>
        <v>2953176355216</v>
      </c>
      <c r="F59" s="63" t="s">
        <v>59</v>
      </c>
      <c r="G59" s="105"/>
      <c r="H59" s="106"/>
      <c r="I59" s="104">
        <f>SUM(I36+I56)</f>
        <v>2953176355216</v>
      </c>
    </row>
    <row r="60" spans="2:9" s="45" customFormat="1" ht="18.75" customHeight="1">
      <c r="B60" s="107"/>
      <c r="C60" s="79"/>
      <c r="D60" s="108"/>
      <c r="E60" s="108"/>
      <c r="F60" s="110"/>
      <c r="G60" s="109"/>
      <c r="H60" s="108"/>
      <c r="I60" s="111">
        <f>I59-E59</f>
        <v>0</v>
      </c>
    </row>
    <row r="61" spans="2:8" s="45" customFormat="1" ht="19.5" customHeight="1" thickBot="1">
      <c r="B61" s="107"/>
      <c r="C61" s="79"/>
      <c r="D61" s="112"/>
      <c r="E61" s="112"/>
      <c r="F61" s="107"/>
      <c r="G61" s="79"/>
      <c r="H61" s="112"/>
    </row>
    <row r="62" spans="2:10" s="45" customFormat="1" ht="19.5" customHeight="1" thickBot="1">
      <c r="B62" s="114" t="s">
        <v>0</v>
      </c>
      <c r="D62" s="115" t="s">
        <v>117</v>
      </c>
      <c r="E62" s="116"/>
      <c r="F62" s="116"/>
      <c r="G62" s="208">
        <v>43830</v>
      </c>
      <c r="H62" s="112"/>
      <c r="I62" s="112"/>
      <c r="J62" s="113"/>
    </row>
    <row r="63" spans="2:10" s="45" customFormat="1" ht="18.75" customHeight="1" thickBot="1">
      <c r="B63" s="114" t="s">
        <v>0</v>
      </c>
      <c r="D63" s="122" t="s">
        <v>118</v>
      </c>
      <c r="E63" s="123"/>
      <c r="F63" s="123"/>
      <c r="G63" s="124">
        <v>5364741390147</v>
      </c>
      <c r="H63" s="112"/>
      <c r="I63" s="113"/>
      <c r="J63" s="113"/>
    </row>
    <row r="64" spans="4:10" s="45" customFormat="1" ht="18.75" customHeight="1" thickBot="1">
      <c r="D64" s="118" t="s">
        <v>119</v>
      </c>
      <c r="E64" s="119"/>
      <c r="F64" s="119"/>
      <c r="G64" s="120">
        <v>35770487654</v>
      </c>
      <c r="H64" s="112"/>
      <c r="I64" s="113"/>
      <c r="J64" s="113"/>
    </row>
    <row r="65" spans="2:10" s="45" customFormat="1" ht="18.75" customHeight="1">
      <c r="B65" s="117" t="s">
        <v>0</v>
      </c>
      <c r="I65" s="113"/>
      <c r="J65" s="113"/>
    </row>
    <row r="66" spans="2:10" s="45" customFormat="1" ht="19.5" customHeight="1">
      <c r="B66" s="114" t="s">
        <v>0</v>
      </c>
      <c r="I66" s="113"/>
      <c r="J66" s="113"/>
    </row>
    <row r="67" spans="9:10" s="45" customFormat="1" ht="19.5" customHeight="1">
      <c r="I67" s="113"/>
      <c r="J67" s="113"/>
    </row>
    <row r="68" spans="9:10" s="45" customFormat="1" ht="18.75" customHeight="1">
      <c r="I68" s="113"/>
      <c r="J68" s="113"/>
    </row>
    <row r="69" spans="4:10" s="45" customFormat="1" ht="19.5" customHeight="1">
      <c r="D69" s="1"/>
      <c r="E69" s="1"/>
      <c r="F69" s="1"/>
      <c r="G69" s="1"/>
      <c r="H69" s="112"/>
      <c r="I69" s="113"/>
      <c r="J69" s="113"/>
    </row>
    <row r="70" spans="2:10" s="45" customFormat="1" ht="19.5" customHeight="1">
      <c r="B70" s="121"/>
      <c r="C70" s="79"/>
      <c r="D70" s="1"/>
      <c r="E70" s="1"/>
      <c r="F70" s="1"/>
      <c r="G70" s="1"/>
      <c r="H70" s="112"/>
      <c r="I70" s="113"/>
      <c r="J70" s="113"/>
    </row>
    <row r="71" s="45" customFormat="1" ht="18.75" customHeight="1">
      <c r="H71" s="112"/>
    </row>
    <row r="72" ht="12.75" customHeight="1"/>
    <row r="73" ht="12.75" customHeight="1"/>
    <row r="74" ht="12.75" customHeight="1"/>
    <row r="79" spans="2:5" s="125" customFormat="1" ht="12" customHeight="1">
      <c r="B79" s="126"/>
      <c r="C79" s="126"/>
      <c r="D79" s="126"/>
      <c r="E79" s="126"/>
    </row>
    <row r="80" spans="2:5" s="125" customFormat="1" ht="12" customHeight="1">
      <c r="B80" s="127"/>
      <c r="C80" s="128"/>
      <c r="D80" s="126"/>
      <c r="E80" s="126"/>
    </row>
    <row r="81" spans="2:5" s="125" customFormat="1" ht="12" customHeight="1">
      <c r="B81" s="127"/>
      <c r="C81" s="128"/>
      <c r="D81" s="126"/>
      <c r="E81" s="126"/>
    </row>
    <row r="82" spans="2:5" ht="12" customHeight="1">
      <c r="B82" s="129"/>
      <c r="C82" s="130"/>
      <c r="D82"/>
      <c r="E82"/>
    </row>
  </sheetData>
  <sheetProtection selectLockedCells="1" selectUnlockedCells="1"/>
  <mergeCells count="5">
    <mergeCell ref="B9:I9"/>
    <mergeCell ref="B10:I10"/>
    <mergeCell ref="F21:G21"/>
    <mergeCell ref="H11:I11"/>
    <mergeCell ref="D11:E11"/>
  </mergeCells>
  <printOptions horizontalCentered="1"/>
  <pageMargins left="0.4597222222222222" right="0.2361111111111111" top="0.7479166666666667" bottom="0.5902777777777778" header="0.5118055555555555" footer="0.5118055555555555"/>
  <pageSetup fitToHeight="1" fitToWidth="1" horizontalDpi="300" verticalDpi="300" orientation="landscape" paperSize="9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62"/>
  <sheetViews>
    <sheetView showGridLines="0" view="pageBreakPreview" zoomScale="115" zoomScaleSheetLayoutView="115" zoomScalePageLayoutView="0" workbookViewId="0" topLeftCell="A1">
      <selection activeCell="E12" sqref="E12"/>
    </sheetView>
  </sheetViews>
  <sheetFormatPr defaultColWidth="24.140625" defaultRowHeight="14.25" customHeight="1"/>
  <cols>
    <col min="1" max="1" width="6.7109375" style="2" customWidth="1"/>
    <col min="2" max="2" width="31.140625" style="1" customWidth="1"/>
    <col min="3" max="3" width="28.140625" style="1" customWidth="1"/>
    <col min="4" max="5" width="18.57421875" style="1" customWidth="1"/>
    <col min="6" max="7" width="24.140625" style="0" customWidth="1"/>
    <col min="8" max="8" width="15.7109375" style="2" customWidth="1"/>
    <col min="9" max="9" width="7.7109375" style="2" customWidth="1"/>
    <col min="10" max="16384" width="24.140625" style="2" customWidth="1"/>
  </cols>
  <sheetData>
    <row r="1" ht="12.75" customHeight="1"/>
    <row r="2" ht="12.75" customHeight="1"/>
    <row r="3" ht="13.5" customHeight="1" thickBot="1">
      <c r="B3" s="12" t="s">
        <v>0</v>
      </c>
    </row>
    <row r="4" spans="2:8" ht="16.5" customHeight="1">
      <c r="B4" s="216" t="s">
        <v>124</v>
      </c>
      <c r="C4" s="216"/>
      <c r="D4" s="216"/>
      <c r="E4" s="216"/>
      <c r="H4" s="8"/>
    </row>
    <row r="5" spans="2:13" ht="16.5" customHeight="1" thickBot="1">
      <c r="B5" s="217" t="s">
        <v>102</v>
      </c>
      <c r="C5" s="217"/>
      <c r="D5" s="217"/>
      <c r="E5" s="217"/>
      <c r="H5" s="131"/>
      <c r="I5" s="132"/>
      <c r="J5" s="132"/>
      <c r="K5" s="132"/>
      <c r="L5" s="132"/>
      <c r="M5" s="133"/>
    </row>
    <row r="6" spans="2:8" ht="16.5" customHeight="1" thickBot="1">
      <c r="B6" s="134"/>
      <c r="C6" s="135"/>
      <c r="D6" s="218">
        <v>43830</v>
      </c>
      <c r="E6" s="218"/>
      <c r="H6" s="8"/>
    </row>
    <row r="7" spans="2:9" s="136" customFormat="1" ht="12.75" customHeight="1">
      <c r="B7" s="137" t="s">
        <v>60</v>
      </c>
      <c r="C7" s="138"/>
      <c r="D7" s="139"/>
      <c r="E7" s="140">
        <f>SUM(D8:D12)</f>
        <v>1010343390183</v>
      </c>
      <c r="H7" s="141"/>
      <c r="I7" s="142"/>
    </row>
    <row r="8" spans="2:8" s="136" customFormat="1" ht="12.75" customHeight="1">
      <c r="B8" s="137" t="s">
        <v>61</v>
      </c>
      <c r="C8" s="138"/>
      <c r="D8" s="143">
        <v>27981720074</v>
      </c>
      <c r="E8" s="144"/>
      <c r="H8" s="141"/>
    </row>
    <row r="9" spans="2:5" s="136" customFormat="1" ht="12.75" customHeight="1">
      <c r="B9" s="137" t="s">
        <v>62</v>
      </c>
      <c r="C9" s="145"/>
      <c r="D9" s="143">
        <v>180957470129</v>
      </c>
      <c r="E9" s="144"/>
    </row>
    <row r="10" spans="2:5" s="136" customFormat="1" ht="12.75" customHeight="1">
      <c r="B10" s="137" t="s">
        <v>63</v>
      </c>
      <c r="C10" s="129"/>
      <c r="D10" s="143">
        <v>22195832449</v>
      </c>
      <c r="E10" s="144"/>
    </row>
    <row r="11" spans="2:8" s="136" customFormat="1" ht="12.75" customHeight="1">
      <c r="B11" s="146" t="s">
        <v>64</v>
      </c>
      <c r="C11" s="147"/>
      <c r="D11" s="143">
        <v>775744871274</v>
      </c>
      <c r="E11" s="144"/>
      <c r="H11" s="142"/>
    </row>
    <row r="12" spans="2:5" s="136" customFormat="1" ht="12.75" customHeight="1">
      <c r="B12" s="146" t="s">
        <v>65</v>
      </c>
      <c r="C12" s="148" t="s">
        <v>0</v>
      </c>
      <c r="D12" s="143">
        <v>3463496257</v>
      </c>
      <c r="E12" s="144"/>
    </row>
    <row r="13" spans="2:5" s="136" customFormat="1" ht="12.75" customHeight="1">
      <c r="B13" s="146" t="s">
        <v>66</v>
      </c>
      <c r="C13" s="148"/>
      <c r="D13" s="149"/>
      <c r="E13" s="150">
        <f>SUM(D13:D16)</f>
        <v>-936181609098</v>
      </c>
    </row>
    <row r="14" spans="2:5" s="136" customFormat="1" ht="12.75" customHeight="1">
      <c r="B14" s="146" t="s">
        <v>67</v>
      </c>
      <c r="C14" s="151"/>
      <c r="D14" s="143">
        <v>-35294831725</v>
      </c>
      <c r="E14" s="144"/>
    </row>
    <row r="15" spans="2:5" s="136" customFormat="1" ht="12.75" customHeight="1">
      <c r="B15" s="146" t="s">
        <v>68</v>
      </c>
      <c r="C15" s="148" t="s">
        <v>0</v>
      </c>
      <c r="D15" s="143">
        <v>-119536977638</v>
      </c>
      <c r="E15" s="144"/>
    </row>
    <row r="16" spans="2:8" s="136" customFormat="1" ht="13.5" customHeight="1" thickBot="1">
      <c r="B16" s="152" t="s">
        <v>69</v>
      </c>
      <c r="C16" s="153"/>
      <c r="D16" s="154">
        <v>-781349799735</v>
      </c>
      <c r="E16" s="144"/>
      <c r="H16" s="142"/>
    </row>
    <row r="17" spans="2:8" s="136" customFormat="1" ht="13.5" customHeight="1" thickBot="1">
      <c r="B17" s="155" t="s">
        <v>70</v>
      </c>
      <c r="C17" s="156"/>
      <c r="D17" s="157" t="s">
        <v>0</v>
      </c>
      <c r="E17" s="158">
        <f>SUM(E7+E13)*1</f>
        <v>74161781085</v>
      </c>
      <c r="H17" s="142"/>
    </row>
    <row r="18" spans="2:5" s="136" customFormat="1" ht="13.5" customHeight="1" thickBot="1">
      <c r="B18" s="146" t="s">
        <v>71</v>
      </c>
      <c r="C18" s="148"/>
      <c r="D18" s="159"/>
      <c r="E18" s="160">
        <f>SUM(D19:D20)</f>
        <v>-4971492015</v>
      </c>
    </row>
    <row r="19" spans="2:8" s="136" customFormat="1" ht="12.75" customHeight="1">
      <c r="B19" s="161" t="s">
        <v>72</v>
      </c>
      <c r="C19" s="148"/>
      <c r="D19" s="162">
        <v>-214369675684</v>
      </c>
      <c r="E19" s="163"/>
      <c r="H19" s="142" t="s">
        <v>0</v>
      </c>
    </row>
    <row r="20" spans="2:5" s="136" customFormat="1" ht="13.5" customHeight="1" thickBot="1">
      <c r="B20" s="152" t="s">
        <v>73</v>
      </c>
      <c r="C20" s="164"/>
      <c r="D20" s="165">
        <v>209398183669</v>
      </c>
      <c r="E20" s="166"/>
    </row>
    <row r="21" spans="2:5" s="136" customFormat="1" ht="13.5" customHeight="1" thickBot="1">
      <c r="B21" s="167" t="s">
        <v>74</v>
      </c>
      <c r="C21" s="164"/>
      <c r="D21" s="168" t="s">
        <v>0</v>
      </c>
      <c r="E21" s="169">
        <f>SUM(E17+E18)</f>
        <v>69190289070</v>
      </c>
    </row>
    <row r="22" spans="2:5" s="136" customFormat="1" ht="12.75" customHeight="1" hidden="1">
      <c r="B22" s="146" t="s">
        <v>75</v>
      </c>
      <c r="C22" s="148"/>
      <c r="D22" s="162"/>
      <c r="E22" s="169">
        <f>SUM(D23:D24)</f>
        <v>0</v>
      </c>
    </row>
    <row r="23" spans="2:8" s="136" customFormat="1" ht="12.75" customHeight="1" hidden="1">
      <c r="B23" s="146" t="s">
        <v>76</v>
      </c>
      <c r="C23" s="148"/>
      <c r="D23" s="143">
        <v>0</v>
      </c>
      <c r="E23" s="163"/>
      <c r="H23" s="136" t="s">
        <v>0</v>
      </c>
    </row>
    <row r="24" spans="2:5" s="136" customFormat="1" ht="12.75" customHeight="1" hidden="1">
      <c r="B24" s="170" t="s">
        <v>77</v>
      </c>
      <c r="C24" s="171"/>
      <c r="D24" s="172">
        <v>0</v>
      </c>
      <c r="E24" s="166"/>
    </row>
    <row r="25" spans="2:5" s="136" customFormat="1" ht="13.5" customHeight="1" thickBot="1">
      <c r="B25" s="146" t="s">
        <v>78</v>
      </c>
      <c r="C25" s="148"/>
      <c r="D25" s="162"/>
      <c r="E25" s="169">
        <f>+D26+D27</f>
        <v>13546967256</v>
      </c>
    </row>
    <row r="26" spans="2:5" s="136" customFormat="1" ht="12.75" customHeight="1">
      <c r="B26" s="146" t="s">
        <v>79</v>
      </c>
      <c r="C26" s="173"/>
      <c r="D26" s="143">
        <v>16941985013</v>
      </c>
      <c r="E26" s="163"/>
    </row>
    <row r="27" spans="2:5" s="136" customFormat="1" ht="13.5" customHeight="1" thickBot="1">
      <c r="B27" s="170" t="s">
        <v>80</v>
      </c>
      <c r="C27" s="174"/>
      <c r="D27" s="172">
        <v>-3395017757</v>
      </c>
      <c r="E27" s="166"/>
    </row>
    <row r="28" spans="2:5" s="136" customFormat="1" ht="13.5" customHeight="1" thickBot="1">
      <c r="B28" s="167" t="s">
        <v>81</v>
      </c>
      <c r="C28" s="175"/>
      <c r="D28" s="168"/>
      <c r="E28" s="176">
        <f>SUM(E21+E25+E22)</f>
        <v>82737256326</v>
      </c>
    </row>
    <row r="29" spans="2:5" s="136" customFormat="1" ht="12.75" customHeight="1">
      <c r="B29" s="177" t="s">
        <v>82</v>
      </c>
      <c r="C29" s="173"/>
      <c r="D29" s="143"/>
      <c r="E29" s="150">
        <f>SUM(D30:D33)</f>
        <v>592730426308</v>
      </c>
    </row>
    <row r="30" spans="2:5" s="136" customFormat="1" ht="12.75" customHeight="1">
      <c r="B30" s="209" t="s">
        <v>121</v>
      </c>
      <c r="C30" s="173"/>
      <c r="D30" s="178">
        <v>37858844208</v>
      </c>
      <c r="E30" s="144"/>
    </row>
    <row r="31" spans="2:5" s="136" customFormat="1" ht="12.75" customHeight="1">
      <c r="B31" s="209" t="s">
        <v>120</v>
      </c>
      <c r="C31" s="173"/>
      <c r="D31" s="178">
        <v>2103763763</v>
      </c>
      <c r="E31" s="144"/>
    </row>
    <row r="32" spans="2:5" s="136" customFormat="1" ht="12.75" customHeight="1">
      <c r="B32" s="209" t="s">
        <v>83</v>
      </c>
      <c r="C32" s="173"/>
      <c r="D32" s="143">
        <v>552256313154</v>
      </c>
      <c r="E32" s="144"/>
    </row>
    <row r="33" spans="2:5" s="136" customFormat="1" ht="13.5" customHeight="1">
      <c r="B33" s="209" t="s">
        <v>89</v>
      </c>
      <c r="C33" s="173"/>
      <c r="D33" s="143">
        <v>511505183</v>
      </c>
      <c r="E33" s="144"/>
    </row>
    <row r="34" spans="2:5" s="136" customFormat="1" ht="13.5" customHeight="1" thickBot="1">
      <c r="B34" s="167" t="s">
        <v>84</v>
      </c>
      <c r="C34" s="175"/>
      <c r="D34" s="168"/>
      <c r="E34" s="179">
        <f>SUM(D35:D40)</f>
        <v>-669831141384</v>
      </c>
    </row>
    <row r="35" spans="2:5" s="136" customFormat="1" ht="12.75" customHeight="1">
      <c r="B35" s="161" t="s">
        <v>85</v>
      </c>
      <c r="C35" s="148"/>
      <c r="D35" s="143">
        <v>-43502193194</v>
      </c>
      <c r="E35" s="144"/>
    </row>
    <row r="36" spans="2:5" s="136" customFormat="1" ht="12.75" customHeight="1">
      <c r="B36" s="161" t="s">
        <v>86</v>
      </c>
      <c r="C36" s="180" t="s">
        <v>0</v>
      </c>
      <c r="D36" s="143">
        <v>-5806067827</v>
      </c>
      <c r="E36" s="144"/>
    </row>
    <row r="37" spans="2:5" s="136" customFormat="1" ht="12.75" customHeight="1">
      <c r="B37" s="161" t="s">
        <v>87</v>
      </c>
      <c r="C37" s="181" t="s">
        <v>0</v>
      </c>
      <c r="D37" s="143">
        <v>-3389642399</v>
      </c>
      <c r="E37" s="144" t="s">
        <v>0</v>
      </c>
    </row>
    <row r="38" spans="2:5" s="136" customFormat="1" ht="12.75" customHeight="1">
      <c r="B38" s="161" t="s">
        <v>88</v>
      </c>
      <c r="C38" s="182" t="s">
        <v>0</v>
      </c>
      <c r="D38" s="143">
        <v>-1400120560</v>
      </c>
      <c r="E38" s="144"/>
    </row>
    <row r="39" spans="2:5" s="136" customFormat="1" ht="12.75" customHeight="1">
      <c r="B39" s="209" t="s">
        <v>122</v>
      </c>
      <c r="C39" s="181" t="s">
        <v>0</v>
      </c>
      <c r="D39" s="143">
        <v>-69337327567</v>
      </c>
      <c r="E39" s="144"/>
    </row>
    <row r="40" spans="2:5" s="136" customFormat="1" ht="13.5" customHeight="1" thickBot="1">
      <c r="B40" s="170" t="s">
        <v>90</v>
      </c>
      <c r="C40" s="153"/>
      <c r="D40" s="165">
        <v>-546395789837</v>
      </c>
      <c r="E40" s="144"/>
    </row>
    <row r="41" spans="2:5" s="136" customFormat="1" ht="13.5" customHeight="1" thickBot="1">
      <c r="B41" s="167" t="s">
        <v>91</v>
      </c>
      <c r="C41" s="183" t="s">
        <v>0</v>
      </c>
      <c r="D41" s="168"/>
      <c r="E41" s="184">
        <f>SUM(E28+E29+E34)</f>
        <v>5636541250</v>
      </c>
    </row>
    <row r="42" spans="2:5" s="136" customFormat="1" ht="13.5" customHeight="1" thickBot="1">
      <c r="B42" s="146" t="s">
        <v>92</v>
      </c>
      <c r="C42" s="148"/>
      <c r="D42" s="162"/>
      <c r="E42" s="169">
        <f>SUM(D43:D45)</f>
        <v>24740841027</v>
      </c>
    </row>
    <row r="43" spans="2:5" s="136" customFormat="1" ht="13.5" customHeight="1">
      <c r="B43" s="209" t="s">
        <v>123</v>
      </c>
      <c r="C43" s="148"/>
      <c r="D43" s="143">
        <v>11818997577</v>
      </c>
      <c r="E43" s="210"/>
    </row>
    <row r="44" spans="2:5" s="136" customFormat="1" ht="12.75" customHeight="1">
      <c r="B44" s="161" t="s">
        <v>93</v>
      </c>
      <c r="C44" s="173"/>
      <c r="D44" s="143">
        <v>13063843936</v>
      </c>
      <c r="E44" s="185"/>
    </row>
    <row r="45" spans="2:5" s="136" customFormat="1" ht="12.75" customHeight="1">
      <c r="B45" s="161" t="s">
        <v>94</v>
      </c>
      <c r="C45" s="173"/>
      <c r="D45" s="143">
        <v>-142000486</v>
      </c>
      <c r="E45" s="185"/>
    </row>
    <row r="46" spans="2:5" s="136" customFormat="1" ht="13.5" customHeight="1" thickBot="1">
      <c r="B46" s="177" t="s">
        <v>95</v>
      </c>
      <c r="C46" s="173"/>
      <c r="D46" s="186"/>
      <c r="E46" s="179">
        <f>SUM(D47:D48)</f>
        <v>-720928009</v>
      </c>
    </row>
    <row r="47" spans="2:5" s="136" customFormat="1" ht="12.75" customHeight="1">
      <c r="B47" s="161" t="s">
        <v>96</v>
      </c>
      <c r="C47" s="173"/>
      <c r="D47" s="187">
        <v>51393002</v>
      </c>
      <c r="E47" s="188"/>
    </row>
    <row r="48" spans="2:5" s="136" customFormat="1" ht="13.5" customHeight="1" thickBot="1">
      <c r="B48" s="152" t="s">
        <v>97</v>
      </c>
      <c r="C48" s="189"/>
      <c r="D48" s="143">
        <v>-772321011</v>
      </c>
      <c r="E48" s="190"/>
    </row>
    <row r="49" spans="2:5" s="136" customFormat="1" ht="13.5" customHeight="1" thickBot="1">
      <c r="B49" s="167" t="s">
        <v>98</v>
      </c>
      <c r="C49" s="175"/>
      <c r="D49" s="168"/>
      <c r="E49" s="191">
        <f>+E41+E42+E46</f>
        <v>29656454268</v>
      </c>
    </row>
    <row r="50" spans="2:8" s="136" customFormat="1" ht="14.25" customHeight="1" thickBot="1">
      <c r="B50" s="192" t="s">
        <v>99</v>
      </c>
      <c r="C50" s="175"/>
      <c r="D50" s="168" t="s">
        <v>0</v>
      </c>
      <c r="E50" s="193">
        <v>-576077088</v>
      </c>
      <c r="H50" s="194" t="s">
        <v>0</v>
      </c>
    </row>
    <row r="51" spans="2:8" s="136" customFormat="1" ht="13.5" customHeight="1" thickBot="1">
      <c r="B51" s="195" t="s">
        <v>100</v>
      </c>
      <c r="C51" s="196"/>
      <c r="D51" s="197"/>
      <c r="E51" s="198">
        <f>SUM(E49:E50)</f>
        <v>29080377180</v>
      </c>
      <c r="H51" s="142" t="s">
        <v>0</v>
      </c>
    </row>
    <row r="52" spans="2:5" s="136" customFormat="1" ht="11.25" customHeight="1">
      <c r="B52" s="199"/>
      <c r="C52" s="199"/>
      <c r="D52" s="199"/>
      <c r="E52" s="199"/>
    </row>
    <row r="53" spans="2:5" s="136" customFormat="1" ht="11.25" customHeight="1">
      <c r="B53" s="199"/>
      <c r="C53" s="199"/>
      <c r="D53" s="200"/>
      <c r="E53" s="200"/>
    </row>
    <row r="54" spans="2:5" s="136" customFormat="1" ht="11.25" customHeight="1">
      <c r="B54" s="199"/>
      <c r="C54" s="199"/>
      <c r="D54" s="200"/>
      <c r="E54" s="200"/>
    </row>
    <row r="55" spans="2:10" s="136" customFormat="1" ht="12.75" customHeight="1">
      <c r="B55" s="129"/>
      <c r="C55" s="130"/>
      <c r="D55"/>
      <c r="E55"/>
      <c r="H55" s="2"/>
      <c r="I55" s="2"/>
      <c r="J55" s="2"/>
    </row>
    <row r="56" spans="2:10" s="136" customFormat="1" ht="12.75" customHeight="1">
      <c r="B56" s="1"/>
      <c r="C56" s="1"/>
      <c r="D56" s="201"/>
      <c r="E56" s="142"/>
      <c r="H56" s="2"/>
      <c r="I56" s="2"/>
      <c r="J56" s="2"/>
    </row>
    <row r="57" spans="2:4" s="136" customFormat="1" ht="11.25" customHeight="1">
      <c r="B57" s="199"/>
      <c r="C57" s="199"/>
      <c r="D57" s="199"/>
    </row>
    <row r="58" spans="2:5" s="136" customFormat="1" ht="11.25" customHeight="1">
      <c r="B58" s="199"/>
      <c r="C58" s="199"/>
      <c r="D58" s="199"/>
      <c r="E58" s="199"/>
    </row>
    <row r="59" spans="2:5" s="136" customFormat="1" ht="11.25" customHeight="1">
      <c r="B59" s="199"/>
      <c r="C59" s="199"/>
      <c r="D59" s="199"/>
      <c r="E59" s="199"/>
    </row>
    <row r="60" spans="2:5" s="136" customFormat="1" ht="11.25" customHeight="1">
      <c r="B60" s="199"/>
      <c r="C60" s="199"/>
      <c r="D60" s="199"/>
      <c r="E60" s="199"/>
    </row>
    <row r="61" spans="2:5" s="136" customFormat="1" ht="11.25" customHeight="1">
      <c r="B61" s="199"/>
      <c r="C61" s="199"/>
      <c r="D61" s="199"/>
      <c r="E61" s="199"/>
    </row>
    <row r="62" spans="2:5" s="136" customFormat="1" ht="11.25" customHeight="1">
      <c r="B62" s="199"/>
      <c r="C62" s="199"/>
      <c r="D62" s="199"/>
      <c r="E62" s="199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selectLockedCells="1" selectUnlockedCells="1"/>
  <mergeCells count="3">
    <mergeCell ref="B4:E4"/>
    <mergeCell ref="B5:E5"/>
    <mergeCell ref="D6:E6"/>
  </mergeCells>
  <printOptions verticalCentered="1"/>
  <pageMargins left="0.2798611111111111" right="0.3597222222222222" top="0.7479166666666667" bottom="0.5513888888888889" header="0.5118055555555555" footer="0.5118055555555555"/>
  <pageSetup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Astelfo Chavez Mendez</dc:creator>
  <cp:keywords/>
  <dc:description/>
  <cp:lastModifiedBy>lourdes.ramirez</cp:lastModifiedBy>
  <dcterms:created xsi:type="dcterms:W3CDTF">2020-04-24T17:40:18Z</dcterms:created>
  <dcterms:modified xsi:type="dcterms:W3CDTF">2020-05-21T20:04:12Z</dcterms:modified>
  <cp:category/>
  <cp:version/>
  <cp:contentType/>
  <cp:contentStatus/>
</cp:coreProperties>
</file>