
<file path=[Content_Types].xml><?xml version="1.0" encoding="utf-8"?>
<Types xmlns="http://schemas.openxmlformats.org/package/2006/content-types">
  <Default Extension="emf" ContentType="image/x-emf"/>
  <Default Extension="jpeg" ContentType="image/jpeg"/>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3.xml" ContentType="application/vnd.openxmlformats-officedocument.drawing+xml"/>
  <Override PartName="/xl/drawings/drawing4.xml" ContentType="application/vnd.openxmlformats-officedocument.drawing+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2.xml" ContentType="application/vnd.openxmlformats-package.digital-signature-xmlsignature+xml"/>
  <Override PartName="/_xmlsignatures/sig1.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1.sigs"/><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oscar.diesel\Documents\Personal\"/>
    </mc:Choice>
  </mc:AlternateContent>
  <bookViews>
    <workbookView xWindow="-120" yWindow="-120" windowWidth="20730" windowHeight="11160"/>
  </bookViews>
  <sheets>
    <sheet name="Caratula" sheetId="1" r:id="rId1"/>
    <sheet name="Estado_de_Situación_patrimonial" sheetId="2" r:id="rId2"/>
    <sheet name="Estado_de_Resultados" sheetId="3" r:id="rId3"/>
    <sheet name="est-evoluc_patrimonio_2020" sheetId="4" r:id="rId4"/>
    <sheet name="Evoluc_patrimonio_2019" sheetId="5" r:id="rId5"/>
    <sheet name="Estado_de_flujo_de_caja_vs_Fina" sheetId="6" r:id="rId6"/>
    <sheet name="Notas_a_los_Estados_Financieros" sheetId="7" r:id="rId7"/>
  </sheets>
  <definedNames>
    <definedName name="_GoBack" localSheetId="6">Notas_a_los_Estados_Financieros!$B$1146</definedName>
    <definedName name="_Hlk33698082" localSheetId="6">Notas_a_los_Estados_Financieros!$B$1101</definedName>
    <definedName name="_Hlk65194850" localSheetId="6">Notas_a_los_Estados_Financieros!$B$1046</definedName>
    <definedName name="_Hlk65195843" localSheetId="6">Notas_a_los_Estados_Financieros!$C$934</definedName>
    <definedName name="_xlnm.Print_Area" localSheetId="0">Caratula!$B$1:$B$28</definedName>
    <definedName name="_xlnm.Print_Area" localSheetId="5">Estado_de_flujo_de_caja_vs_Fina!$A$1:$J$101</definedName>
    <definedName name="_xlnm.Print_Area" localSheetId="2">Estado_de_Resultados!$C$1:$G$81</definedName>
    <definedName name="_xlnm.Print_Area" localSheetId="1">Estado_de_Situación_patrimonial!$A$1:$P$88</definedName>
    <definedName name="_xlnm.Print_Area" localSheetId="3">'est-evoluc_patrimonio_2020'!$A$1:$I$26</definedName>
    <definedName name="_xlnm.Print_Area" localSheetId="4">Evoluc_patrimonio_2019!$B$1:$I$21</definedName>
    <definedName name="_xlnm.Print_Area" localSheetId="6">Notas_a_los_Estados_Financieros!$A$1:$K$1177</definedName>
    <definedName name="OLE_LINK1" localSheetId="6">Notas_a_los_Estados_Financieros!$B$120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99" i="6" l="1"/>
  <c r="L96" i="6"/>
  <c r="J96" i="6"/>
  <c r="J94" i="6"/>
  <c r="D89" i="6"/>
  <c r="J89" i="6" s="1"/>
  <c r="J88" i="6"/>
  <c r="J87" i="6"/>
  <c r="J86" i="6"/>
  <c r="D83" i="6"/>
  <c r="J83" i="6" s="1"/>
  <c r="J76" i="6"/>
  <c r="J75" i="6"/>
  <c r="J74" i="6"/>
  <c r="J73" i="6"/>
  <c r="J72" i="6"/>
  <c r="J67" i="6"/>
  <c r="J66" i="6"/>
  <c r="J65" i="6"/>
  <c r="J64" i="6"/>
  <c r="J63" i="6"/>
  <c r="J62" i="6"/>
  <c r="J61" i="6"/>
  <c r="J60" i="6"/>
  <c r="J59" i="6"/>
  <c r="J58" i="6"/>
  <c r="J57" i="6"/>
  <c r="J56" i="6"/>
  <c r="J55" i="6"/>
  <c r="J54" i="6"/>
  <c r="J53" i="6"/>
  <c r="J52" i="6"/>
  <c r="J51" i="6"/>
  <c r="J50" i="6"/>
  <c r="J49" i="6"/>
  <c r="J48" i="6"/>
  <c r="J47" i="6"/>
  <c r="J46" i="6"/>
  <c r="J45" i="6"/>
  <c r="J44" i="6"/>
  <c r="D43" i="6"/>
  <c r="J43" i="6" s="1"/>
  <c r="J42" i="6"/>
  <c r="J41" i="6"/>
  <c r="J40" i="6"/>
  <c r="J36" i="6"/>
  <c r="J35" i="6"/>
  <c r="J34" i="6"/>
  <c r="M33" i="6"/>
  <c r="D33" i="6"/>
  <c r="J33" i="6" s="1"/>
  <c r="M32" i="6"/>
  <c r="M31" i="6"/>
  <c r="J31" i="6"/>
  <c r="M30" i="6"/>
  <c r="J30" i="6"/>
  <c r="M29" i="6"/>
  <c r="J29" i="6"/>
  <c r="M28" i="6"/>
  <c r="D28" i="6"/>
  <c r="J28" i="6" s="1"/>
  <c r="M27" i="6"/>
  <c r="J27" i="6"/>
  <c r="M26" i="6"/>
  <c r="J26" i="6"/>
  <c r="M25" i="6"/>
  <c r="D25" i="6"/>
  <c r="J25" i="6" s="1"/>
  <c r="M24" i="6"/>
  <c r="J24" i="6"/>
  <c r="M23" i="6"/>
  <c r="J23" i="6"/>
  <c r="M22" i="6"/>
  <c r="J22" i="6"/>
  <c r="M21" i="6"/>
  <c r="M20" i="6"/>
  <c r="M19" i="6"/>
  <c r="D19" i="6"/>
  <c r="J19" i="6" s="1"/>
  <c r="M18" i="6"/>
  <c r="M17" i="6"/>
  <c r="M16" i="6"/>
  <c r="M15" i="6"/>
  <c r="M14" i="6"/>
  <c r="D14" i="6"/>
  <c r="J14" i="6" s="1"/>
  <c r="G21" i="5"/>
  <c r="F21" i="5"/>
  <c r="I20" i="5"/>
  <c r="I19" i="5"/>
  <c r="I18" i="5"/>
  <c r="C18" i="5"/>
  <c r="I17" i="5"/>
  <c r="I16" i="5"/>
  <c r="I15" i="5"/>
  <c r="I12" i="5"/>
  <c r="H11" i="5"/>
  <c r="H13" i="5" s="1"/>
  <c r="H21" i="5" s="1"/>
  <c r="G11" i="5"/>
  <c r="F11" i="5"/>
  <c r="E11" i="5"/>
  <c r="E13" i="5" s="1"/>
  <c r="E21" i="5" s="1"/>
  <c r="D11" i="5"/>
  <c r="D13" i="5" s="1"/>
  <c r="D21" i="5" s="1"/>
  <c r="I10" i="5"/>
  <c r="I9" i="5"/>
  <c r="I7" i="4"/>
  <c r="H7" i="4"/>
  <c r="G7" i="4"/>
  <c r="F7" i="4"/>
  <c r="E7" i="4"/>
  <c r="D7" i="4"/>
  <c r="C7" i="4"/>
  <c r="B7" i="4"/>
  <c r="U18" i="2"/>
  <c r="U17" i="2"/>
  <c r="M96" i="6" l="1"/>
  <c r="N96" i="6" s="1"/>
  <c r="N98" i="6" s="1"/>
  <c r="C11" i="5"/>
  <c r="C13" i="5"/>
  <c r="C21" i="5" s="1"/>
  <c r="I11" i="5"/>
  <c r="I13" i="5" s="1"/>
  <c r="I21" i="5" s="1"/>
  <c r="D37" i="6"/>
  <c r="D68" i="6" l="1"/>
  <c r="J37" i="6"/>
  <c r="D91" i="6" l="1"/>
  <c r="J91" i="6" s="1"/>
  <c r="J68" i="6"/>
</calcChain>
</file>

<file path=xl/sharedStrings.xml><?xml version="1.0" encoding="utf-8"?>
<sst xmlns="http://schemas.openxmlformats.org/spreadsheetml/2006/main" count="2002" uniqueCount="1156">
  <si>
    <t>ESTADOS FINANCIEROS Y NOTAS AL 31/12/2020</t>
  </si>
  <si>
    <t>Presentado en forma comparativa con el ejercicio económico finalizado el 31 de diciembre  de 2019</t>
  </si>
  <si>
    <t>La firma del Auditor Externo Independiente es a fines de indentificación con su Dictamen emitido en fecha 28/02/2021.</t>
  </si>
  <si>
    <t>ESTADO DE SITUACIÓN PATRIMONIAL AL 31 DE DICIEMBRE DE 2020</t>
  </si>
  <si>
    <t>(Expresado en Guaraníes)</t>
  </si>
  <si>
    <t>31 de diciembre de</t>
  </si>
  <si>
    <t>Nota</t>
  </si>
  <si>
    <t>ACTIVO</t>
  </si>
  <si>
    <t>PASIVO</t>
  </si>
  <si>
    <t>DISPONIBLE</t>
  </si>
  <si>
    <t xml:space="preserve"> DISPONIBLE</t>
  </si>
  <si>
    <t xml:space="preserve"> OBLIGACIONES POR INTERMEDIACION</t>
  </si>
  <si>
    <t>OBLIGACION.POR INTERMED.FINANC.-SECTOR FINANC</t>
  </si>
  <si>
    <t>CAJA</t>
  </si>
  <si>
    <t xml:space="preserve">  Caja</t>
  </si>
  <si>
    <t xml:space="preserve">  FINANCIERA – SECTOR FINANCIERO</t>
  </si>
  <si>
    <t>DEPOSITOS EN EL BANCO CENTRAL DEL PARAGUAY</t>
  </si>
  <si>
    <t xml:space="preserve">  Banco Central del Paraguay</t>
  </si>
  <si>
    <t>C.11</t>
  </si>
  <si>
    <t xml:space="preserve">  Otras instituciones financieras</t>
  </si>
  <si>
    <t>DEPOSITO</t>
  </si>
  <si>
    <t xml:space="preserve">  Préstamos de Entidades Financieras</t>
  </si>
  <si>
    <t>CORRESPONSALES ACEPTANTES DE CREDITOS DOCUMENTARIO</t>
  </si>
  <si>
    <t>OTRAS INSTITUCIONES FINANCIERAS - VISTA</t>
  </si>
  <si>
    <t xml:space="preserve">  Cheques para compensar</t>
  </si>
  <si>
    <t xml:space="preserve">  Operaciones a Liquidar</t>
  </si>
  <si>
    <t>PRESTAMOS DE ENTIDADES FINANCIERAS</t>
  </si>
  <si>
    <t>CHEQUES PARA COMPENSAR</t>
  </si>
  <si>
    <t xml:space="preserve">  Operaciones Pendientes de compensación - ATM</t>
  </si>
  <si>
    <t xml:space="preserve">  Acreedores por cargos financieros devengados</t>
  </si>
  <si>
    <t>ACREEDORES POR CARGOS FINANCIEROS DEVENGADOS</t>
  </si>
  <si>
    <t>DEUDORES POR PRODUCTOS FINANCIEROS DEVENGADOS</t>
  </si>
  <si>
    <t xml:space="preserve">   Productos financieros devengados</t>
  </si>
  <si>
    <t>C.13</t>
  </si>
  <si>
    <t>VALORES PUBLICOS Y PRIVADOS</t>
  </si>
  <si>
    <t xml:space="preserve"> VALORES PUBLICOS  </t>
  </si>
  <si>
    <t>C.3</t>
  </si>
  <si>
    <t xml:space="preserve">  FINANCIERA – SECTOR NO   FINANCIERO</t>
  </si>
  <si>
    <t xml:space="preserve">  Depósitos - Sector privado</t>
  </si>
  <si>
    <t>OBLIGAC.POR INTERMED.FINANC.-SECTOR NO FINANC</t>
  </si>
  <si>
    <t>CREDIT. VIGENT. POR INTERMED. FINANC.-SECTOR FIN</t>
  </si>
  <si>
    <t xml:space="preserve"> CREDITOS VIGENTES POR INTERMEDIACION</t>
  </si>
  <si>
    <t xml:space="preserve">  Depósitos - Sector público</t>
  </si>
  <si>
    <t>DEPOSITOS</t>
  </si>
  <si>
    <t xml:space="preserve"> FINANCIERA -SECTOR FINANCIERO</t>
  </si>
  <si>
    <t xml:space="preserve">  Otras obligaciones</t>
  </si>
  <si>
    <t>SECTOR PUBLICO</t>
  </si>
  <si>
    <t>COLOCACIONES</t>
  </si>
  <si>
    <t xml:space="preserve">  Otras instituciones financieras.</t>
  </si>
  <si>
    <t>C.18</t>
  </si>
  <si>
    <t xml:space="preserve">  Debentures y Bonos Emitidos</t>
  </si>
  <si>
    <t>C.10</t>
  </si>
  <si>
    <t>OTRAS OBLIGACIONES POR INTERMEDIACION FINANCIERA</t>
  </si>
  <si>
    <t>OPERACIONES A LIQUIDAR</t>
  </si>
  <si>
    <t xml:space="preserve">  Operaciones a liquidar</t>
  </si>
  <si>
    <t xml:space="preserve">  Productos financieros devengados</t>
  </si>
  <si>
    <t>CREDITOS UTILIZADOS EN CTA. CTE.</t>
  </si>
  <si>
    <t xml:space="preserve">  Creditos Utilizados en Cta. Cte.</t>
  </si>
  <si>
    <t xml:space="preserve">  (Previsiones)</t>
  </si>
  <si>
    <t>C.6</t>
  </si>
  <si>
    <t>C.5.1</t>
  </si>
  <si>
    <t>OBLIGACIONES DIVERSAS</t>
  </si>
  <si>
    <t xml:space="preserve"> </t>
  </si>
  <si>
    <t>ACREEDORES FISCALES</t>
  </si>
  <si>
    <t>CREDIT.VIGENT.POR INTERMED.FINAN.SECTOR NO FINANC</t>
  </si>
  <si>
    <t>CREDITOS VIGENTES POR INTERMEDIACION</t>
  </si>
  <si>
    <t xml:space="preserve"> OBLIGACIONES DIVERSAS</t>
  </si>
  <si>
    <t>ACREEDORES SOCIALES</t>
  </si>
  <si>
    <t xml:space="preserve"> FINANCIERA SECTOR NO FINANCIERO</t>
  </si>
  <si>
    <t xml:space="preserve">  Acreedores fiscales</t>
  </si>
  <si>
    <t>OTRAS OBLIGACIONES DIVERSAS</t>
  </si>
  <si>
    <t>PRESTAMOS</t>
  </si>
  <si>
    <t xml:space="preserve">   Préstamos</t>
  </si>
  <si>
    <t xml:space="preserve">  Otras obligaciones diversas</t>
  </si>
  <si>
    <t>DIVIDENDOS A PAGAR</t>
  </si>
  <si>
    <t xml:space="preserve">   Operaciones a liquidar.</t>
  </si>
  <si>
    <t xml:space="preserve">   Ganancias por Valuación a realizar</t>
  </si>
  <si>
    <t xml:space="preserve">   Deudores por productos financieros devengados</t>
  </si>
  <si>
    <t>C.17</t>
  </si>
  <si>
    <t>PROVISIONES Y PREVISIONES</t>
  </si>
  <si>
    <t>PREVISIONES</t>
  </si>
  <si>
    <t xml:space="preserve">  (Previsiones).</t>
  </si>
  <si>
    <t>C5.2</t>
  </si>
  <si>
    <t xml:space="preserve"> PROVISIONES</t>
  </si>
  <si>
    <t>CREDITOS DIVERSOS</t>
  </si>
  <si>
    <t xml:space="preserve"> CREDITOS DIVERSOS</t>
  </si>
  <si>
    <t>C.16</t>
  </si>
  <si>
    <t xml:space="preserve"> Total del pasivo</t>
  </si>
  <si>
    <t>PATRIMONIO</t>
  </si>
  <si>
    <t>CREDITOS VENCIDOS POR INTERMEDIACION FINANC</t>
  </si>
  <si>
    <t xml:space="preserve"> CREDITOS VENCIDOS POR INTERMEDIACION</t>
  </si>
  <si>
    <t xml:space="preserve"> FINANCIERA</t>
  </si>
  <si>
    <t>CAPITAL SOCIAL</t>
  </si>
  <si>
    <t>SECTOR NO FINANCIERO - SECTOR NO PUBLICO</t>
  </si>
  <si>
    <t xml:space="preserve">  Sector no financiero</t>
  </si>
  <si>
    <t xml:space="preserve">  Deudores en Plan de Regularización</t>
  </si>
  <si>
    <t>CAPITAL INTEGRADO</t>
  </si>
  <si>
    <t xml:space="preserve">  Créditos Morosos</t>
  </si>
  <si>
    <t>AJUSTES AL PATRIMONIO</t>
  </si>
  <si>
    <t>CREDITOS MOROSOS</t>
  </si>
  <si>
    <t xml:space="preserve">  Ganancias por valuacion a realizar</t>
  </si>
  <si>
    <t>APORTES NO CAPITALIZADOS</t>
  </si>
  <si>
    <t>RESERVAS</t>
  </si>
  <si>
    <t>C.5.3</t>
  </si>
  <si>
    <t>RESULTADOS ACUMULADOS</t>
  </si>
  <si>
    <t>INVERSIONES</t>
  </si>
  <si>
    <t xml:space="preserve"> INVERSIONES</t>
  </si>
  <si>
    <t xml:space="preserve">  Títulos privados</t>
  </si>
  <si>
    <t xml:space="preserve">  Derechos Fiduciarios</t>
  </si>
  <si>
    <t>BIENES ADQUIRIDOS EN RECUPERACION DE CREDITOS</t>
  </si>
  <si>
    <t xml:space="preserve">  Otras inversiones</t>
  </si>
  <si>
    <t>RESULTADO  DEL EJERCICIO</t>
  </si>
  <si>
    <t xml:space="preserve">  Rentas</t>
  </si>
  <si>
    <t>BIENES DESAFECTADOS DEL USO</t>
  </si>
  <si>
    <t>RESULTADOS DEL EJERCICIO</t>
  </si>
  <si>
    <t>OTROS BIENES</t>
  </si>
  <si>
    <t>C.7</t>
  </si>
  <si>
    <t>INVERSIONES ESPECIALES</t>
  </si>
  <si>
    <t xml:space="preserve"> BIENES DE USO</t>
  </si>
  <si>
    <t xml:space="preserve"> Total del patrimonio</t>
  </si>
  <si>
    <t>BIENES DE USO</t>
  </si>
  <si>
    <t xml:space="preserve">  Propios</t>
  </si>
  <si>
    <t>C.8</t>
  </si>
  <si>
    <t>BIENES DE USO PROPIOS</t>
  </si>
  <si>
    <t xml:space="preserve">  En arrendamiento financiero</t>
  </si>
  <si>
    <t>BIENES DE USO TOMADOS EN ARRENDAMIENTO FINANCIERO</t>
  </si>
  <si>
    <t>CARGOS DIFERIDOS</t>
  </si>
  <si>
    <t xml:space="preserve"> CARGOS DIFERIDOS</t>
  </si>
  <si>
    <t>C.9</t>
  </si>
  <si>
    <t xml:space="preserve"> Total del activo</t>
  </si>
  <si>
    <t xml:space="preserve"> Total del pasivo y del patrimonio</t>
  </si>
  <si>
    <t>Prueba</t>
  </si>
  <si>
    <t xml:space="preserve">CUENTAS DE ORDEN Y CONTINGENCIAS </t>
  </si>
  <si>
    <t>CUENTAS DE CONTINGENCIA DEUDORAS</t>
  </si>
  <si>
    <t>Total Cuentas de Orden</t>
  </si>
  <si>
    <t>E</t>
  </si>
  <si>
    <t>CREDITOS DOCUMENTARIOS A NEGOCIAR</t>
  </si>
  <si>
    <t>Créditos documentarios</t>
  </si>
  <si>
    <t>DIVERSOS</t>
  </si>
  <si>
    <t>Líneas de crédito</t>
  </si>
  <si>
    <t>PRESTAMOS A UTILIZAR MEDIANTE TARJETA DE CRED</t>
  </si>
  <si>
    <t>Total de Cuentas de Contingencias</t>
  </si>
  <si>
    <t>CUENTAS DE CONTINGENCIA</t>
  </si>
  <si>
    <t>CUENTAS DE ORDEN</t>
  </si>
  <si>
    <t>Las Notas A a I que se acompañan forman parte integrante de los estados financieros</t>
  </si>
  <si>
    <t xml:space="preserve">           ESTADO DE RESULTADOS AL 31 DE DICIEMBRE DE 2020</t>
  </si>
  <si>
    <t>Ejercicio finalizado el:</t>
  </si>
  <si>
    <t>Notas</t>
  </si>
  <si>
    <t>31.12.2020</t>
  </si>
  <si>
    <t>31.12.2019</t>
  </si>
  <si>
    <t>GANANCIAS FINANCIERAS</t>
  </si>
  <si>
    <t>GANANCIA POR CRED.VIG.POR INTERM.FINANC.-SECTOR FI</t>
  </si>
  <si>
    <t xml:space="preserve"> Por Créditos vigentes - Sector financiero</t>
  </si>
  <si>
    <t>GANANCIAS CRED.VIGENT.POR INTERM.FINANC.-SECTOR NO</t>
  </si>
  <si>
    <t xml:space="preserve"> Por Créditos vigentes - Sector no financiero</t>
  </si>
  <si>
    <t>GANANCIAS POR CRED. VENC. POR INTERMEDIACION FINAN</t>
  </si>
  <si>
    <t xml:space="preserve"> Por Créditos vencidos</t>
  </si>
  <si>
    <t>GANANCIAS POR VALUACION</t>
  </si>
  <si>
    <t xml:space="preserve"> Por Valuación de activos y pasivos en moneda extranjera(neto)</t>
  </si>
  <si>
    <t>F.2</t>
  </si>
  <si>
    <t>RENTAS,  Y DIFERENCIAS DE COTIZACION DE VALORES PU</t>
  </si>
  <si>
    <t xml:space="preserve"> Por Rentas y diferencias de cotización de valores  públicos</t>
  </si>
  <si>
    <t>PERDIDAS FINANCIERAS</t>
  </si>
  <si>
    <t xml:space="preserve"> Por Obligaciones - Sector financiero</t>
  </si>
  <si>
    <t>PERDIDAS POR OBLIGAC POR INTERM.FINANC.-SECTOR FIN</t>
  </si>
  <si>
    <t xml:space="preserve"> Por Obligaciones - Sector no financiero</t>
  </si>
  <si>
    <t>PERDIDAS POR OBLIG.POR INT. FINAN.SECTOR NO FINANC</t>
  </si>
  <si>
    <t xml:space="preserve"> Por Valuación de activos y pasivos en moneda extranjera (neto)</t>
  </si>
  <si>
    <t>PERDIDAS POR VALUACION</t>
  </si>
  <si>
    <t>Perdidas por incobrabilidad</t>
  </si>
  <si>
    <t>RESULTADO FINANCIERO ANTES DE PREVISIONES</t>
  </si>
  <si>
    <t>PERDIDAS POR INCOBRABILIDAD</t>
  </si>
  <si>
    <t xml:space="preserve"> Constitución de previsiones</t>
  </si>
  <si>
    <t>DESAFECTACION DE PREVISIONES</t>
  </si>
  <si>
    <t xml:space="preserve"> Desafectación de previsiones</t>
  </si>
  <si>
    <t>RESULTADO FINANCIERO DESPUES DE PREVISIONES</t>
  </si>
  <si>
    <t>RESULTADO POR SERVICIOS</t>
  </si>
  <si>
    <t xml:space="preserve"> Ganancias por servicios</t>
  </si>
  <si>
    <t>GANANCIAS POR SERVICIOS</t>
  </si>
  <si>
    <t xml:space="preserve"> Pérdidas por servicios</t>
  </si>
  <si>
    <t>PERDIDAS POR UTILIZACION DE SERVICIOS</t>
  </si>
  <si>
    <t>RESULTADO BRUTO</t>
  </si>
  <si>
    <t>OTRAS GANANCIAS OPERATIVAS</t>
  </si>
  <si>
    <t>GANANCIAS POR CREDITOS DIVERSOS</t>
  </si>
  <si>
    <t xml:space="preserve"> Ganancias por créditos diversos</t>
  </si>
  <si>
    <t>RENTAS</t>
  </si>
  <si>
    <t xml:space="preserve"> Rentas de bienes</t>
  </si>
  <si>
    <t xml:space="preserve"> Por  valuación de otros activos y pasivos en moneda extranjera (neto)</t>
  </si>
  <si>
    <t xml:space="preserve"> Fideicomiso</t>
  </si>
  <si>
    <t xml:space="preserve"> Otras</t>
  </si>
  <si>
    <t>PERDIDAS OPERATIVAS</t>
  </si>
  <si>
    <t>OTRAS PERDIDAS OPERATIVAS</t>
  </si>
  <si>
    <t>RETRIBUCIONES PERSONALES Y CARGAS SOCIALES</t>
  </si>
  <si>
    <t xml:space="preserve"> Retribución al personal y cargas sociales</t>
  </si>
  <si>
    <t>SEGUROS</t>
  </si>
  <si>
    <t xml:space="preserve"> Gastos generales</t>
  </si>
  <si>
    <t>F.5</t>
  </si>
  <si>
    <t>DEPRECIACION DE BIENES DE USO</t>
  </si>
  <si>
    <t xml:space="preserve"> Depreciaciones de bienes de uso</t>
  </si>
  <si>
    <t>DEPRECDE BIENES DE USO TOMADOS EN ARRENDFIN</t>
  </si>
  <si>
    <t>Amortizaciones de cargos diferidos</t>
  </si>
  <si>
    <t>AMORTIZACIONES DE CARGOS DIFERIDOS</t>
  </si>
  <si>
    <t>F.6</t>
  </si>
  <si>
    <t>IMPUESTOS, TASAS Y CONTRIBUCIONES</t>
  </si>
  <si>
    <t xml:space="preserve"> Por valuación de otros activos y pasivos en moneda  extranjera (neto)</t>
  </si>
  <si>
    <t>OTROS GASTOS OPERATIVOS</t>
  </si>
  <si>
    <t>PERDIDAS DIVERSAS</t>
  </si>
  <si>
    <t>PERDIDAS POR OPERACIONES</t>
  </si>
  <si>
    <t>RESULTADO OPERATIVO NETO</t>
  </si>
  <si>
    <t>ASALTO,ROBO Y FIDELIDAD</t>
  </si>
  <si>
    <t>RESULTADOS EXTRAORDINARIOS</t>
  </si>
  <si>
    <t>Absorción de pérdidas del perido pre-fusión</t>
  </si>
  <si>
    <t>GANANCIAS EXTRAORDINARIAS</t>
  </si>
  <si>
    <t xml:space="preserve"> Ganancias extraordinarias</t>
  </si>
  <si>
    <t>PERDIDAS EXTRAORDINARIAS</t>
  </si>
  <si>
    <t xml:space="preserve"> Pérdidas extraordinarias</t>
  </si>
  <si>
    <t>AJUSTES DE RESULTADOS DE EJERC ANTERIORES - GANANC</t>
  </si>
  <si>
    <t>AJUSTE DE RESULTADOS DE EJERCICIOS ANTERIORES</t>
  </si>
  <si>
    <t>AJUSTES DE RESULT DE EJERCICIOS ANTERIORES - PERDI</t>
  </si>
  <si>
    <t>Ganancias</t>
  </si>
  <si>
    <t>Pérdidas</t>
  </si>
  <si>
    <t>UTILIDAD DEL PERIODO ANTES DEL IMPUESTO A LA RENTA</t>
  </si>
  <si>
    <t>IMPUESTOS A LA RENTA</t>
  </si>
  <si>
    <t>IMPUESTO A LA RENTA</t>
  </si>
  <si>
    <t>UTILIDAD DEL PERIODO</t>
  </si>
  <si>
    <t>Transferencia  de utilidades</t>
  </si>
  <si>
    <t>EVOLUCIÓN DEL PATRIMONIO NETO POR EL EJERCICIO FINALIZADO EL 31 DE DICIEMBRE DE 2020</t>
  </si>
  <si>
    <t>Capital Integrado</t>
  </si>
  <si>
    <t>Aportes no Capitalizados</t>
  </si>
  <si>
    <t>Reserva de Revalúo</t>
  </si>
  <si>
    <t>Reserva Legal</t>
  </si>
  <si>
    <t>Reserva Facultativa</t>
  </si>
  <si>
    <t>Resultados acumulados</t>
  </si>
  <si>
    <t>Resultado del ejercicio</t>
  </si>
  <si>
    <t>Total</t>
  </si>
  <si>
    <t>Saldo al inicio del ejercicio 2020</t>
  </si>
  <si>
    <t>Resultado del período pre-fusión (Nota XX)</t>
  </si>
  <si>
    <t>Reestructuración patrimonial por fusión (Nota XX)</t>
  </si>
  <si>
    <t>Aporte Financiera Río SAECA a la fusión (Nota XX)</t>
  </si>
  <si>
    <t>Patrimonio Neto de Banco Río tras la fusión (Nota XX)</t>
  </si>
  <si>
    <t>Más (Menos):</t>
  </si>
  <si>
    <t>Indexación de Capital</t>
  </si>
  <si>
    <t xml:space="preserve"> - Distribución de utilidades</t>
  </si>
  <si>
    <t xml:space="preserve"> - Incremento neto de las reservas </t>
  </si>
  <si>
    <t xml:space="preserve"> - Capitalización de Aportes</t>
  </si>
  <si>
    <t xml:space="preserve"> - Aumento de Capital</t>
  </si>
  <si>
    <t xml:space="preserve"> - Utilidad neta del impuesto a la renta</t>
  </si>
  <si>
    <t>Saldos al 31 de diciembre de 2020</t>
  </si>
  <si>
    <t>EVOLUCIÓN DEL PATRIMONIO NETO POR EL EJERCICIO FINALIZADO EL 31 DE DICIEMBRE DE 2019</t>
  </si>
  <si>
    <t>Saldo al inicio del ejercicio 2019</t>
  </si>
  <si>
    <t>Resultado del período pre-fusión (Nota B.1)</t>
  </si>
  <si>
    <t>Reestructuración patrimonial por fusión (Nota B.1)</t>
  </si>
  <si>
    <t>Aporte Financiera Río S.A.E.C.A. a la fusión (Nota B.1)</t>
  </si>
  <si>
    <t>Patrimonio Neto de Banco Río tras la fusión (Nota B.1)</t>
  </si>
  <si>
    <t xml:space="preserve"> - Incremento neto de la reserva de revalúo del ejercicio</t>
  </si>
  <si>
    <t xml:space="preserve"> - Utilidad neta del impuesto a la renta - Período post-fusión</t>
  </si>
  <si>
    <t>Saldos al 31 de diciembre de 2019</t>
  </si>
  <si>
    <t>ESTADO DE FLUJOS DE EFECTIVO POR EL EJERCICIO FINALIZADO  EL 31 DE DICIEMBRE DE 2020</t>
  </si>
  <si>
    <t xml:space="preserve"> Presentado en forma comparativa con el ejercicio económico finalizado el 31 de diciembre  de 2019</t>
  </si>
  <si>
    <t>31.12.2018</t>
  </si>
  <si>
    <t>I</t>
  </si>
  <si>
    <t>FLUJO DE EFECTIVO DE ACTIVIDADES OPERATIVAS</t>
  </si>
  <si>
    <t>Patrimoniales</t>
  </si>
  <si>
    <t>Resultados</t>
  </si>
  <si>
    <t>Ingresos por intereses</t>
  </si>
  <si>
    <t>Por valores publicos</t>
  </si>
  <si>
    <t>Intereses pagados</t>
  </si>
  <si>
    <t>Ingresos netos  por servicios varios</t>
  </si>
  <si>
    <t>Rentas y Dif. Cotiz. Valores</t>
  </si>
  <si>
    <t>Ingresos por créditos diversos</t>
  </si>
  <si>
    <t>Pagos efectuados a proveedores y empleados</t>
  </si>
  <si>
    <t>Otros ingresos operativos</t>
  </si>
  <si>
    <t>Arbitraje y otras diferencias de cambio</t>
  </si>
  <si>
    <t>Otras pérdidas operativas</t>
  </si>
  <si>
    <t>Err:520</t>
  </si>
  <si>
    <t>Perdidas extraordinarias</t>
  </si>
  <si>
    <t>Perdidas de años anteriores</t>
  </si>
  <si>
    <t>Result. en operac. antes de los cambios de activos y pasivos operativos</t>
  </si>
  <si>
    <t>Variaciones en Activos y Pasivos</t>
  </si>
  <si>
    <t>Valores Públicos</t>
  </si>
  <si>
    <t>Err:509</t>
  </si>
  <si>
    <t>Inicio</t>
  </si>
  <si>
    <t>final</t>
  </si>
  <si>
    <t>Créditos por intermediación financiera</t>
  </si>
  <si>
    <t>Sector Financiero inicio</t>
  </si>
  <si>
    <t>Sector Financiero final</t>
  </si>
  <si>
    <t>Sector no financiero inicio</t>
  </si>
  <si>
    <t>Sector no Financiero final</t>
  </si>
  <si>
    <t>Creditos vencidos inicio</t>
  </si>
  <si>
    <t>Creditos vencidos final</t>
  </si>
  <si>
    <t>Previsiones</t>
  </si>
  <si>
    <t>Créditos diversos</t>
  </si>
  <si>
    <t>Cargos diferidos</t>
  </si>
  <si>
    <t>Amortizaciones</t>
  </si>
  <si>
    <t>Obligaciones por intermediación financiera y otras diversas</t>
  </si>
  <si>
    <t>Saldo inicial obligaciones por intermediación financiera SF</t>
  </si>
  <si>
    <t>Saldo final obligaciones por intermediación financiera SF</t>
  </si>
  <si>
    <t>Saldo inicial obligaciones por intermediación financiera SNF</t>
  </si>
  <si>
    <t>Saldo final obligaciones por intermediación financiera SNF</t>
  </si>
  <si>
    <t>Ajuste IR realizado en el 2015</t>
  </si>
  <si>
    <t>Impuesto a la renta</t>
  </si>
  <si>
    <t>Flujo Neto de efectivo de actividades operativas</t>
  </si>
  <si>
    <t>II</t>
  </si>
  <si>
    <t>FLUJO DE EFECTIVO DE ACTIVIDADES DE INVERSION</t>
  </si>
  <si>
    <t>Ventas de bienes adquiridos en recuperación de créditos y títulos privados</t>
  </si>
  <si>
    <t>Inversiones inicio</t>
  </si>
  <si>
    <t>Inversiones final</t>
  </si>
  <si>
    <t>Adquisición de bienes de uso en el año</t>
  </si>
  <si>
    <t>Bienes de uso al incio</t>
  </si>
  <si>
    <t>Bienes de uso al final</t>
  </si>
  <si>
    <t>Revaluo al inicio</t>
  </si>
  <si>
    <t>Revaluo al final</t>
  </si>
  <si>
    <t>Depreciaciones</t>
  </si>
  <si>
    <t>Flujo neto de efectivo de actividades de inversión</t>
  </si>
  <si>
    <t>III</t>
  </si>
  <si>
    <t>FLUJO DE EFECTIVO DE ACTIVIDADES FINANCIERAS</t>
  </si>
  <si>
    <t>Disponible aportado por la fusión</t>
  </si>
  <si>
    <t>Aumento de capital</t>
  </si>
  <si>
    <t>Err:510</t>
  </si>
  <si>
    <t>Flujo neto de caja de actividades financieras</t>
  </si>
  <si>
    <t>(Disminución) / Incremento neto de efectivo</t>
  </si>
  <si>
    <t>Efectivo al principio del año</t>
  </si>
  <si>
    <t>Efectivo al final del año</t>
  </si>
  <si>
    <t>NOTAS A LOS ESTADOS FINANCIEROS</t>
  </si>
  <si>
    <t>CORRESPONDIENTES AL EJERCICIO FINALIZADO EL 31 DE DICIEMBRE DE 2020</t>
  </si>
  <si>
    <t>NOTA A:</t>
  </si>
  <si>
    <t>CONSIDERACIÓN POR LA ASAMBLEA DE ACCIONISTAS</t>
  </si>
  <si>
    <t>Los estados financieros de Banco Rio Sociedad Anónima Emisora de Capital Abierto al 31 de diciembre de 2020 serán considerados por la Asamblea General Ordinaria de Accionistas a realizarse en el año 2021, dentro del plazo establecido por el Artículo 28° de los Estatutos Sociales y en concordancia con las disposiciones del Código Civil Paraguayo, artículo 1079°.</t>
  </si>
  <si>
    <t>NOTA B:</t>
  </si>
  <si>
    <t>INFORMACIÓN BÁSICA SOBRE LOS ESTADOS FINANCIEROS</t>
  </si>
  <si>
    <t>B.1)</t>
  </si>
  <si>
    <t>Naturaleza Jurídica</t>
  </si>
  <si>
    <t>BANCO ITAPÚA SOCIEDAD ANÓNIMA EMISORA DE CAPITAL ABIERTO fue constituido originariamente como Itapúa Sociedad Anónima de Ahorro y Préstamo para la Vivienda, por escritura número 143 de fecha 19 de agosto de 1975, autorizada por el escribano Hermes R. Varela. El Estatuto Social fue aprobado y reconocida su Personería Jurídica por Decreto número 17.597 de fecha 12 de setiembre de 1975. Inscripción: Registro Público de Comercio, Número 543, Página 151, Año 1975. Por escritura número 61 de fecha 2 de octubre de 1991, autorizada por el escribano Juan B. Benítez G. fue transformada a Itapúa Sociedad Anónima de Ahorro y Préstamo para la Vivienda Emisora de Capital Abierto. La modificación fue aprobada por Decreto número 13.878 de fecha 15 de junio de 1992. Inscripciones: 1) Registro Público de Comercio, Número 664, Serie B, Folio 9.703 y siguientes, fecha 3 de julio de 1992. 2) Registro de Personas Jurídicas y Asociaciones, Número 421, Folio 4.617 y siguientes, fecha 29 de octubre de 1992. Por escritura número 3 de fecha 2 de febrero de 1998, autorizada por la escribana María Angélica Rojas de Paredes, fueron modificados varios artículos del Estatuto Social. Inscripciones: 1) Registro Público de Comercio, Número 28, Serie A, Folio 206 y siguientes, Sección Contratos, fecha 6 de febrero de 2002. 2) Registro de Personas Jurídicas y Asociaciones, Número 30, Folio 339, Serie C, fecha 18 de febrero de 2002. Por escritura número 102 de fecha 30 de diciembre de 1999, autorizada por la escribana María Angélica Rojas de Paredes, fueron modificados varios artículos del Estatuto Social. Inscripciones: 1) Registro Público de Comercio, Número 79, Serie C, Folio 874 y siguientes, Sección Contratos, fecha 6 de febrero de 2002. 2) Registro de Personas Jurídicas y Asociaciones, Número 31, Folio 377, Serie C, fecha 18 de febrero de 2002. Por escritura número 133 de fecha 7 de noviembre de 2000, autorizada por la escribana María Angélica Rojas de Paredes, fueron modificados varios artículos del Estatuto Social. Inscripciones: 1) Registro Público de Comercio, Número 783, Serie A, Folio 6.133 y siguientes, Sección Contratos, fecha 21 de setiembre de 2001. 2) Registro de Personas Jurídicas y Asociaciones, Número 32, Folio 408, Serie C, fecha 18 de febrero de 2002. Por escritura número 61 de fecha 12 de diciembre de 2001, autorizada por la escribana María Angélica Rojas de Paredes, fue formalizada una complementaria de las escrituras números 3, 102 y 133 relacionadas precedentemente. Inscripciones: 1) Registro Público de Comercio, Número 80, Serie C, Folio 910 y siguientes, Sección Contratos, fecha 6 de febrero de 2002. 2) Registro de Personas Jurídicas y Asociaciones, Número 33, Folio 420, Serie C, Fecha 18 de febrero de 2002. Por escritura número 33 de fecha 6 de junio de 2008, y su complementaria número 131 de fecha 11 de agosto de 2008, autorizadas por la escribana María Angélica Rojas de Paredes, Itapúa Sociedad Anónima de Ahorro y Préstamo para la Vivienda Emisora de Capital Abierto fue transformada a BANCO ITAPÚA SOCIEDAD ANÓNIMA EMISORA DE CAPITAL ABIERTO. Inscripciones: 1) Registro de Personas Jurídicas y Asociaciones, Número 833, Folio 9.425, Serie C, Fecha 13 de noviembre de 2008. 2) Registro Público de Comercio, Registro de Contratos, Número 455, Serie B, Folio 5.116 y siguientes, fecha 13 de noviembre de 2008.</t>
  </si>
  <si>
    <t>Por escritura número 142 de fecha 9 de diciembre de 2013, autorizada por la escribana María Angélica Rojas de Paredes, fue formalizada una escritura de rectificación y transcripción de actas de asamblea extraordinaria y ordinaria que dispusieron el aumento del capital y emisión de acciones. Inscripciones: 1) Registro de Personas Jurídicas y Asociaciones, Número 525, Folio 5.907, Serie A, fecha 28 de abril de 2014. 2) Registro Público de Comercio, Registro de Contratos, Número 166, Serie H, Folio 1.690 y siguientes, fecha 18 de junio de 2014. Por escritura número 67 del 31 de agosto de 2015 autorizada por la Notaria Pública María Angélica Rojas Duarte de Paredes, fueron transcriptas las actas de asambleas ordinaria y extraordinaria donde consta el aumento del capital social. Inscripciones: 1) Registro de Personas Jurídicas y Asociaciones, Matrícula Jurídica 7.396, Serie Comercial, Número 1, Folio 1, Fecha 31 de octubre de 2016. 2) Registro Público de Comercio, Matrícula Comercial 7522, Serie Comercial, Número 1, Folio 01-22, fecha 31 de octubre de 2016. Finalmente, por escritura número 16 de fecha 1 de abril de 2016 autorizada por la Notaria Pública María Angélica Rojas Duarte de Paredes, fue rectificada la transcripción de las actas de asambleas ordinaria y extraordinaria transcriptas por Escritura número 67 relacionada precedentemente. Inscripciones: 1) Registro de Personas Jurídicas y Asociaciones, Matrícula Jurídica 7.396, Serie Comercial, Número 1, Folio 1, fecha 31 de octubre de 2016. 2) Registro Público de Comercio, Matrícula Comercial 7522, Serie Comercial, Número 1, Folio 01-31, fecha 31 de octubre de 2016.</t>
  </si>
  <si>
    <t>FINANCIERA RÍO SOCIEDAD ANÓNIMA EMISORA DE CAPITAL ABIERTO fue constituida originalmente bajo la denominación de FINANCIERA RÍO SOCIEDAD ANÓNIMA, por escritura pública número 172 de fecha 23 de noviembre del 2009, autorizada por el escribano Enrique Arbo Seitz. Inscripciones: 1) Registro de Personas Jurídicas y Asociaciones, Número 47, Folio 522, Serie “F”, Fecha 25 de enero del 2010. 2) Registro Público de Comercio, Registro de Contratos, Número 41, Serie “F”, Folio 487, Fecha 25 de enero del 2010. Por escritura número 1 de fecha 22 de febrero de 2010, autorizada por el escribano Enrique Arbo Seitz, fue formalizada una modificación del Estatuto Social referente al domicilio de la sociedad. Inscripciones: a) Dirección General de los Registros Públicos, Registro de Personas Jurídicas y Asociaciones, Número 173, Serie “F”, Folio 1.952 y siguientes, fecha 23 de febrero de 2010. b) Registro Público de Comercio, Número 90, Serie “C”, Folio 795 y siguientes, Sección Contratos, Fecha 23 de febrero de 2010. Por escritura número 51 de fecha 19 de junio de 2015, autorizada por el Escribano Público Eduardo Antonio Gustale Portillo, fue formalizada una modificación del Estatuto Social por aumento de capital social, adecuación a la reglamentación vigente en materia de mercado de capitales y por cambio de denominación de la sociedad de FINANCIERA RÍO SOCIEDAD ANÓNIMA por la de FINANCIERA RÍO SOCIEDAD ANÓNIMA EMISORA DE CAPITAL ABIERTO. Inscripciones: a) Dirección General de los Registros Públicos, Registro de Personas Jurídicas y Asociaciones, Número 01, Folio 01 y siguientes, Serie Comercial, fecha 23 de julio de 2015, reingresado en fecha 7 de agosto de 2015. b) Registro Público de Comercio, Número 01, Folio 01 y siguientes, Serie Comercial, Matrícula número 241, Fecha 23 de julio de 2015, reingresado en fecha 7 de agosto de 2015. Finalmente, por escritura número 18 de fecha 28 de febrero de 2017, autorizada por el Escribano Público Eduardo Antonio Gustale Portillo, fue modificado nuevamente el Estatuto Social de la firma de referencia. Inscripciones: a) Dirección General de los Registros Públicos, Registro de Personas Jurídicas y Asociaciones, Matrícula Jurídica número 288, Serie Comercial, Número 2, Folio 19 y siguientes, fecha 19 de mayo de 2017, reingresado en fecha 30 de mayo de 2017. b) Registro Público de Comercio, Matrícula Comercial número 241, Serie Comercial, Número 2, Folio 19 y siguientes, fecha 19 de mayo de 2017, reingresado en fecha 30 de mayo de 2017.</t>
  </si>
  <si>
    <t xml:space="preserve">    </t>
  </si>
  <si>
    <t>Fusión de Entidades y Nacimiento de Banco Río S.A.E.C.A.</t>
  </si>
  <si>
    <t>En fecha 11 de octubre de 2018, el Banco Itapúa S.A.E.C.A. acordó con Financiera Río S.A.E.C.A. dar inicio formal a las negociaciones y gestiones necesarias para la fusión de ambas entidades.En fecha 1 y 2 de noviembre de 2018, los accionistas de Banco Itapúa S.A.E.C.A. y de Financiera Río S.A.E.C.A. respectivamente, ratificaron el compromiso de fusión de ambas Sociedad, mediante la aprobación de los términos y condiciones del acuerdo antes mencionado, y dando inicio al proceso de revisión, análisis y debidas diligencias necesarias para establecer las condiciones definitivas del Acuerdo de Fusión.</t>
  </si>
  <si>
    <t>En fecha 23 de diciembre de 2018 Banco Itapúa S.A.E.C.A. y Financiera Río S.A.E.C.A. firmaron un nuevo acuerdo expresando su formal decisión definitiva e irrevocable de acordar la fusión, sujeto a condiciones incluidas en el mismo acuerdo, a la aprobación de las Asambleas de ambas Entidades a ser convocadas, en las cuales se obligan a votar por la aprobación de la fusión, y a la aprobación del Banco Central del Paraguay.</t>
  </si>
  <si>
    <t>En fecha 17 de enero de 2019 el Banco Central del Paraguay comunicó la Resolución N°11 por medio de la cual autorizó a Banco Itapúa S.A.E.C.A. y Financiera Ría S.A.E.C.A. a proseguir los trámites tendientes a la fusión definitiva, conforme a lo establecido por la Ley N° 861/96 “General de Bancos, Financieras y otras Entidades de Crédito” y la Circular SB.SG. N° 288/99 “Guía Básica para la Fusión de Entidades Financieras” de la Superintendencia de Bancos.</t>
  </si>
  <si>
    <t>Siguiendo con los pasos establecidos por la normativa aplicable, el Banco Itapúa S.A.E.C.A. y la Financiera Río S.A.E.C.A., en fechas 8 y 9 de febrero de 2019 respectivamente, realizaron sus Asambleas Ordinaria y Extraordinaria a fin de aprobar la Memoria, el Balance General, las Cuentas de Ganancias y Pérdidas, y el Informe del Síndico correspondiente al ejercicio social cerrado al 31 de diciembre 2018 de cada entidad, y autorizar el acuerdo definitivo de fusión del Banco Itapúa S.A.E.C.A. y Financiera Rio S.A.E.C.A.</t>
  </si>
  <si>
    <t>Banco Río S.A.E.C.A. es la entidad resultante de la fusión entre Banco Itapúa S.A.E.C.A y Financiera Río S.A.E.C.A, conforme consta en la escritura número 51 de fecha 14 de marzo de 2019, Protocolo Comercial A, autorizada por el escribano Enrique Arbo Seitz, de Transcripción de Actas de Asambleas, Modificación y Actualización de Estatuto Social por Fusión entre Banco Itapúa S.A.E.C.A. (Absorbente) y Financiera Río S.A.E.C.A. (Absorbida) y Cambio de Denominación de Banco Itapúa S.A.E.C.A. por Banco Río S.A.E.C.A., escritura la cual con la Resolución N° 9, Acta N° 11 de fecha 14 de febrero de 2019 del Banco Central del Paraguay, dictámenes favorables de la Comisión Nacional de Valores y de la Abogacía del Tesoro, fue inscripta en la Dirección General de los Registros Públicos como sigue: a) Registro de Personas Jurídicas y Asociaciones, Matrícula Jurídica número 7.396, Serie Comercial, Número 2, Folio 57 y siguientes, Fecha 28 de marzo de 2019, reingresado en fecha 3 de abril de 2019. b) Registro Público de Comercio, Matrícula Comercial número 7.522, Serie Comercial, Número 5, Folio 68 a 101,Fecha 28 de marzo de 2019, reingresado en fecha 3 de abril de 2019.</t>
  </si>
  <si>
    <t>(CONTINUACIÓN)</t>
  </si>
  <si>
    <t>Efecto de la Fusión en los Estados Financieros</t>
  </si>
  <si>
    <t>En el marco del proceso de fusión antes mencionado, el 20 de febrero de 2019 es celebrada la Asamblea Extraordinaria de Accionistas del Banco Itapúa S.A.E.C.A. que entre otras disposiciones establece el referido cambio de denominación social del Banco, y aprueba el Balance Consolidado de Fusión con los siguientes valores relevantes del Patrimonio Neto, según se revela en el Acta N° 67 de dicha Asamblea:</t>
  </si>
  <si>
    <t>(En millones de Guaraníes)</t>
  </si>
  <si>
    <t>Financiera Río S.A.E.C.A</t>
  </si>
  <si>
    <t>Banco Itapúa S.A.E.C.A.</t>
  </si>
  <si>
    <t>Banco Río S.A.E.C.A.</t>
  </si>
  <si>
    <t>Otras Cuentas del Patrimonio Neto Capitalizadas</t>
  </si>
  <si>
    <t>Total Capital de la Fusión</t>
  </si>
  <si>
    <t>Otras Cuentas del Patrimonio Neto no Capitalizadas</t>
  </si>
  <si>
    <t>Total Patrimonio Neto de la Fusión</t>
  </si>
  <si>
    <t>El nuevo capital social al momento de la fusión ha contemplado la absorción de los resultados de las entidades fusionadas correspondientes al período iniciado el 1 de enero de 2019 hasta la fecha de concresión del acuerdo. En este contexto los presentes estados financieros de Banco Río S.A.E.C.A. exponen en los estados de evolución del patrimonio neto y de resultados la absorción de la disminución del Patrimonio Neto registrada durante el referido período pre-fusión por valor de Gs. 11.818.997.576 (de Gs. 106.818.997.576 al 1 de enero de 2019, a Gs 95.000.000.000 acordados para la fusión)</t>
  </si>
  <si>
    <t>Los presentes estados financieros revelan la evolución del Banco por todo el año 2019, así como del año 2020, incluyendo tanto el periodo pre fusion como los meses posteriores a la misma hasta la fecha de cierre.</t>
  </si>
  <si>
    <t xml:space="preserve"> B.2)</t>
  </si>
  <si>
    <t>Base de preparación de los Estados Financieros</t>
  </si>
  <si>
    <t>Los presentes estados financieros han sido confeccionados de acuerdo con las Normas, Reglamentaciones e Instrucciones contables establecidas por el Banco Central del Paraguay y la Superintendencia de Bancos, y en los aspectos no reglamentados por éstas, con las Normas de Contabilidad Generalmente Aceptadas en Paraguay.</t>
  </si>
  <si>
    <t>Las normas establecidas por el Banco Central del Paraguay difieren de las normas de información financiera vigentes en Paraguay, en el caso específico de los presentes estados financieros, principalmente en los siguientes aspectos:</t>
  </si>
  <si>
    <r>
      <t>a)</t>
    </r>
    <r>
      <rPr>
        <sz val="7"/>
        <color rgb="FF000000"/>
        <rFont val="Times New Roman"/>
        <family val="1"/>
      </rPr>
      <t xml:space="preserve">     </t>
    </r>
    <r>
      <rPr>
        <sz val="10"/>
        <color rgb="FF000000"/>
        <rFont val="Times New Roman"/>
        <family val="1"/>
      </rPr>
      <t>establecen criterios específicos para la clasificación y valuación de la diferencia de precio (valor llave), costos y gastos relacionados con adquisiciones o fusiones con otra entidad financiera. Los mismos son diferidos y amortizados en base a los parámetros establecidos en la Resolución 19, Acta 103, del Directorio del Banco Central del Paraguay del 30 de diciembre de 2003,</t>
    </r>
  </si>
  <si>
    <r>
      <t>b)</t>
    </r>
    <r>
      <rPr>
        <sz val="7"/>
        <color rgb="FF000000"/>
        <rFont val="Times New Roman"/>
        <family val="1"/>
      </rPr>
      <t xml:space="preserve">    </t>
    </r>
    <r>
      <rPr>
        <sz val="10"/>
        <color rgb="FF000000"/>
        <rFont val="Times New Roman"/>
        <family val="1"/>
      </rPr>
      <t>no se encuentra previsto el registro contable del impuesto diferido,</t>
    </r>
  </si>
  <si>
    <r>
      <t>c)</t>
    </r>
    <r>
      <rPr>
        <sz val="7"/>
        <color rgb="FF000000"/>
        <rFont val="Times New Roman"/>
        <family val="1"/>
      </rPr>
      <t xml:space="preserve">     </t>
    </r>
    <r>
      <rPr>
        <sz val="10"/>
        <color rgb="FF000000"/>
        <rFont val="Times New Roman"/>
        <family val="1"/>
      </rPr>
      <t>establecen criterios específicos para la clasificación y valuación de la cartera de créditos, el devengamiento y suspensión de intereses y ganancias por valuación, tal como se menciona en la nota c.5,</t>
    </r>
  </si>
  <si>
    <r>
      <t>d)</t>
    </r>
    <r>
      <rPr>
        <sz val="7"/>
        <color rgb="FF000000"/>
        <rFont val="Times New Roman"/>
        <family val="1"/>
      </rPr>
      <t xml:space="preserve">    </t>
    </r>
    <r>
      <rPr>
        <sz val="10"/>
        <color rgb="FF000000"/>
        <rFont val="Times New Roman"/>
        <family val="1"/>
      </rPr>
      <t>las Entidades deben constituir previsiones sobre la cartera de créditos, los riesgos contingentes y los activos en general en base a los parámetros establecidos en la Resolución 1, Acta 60, del Directorio del Banco Central del Paraguay del 28 de setiembre de 2007 y modificatorias,</t>
    </r>
  </si>
  <si>
    <r>
      <t>e)</t>
    </r>
    <r>
      <rPr>
        <sz val="7"/>
        <color rgb="FF000000"/>
        <rFont val="Times New Roman"/>
        <family val="1"/>
      </rPr>
      <t xml:space="preserve">     </t>
    </r>
    <r>
      <rPr>
        <sz val="10"/>
        <color rgb="FF000000"/>
        <rFont val="Times New Roman"/>
        <family val="1"/>
      </rPr>
      <t>no se exige la revelación de las tasas promedio de interés ni del promedio de activos y pasivos que han devengado intereses.</t>
    </r>
  </si>
  <si>
    <t>La revelación y/o cuantificación de estas diferencias no es exigida por el Banco Central del Paraguay. El Directorio y la Gerencia estiman que, excepto por lo mencionado en el ítem a) precedente, dichas diferencias no resultan significativas a la fecha de cierre de cada ejercicio.</t>
  </si>
  <si>
    <t>Los saldos incluidos en los estados financieros se han preparado sobre la base de costos históricos, excepto para el caso de las cuentas en moneda extranjera y los bienes de uso, según se explica en el apartado c.8 de la nota C, y no reconocen en forma integral los efectos de la inflación en la situación patrimonial y financiera de la Entidad, sobre los resultados de sus operaciones y sobre los flujos de efectivo. Según el Índice de Precios al Consumo (IPC) publicado por el BCP, la inflación acumulada del año 2020 fue de 2,17%.</t>
  </si>
  <si>
    <r>
      <t>(i)</t>
    </r>
    <r>
      <rPr>
        <sz val="7"/>
        <color rgb="FF000000"/>
        <rFont val="Times New Roman"/>
        <family val="1"/>
      </rPr>
      <t xml:space="preserve">        </t>
    </r>
    <r>
      <rPr>
        <u/>
        <sz val="10"/>
        <color rgb="FF000000"/>
        <rFont val="Times New Roman"/>
        <family val="1"/>
      </rPr>
      <t>Políticas contables relevantes</t>
    </r>
    <r>
      <rPr>
        <sz val="10"/>
        <color rgb="FF000000"/>
        <rFont val="Times New Roman"/>
        <family val="1"/>
      </rPr>
      <t>:</t>
    </r>
  </si>
  <si>
    <t>En adición a lo mencionado en otras notas a los estados financieros, se han utilizado  las siguientes políticas  contables relevantes:</t>
  </si>
  <si>
    <t>•              el Disponible ha sido valuado a su valor nominal en guaraníes, neto de las previsiones establecidas por el BCP según la normativa aplicable vigente para las partidas    conciliatorias de antigua data.</t>
  </si>
  <si>
    <t>•          a los efectos de la preparación del Estado de Flujos de Efectivo, se consideran efectivo los valores nominales incluidos en el rubro Disponible.</t>
  </si>
  <si>
    <t>•      los criterios utilizados para determinar pérdidas sobre préstamos y anticipos no cobrables, como así también aquellos sobre los que no se están acumulando intereses, son los criterios generales establecidos por el BCP; y</t>
  </si>
  <si>
    <t>•       de acuerdo con las normas de información financiera vigentes en Paraguay, los instrumentos financieros deben valuarse y exponerse en el estado de situación patrimonial a su valor razonable, el cual es definido como el monto por el cual puede ser intercambiado un activo o puede ser cancelada una obligación entre partes conocedoras y dispuestas en una transacción corriente, considerando que la Entidad es un negocio en marcha. El Directorio estima que los valores razonables de tales instrumentos financieros son equivalentes a su correspondiente valor contable en libros al 31 de diciembre de 2020.</t>
  </si>
  <si>
    <r>
      <t>(ii)</t>
    </r>
    <r>
      <rPr>
        <sz val="7"/>
        <color rgb="FF000000"/>
        <rFont val="Times New Roman"/>
        <family val="1"/>
      </rPr>
      <t xml:space="preserve">      </t>
    </r>
    <r>
      <rPr>
        <u/>
        <sz val="10"/>
        <color rgb="FF000000"/>
        <rFont val="Times New Roman"/>
        <family val="1"/>
      </rPr>
      <t>Estimaciones:</t>
    </r>
  </si>
  <si>
    <t>La preparación de estos estados financieros requiere que el Directorio y la Gerencia de la Entidad realicen ciertas estimaciones y supuestos que afectan los saldos de los activos y pasivos, la exposición de contingencias y el reconocimiento de los ingresos y gastos. Los activos y pasivos son reconocidos en los estados financieros cuando es probable que futuros beneficios económicos fluyan hacia o desde la Entidad y que las diferentes partidas tengan un costo o valor que pueda ser medido con fiabilidad. Si en el futuro estas estimaciones y supuestos, que se basan en el mejor criterio del Directorio y la Gerencia a la fecha de estos estados financieros, se modificaran con respecto a las actuales circunstancias, los estimados y supuestos originales serán adecuadamente modificados en la fecha en que se produzcan tales cambios. Las principales estimaciones relacionadas en los estados financieros se refieren a las previsiones sobre activos y riesgos crediticios de dudoso cobro, depreciaciones de bienes de uso, amortización de cargos diferidos, previsiones sobre litigios judiciales iniciados contra la Entidad y a las previsiones para cubrir otras contingencias.</t>
  </si>
  <si>
    <t>(iii)    Criterios contables autorizados por el Regulador en el contexto de la Fusión:</t>
  </si>
  <si>
    <t>En el marco de la fusión de entidades antes mencionada, que diera origen al nuevo Banco Río S.A.E.C.A. la Superintendencias de Bancos ha otorgado determinadas facilidades para el período de transición derivado de la referida fusión, entre las que se destacan:</t>
  </si>
  <si>
    <r>
      <t>·</t>
    </r>
    <r>
      <rPr>
        <sz val="7"/>
        <color rgb="FF000000"/>
        <rFont val="Times New Roman"/>
        <family val="1"/>
      </rPr>
      <t xml:space="preserve">           </t>
    </r>
    <r>
      <rPr>
        <sz val="10"/>
        <color rgb="FF000000"/>
        <rFont val="Times New Roman"/>
        <family val="1"/>
      </rPr>
      <t>Mantenimiento de la calificación de clientes del ex Banco Itapúa S.A.E.C.A. por un período determinado y un tratamiento especial a la finalización del mismo.</t>
    </r>
  </si>
  <si>
    <r>
      <t>·</t>
    </r>
    <r>
      <rPr>
        <sz val="7"/>
        <color rgb="FF000000"/>
        <rFont val="Times New Roman"/>
        <family val="1"/>
      </rPr>
      <t xml:space="preserve">           </t>
    </r>
    <r>
      <rPr>
        <sz val="10"/>
        <color rgb="FF000000"/>
        <rFont val="Times New Roman"/>
        <family val="1"/>
      </rPr>
      <t>Definición de un régimen especial de previsiones para bienes adjudicados recibidos en dación de pago por el ex Banco Itapúa S.A.E.C.A., por un tiempo determinado.</t>
    </r>
  </si>
  <si>
    <r>
      <t>·</t>
    </r>
    <r>
      <rPr>
        <sz val="7"/>
        <color rgb="FF000000"/>
        <rFont val="Times New Roman"/>
        <family val="1"/>
      </rPr>
      <t xml:space="preserve">           </t>
    </r>
    <r>
      <rPr>
        <sz val="10"/>
        <color rgb="FF000000"/>
        <rFont val="Times New Roman"/>
        <family val="1"/>
      </rPr>
      <t>Tratamiento especial de pérdidas que pudieran generarse por ventas de bienes adjudicados por un tiempo determinado.</t>
    </r>
  </si>
  <si>
    <r>
      <t>·</t>
    </r>
    <r>
      <rPr>
        <sz val="7"/>
        <color rgb="FF000000"/>
        <rFont val="Times New Roman"/>
        <family val="1"/>
      </rPr>
      <t xml:space="preserve">           </t>
    </r>
    <r>
      <rPr>
        <sz val="10"/>
        <color rgb="FF000000"/>
        <rFont val="Times New Roman"/>
        <family val="1"/>
      </rPr>
      <t>Régimen especial para costos de desvinculaciones.</t>
    </r>
  </si>
  <si>
    <t>B.3)</t>
  </si>
  <si>
    <t>Sucursales en el Exterior</t>
  </si>
  <si>
    <t>La Entidad no posee sucursales en el exterior.</t>
  </si>
  <si>
    <t>B.4)</t>
  </si>
  <si>
    <t>Participación con otras sociedades</t>
  </si>
  <si>
    <t>Al 31 de diciembre de 2020 y al 31 de diciembre 2019 la Entidad mantuvo una participación en el capital accionario de las empresas detalladas. Las acciones en el rubro Inversiones por un monto de Gs. 53.827.569.285  y Gs. 48.357.463.903 respectivamente y se encuentran valuadas al costo de adquisición (ver nota c.7).</t>
  </si>
  <si>
    <t>B.5)</t>
  </si>
  <si>
    <t>Composición del capital y características de las acciones</t>
  </si>
  <si>
    <t>Al 31 de diciembre de 2020 y al 31 de diciembre de 2019, la composición del capital integrado es la siguiente:</t>
  </si>
  <si>
    <t>Capital Integrado al 31/12/20</t>
  </si>
  <si>
    <t>Gs.</t>
  </si>
  <si>
    <t>Capital Integrado al 31/12/19</t>
  </si>
  <si>
    <t>Acciones Ordinarias de Voto Múltiple</t>
  </si>
  <si>
    <t>Por lo Integrado</t>
  </si>
  <si>
    <t>Derecho de Voto</t>
  </si>
  <si>
    <t>5 Votos</t>
  </si>
  <si>
    <t>Acciones Ordinarias Simples</t>
  </si>
  <si>
    <t>1 Voto</t>
  </si>
  <si>
    <t>Acciones Preferidas</t>
  </si>
  <si>
    <t>Sin Voto</t>
  </si>
  <si>
    <t>Al 31 de diciembre de 2020 y al 31 de diciembre 2019 existen 3.486.066 y 3.342.396 acciones cuyo valor nominal es de Gs. 100.000 cada una.</t>
  </si>
  <si>
    <t>B.5.1)</t>
  </si>
  <si>
    <t>Nómina de accionistas</t>
  </si>
  <si>
    <t>La composición accionaria que representa igual o superior al cinco por ciento (5%) de la cantidad de votos al 31 de diciembre del 2020 es la siguiente:</t>
  </si>
  <si>
    <t>ACCIONISTA</t>
  </si>
  <si>
    <t>Porcentaje de Participación en Votos</t>
  </si>
  <si>
    <t>País</t>
  </si>
  <si>
    <t>CRISTIAN JOSE HEISECKE VELAZQUEZ</t>
  </si>
  <si>
    <t>PARAGUAY</t>
  </si>
  <si>
    <t>JULIO ALBERTO SQUEF GOMEZ</t>
  </si>
  <si>
    <t>VOIRONS SA</t>
  </si>
  <si>
    <t>OSCAR ENRIQUE DIESEL JUNGHANNS</t>
  </si>
  <si>
    <t>OTROS</t>
  </si>
  <si>
    <t>Así mismo, en el siguiente cuadro se detallan las personas físicas que indirectamente participan del capital accionario de la(s) persona(s) jurídica(s) poseedora(s) de acciones de nuestra entidad.</t>
  </si>
  <si>
    <t>ACCIONISTA – Voirons S.A.</t>
  </si>
  <si>
    <t>ESPINOLA ALMADA CARLOS RAUL</t>
  </si>
  <si>
    <t>Paraguay</t>
  </si>
  <si>
    <t>HARMS MIRIAM CRISTINA</t>
  </si>
  <si>
    <t>ESPINOLA HARMS SOFIA</t>
  </si>
  <si>
    <t>ESPINOLA HARMS MATIAS</t>
  </si>
  <si>
    <t>La composición accionaria que representa igual o superior al cinco por ciento (5%) de la cantidad de votos al 31 de diciembre del 2019 es la siguiente:</t>
  </si>
  <si>
    <t>Heisecke Velázquez, Cristian José</t>
  </si>
  <si>
    <t>Voirons S.A.</t>
  </si>
  <si>
    <t>Diesel Junghanns, Oscar Enrique</t>
  </si>
  <si>
    <t>Quef Gómez, Julio Alberto</t>
  </si>
  <si>
    <t>Otros</t>
  </si>
  <si>
    <t>Asimismo, en el siguiente cuadro se detallan las personas físicas que indirectamente participan del capital accionario de la(s) persona(s) jurídica(s) poseedora(s) de acciones de nuestra entidad: Voirons S.A.</t>
  </si>
  <si>
    <t>Espinola Almada Carlos Raul</t>
  </si>
  <si>
    <t>Harms Miriam Cristina</t>
  </si>
  <si>
    <t>Espinola Harms Sofia</t>
  </si>
  <si>
    <t>Espinola Harms Matias</t>
  </si>
  <si>
    <t>La presente publicación se realiza a solicitud de la Superintendencia de Bancos, en el marco de lo establecido en el artículo 107° “Transparencia Informativa” de la Ley N° 861/96 “General de Bancos, Financieras y otras Entidades de Crédito”.</t>
  </si>
  <si>
    <t>B.6)</t>
  </si>
  <si>
    <t>Nómina de Dirección y del Personal Superior</t>
  </si>
  <si>
    <t>Directorio</t>
  </si>
  <si>
    <t>Presidente</t>
  </si>
  <si>
    <t>Oscar Enrique Diesel Junghanns</t>
  </si>
  <si>
    <t>Vice-Presidente</t>
  </si>
  <si>
    <t>Cristian José Heisecke Velázquez</t>
  </si>
  <si>
    <t>Directores Titulares</t>
  </si>
  <si>
    <t>María Susana Heisecke de Saldivar</t>
  </si>
  <si>
    <t>Gustavo Javier Arguello Lubian</t>
  </si>
  <si>
    <t>Julio Alberto Squef Gómez</t>
  </si>
  <si>
    <t>Sindico</t>
  </si>
  <si>
    <t>Jorge Daniel Martí Varela</t>
  </si>
  <si>
    <t>Plana Ejecutiva</t>
  </si>
  <si>
    <t>Al 31 de diciembre de 2020 la plana ejecutiva es la siguiente:</t>
  </si>
  <si>
    <t>Personal Superior</t>
  </si>
  <si>
    <t>Gerente General</t>
  </si>
  <si>
    <t>Gerente Comercial</t>
  </si>
  <si>
    <t>Gustavo Portillo Díaz</t>
  </si>
  <si>
    <t>Gerente de Finanzas</t>
  </si>
  <si>
    <t>Fernando Manuel González</t>
  </si>
  <si>
    <t>Gerente de Fiducia</t>
  </si>
  <si>
    <t>Elena González Bogado</t>
  </si>
  <si>
    <t>Gerente de Tecnología</t>
  </si>
  <si>
    <t>Feder Omar Ventre Segovia</t>
  </si>
  <si>
    <t>Gerente de Riesgos</t>
  </si>
  <si>
    <t>Tristan Marquizo Goldemberg</t>
  </si>
  <si>
    <t>Gerente de Auditoría Interna</t>
  </si>
  <si>
    <t>Jhonathan Quiñones Arévalos</t>
  </si>
  <si>
    <t>Gerente de Administración</t>
  </si>
  <si>
    <t>Lourdes  Ramírez Morel</t>
  </si>
  <si>
    <t>Gerente de Operaciones</t>
  </si>
  <si>
    <t>Cesar Daniel Espínola Mendoza</t>
  </si>
  <si>
    <t>Auditor Interno Informático</t>
  </si>
  <si>
    <t>Pedro Daniel Godoy Sosa</t>
  </si>
  <si>
    <t>Oficial de Cumplimiento</t>
  </si>
  <si>
    <t>Nataly Ramírez Recalde</t>
  </si>
  <si>
    <t>Oficial de Seguridad Informática</t>
  </si>
  <si>
    <t>Alberto Amarilla Cáceres</t>
  </si>
  <si>
    <t>Gerente de Productos y Servicios-Marketing</t>
  </si>
  <si>
    <t>Julio Cesar Vázquez Piatti</t>
  </si>
  <si>
    <t>Supervisor</t>
  </si>
  <si>
    <t>Cayo Adolfo Rojas Dure</t>
  </si>
  <si>
    <t>Angel Lucas Mancuello Winter</t>
  </si>
  <si>
    <t>Mirian Leonor Rojas</t>
  </si>
  <si>
    <t>Al 31 de diciembre de 2019 la plana ejecutiva es la siguiente:</t>
  </si>
  <si>
    <t>Pablo González Giménez</t>
  </si>
  <si>
    <t>Gerente Administrativo</t>
  </si>
  <si>
    <t>Lourdes Ramírez Morel</t>
  </si>
  <si>
    <t>Gloria Carolina Comán</t>
  </si>
  <si>
    <t>Gerente de Riesgos Adjunto</t>
  </si>
  <si>
    <t>Marta Jara de Sanabria</t>
  </si>
  <si>
    <t>Fernando González</t>
  </si>
  <si>
    <t>Gerente de Marketing y Productos</t>
  </si>
  <si>
    <t>Julio César Vázquez</t>
  </si>
  <si>
    <t>Odilón Sánchez</t>
  </si>
  <si>
    <t>César Espínola Mendoza</t>
  </si>
  <si>
    <t>Andrea Lezcano</t>
  </si>
  <si>
    <t>Nataly Ramirez Recalde</t>
  </si>
  <si>
    <t>Francisco Sebastían Medina</t>
  </si>
  <si>
    <t>Asesoría Legal Interna</t>
  </si>
  <si>
    <t>Cecilia Aguilera de Bordaberry</t>
  </si>
  <si>
    <t>Supervisor de Sucursales</t>
  </si>
  <si>
    <t>Victor Agustin Moreno</t>
  </si>
  <si>
    <t>Mario Luis Medina Lopez</t>
  </si>
  <si>
    <t>Angel Lucas Mancuello</t>
  </si>
  <si>
    <t>Ramon David Barreto</t>
  </si>
  <si>
    <t>NOTA C:</t>
  </si>
  <si>
    <t xml:space="preserve">
INFORMACIÓN REFERENTE A LOS ACTIVOS Y PASIVOS</t>
  </si>
  <si>
    <t>C.1)</t>
  </si>
  <si>
    <t>Valuación de la moneda extranjera</t>
  </si>
  <si>
    <t>Los activos y pasivos expresados en moneda extranjera se encuentran valuados a los tipos de cambio vigentes al 31 de diciembre de 2020 y 2019, que fueron proporcionados por la Mesa de Cambios del Departamento de Operaciones Internacionales del BCP, y no difieren significativamente de los tipos de cambio vigentes en el mercado libre de cambios:</t>
  </si>
  <si>
    <t>MONEDA</t>
  </si>
  <si>
    <t>Tipo de cambio</t>
  </si>
  <si>
    <t>al 31 de diciembre de 2020</t>
  </si>
  <si>
    <t>al 31 de diciembre de 2019</t>
  </si>
  <si>
    <t>(Guaraníes por cada unidad de moneda extranjera)</t>
  </si>
  <si>
    <t>Dólar Americano</t>
  </si>
  <si>
    <t>Euro</t>
  </si>
  <si>
    <t>Peso Argentino</t>
  </si>
  <si>
    <t>Real</t>
  </si>
  <si>
    <t>Las diferencias de cambio originadas por fluctuaciones en los tipos de cambio, entre las fechas de concertación de las operaciones y su liquidación o valuación al cierre del ejercicio, son reconocidas en los resultados de cada ejercicio.</t>
  </si>
  <si>
    <t>C.2)</t>
  </si>
  <si>
    <t>Posición en moneda extranjera</t>
  </si>
  <si>
    <t>Posición al 31.12.2020</t>
  </si>
  <si>
    <t>Concepto</t>
  </si>
  <si>
    <t>Importe Arbitrado en U$S</t>
  </si>
  <si>
    <t>Importe equivalente en G</t>
  </si>
  <si>
    <t>Activos totales en moneda extranjera</t>
  </si>
  <si>
    <t>Pasivos totales en moneda extranjera</t>
  </si>
  <si>
    <t>Posicion comprada en moneda extranjera</t>
  </si>
  <si>
    <t>Posición al 31.12.2019</t>
  </si>
  <si>
    <t>Al 31 de diciembre de 2020 y al 31 de diciembre de 2019, la posición neta en moneda extranjera no excedía el tope de posición fijado por el BCP según lo establece la Resolución N° 07, Acta N° 12, de fecha 30 de abril de 2007 y su modificatoria, la Resolución N° 11, Acta N° 66 de fecha 17 de Setiembre de 2015.</t>
  </si>
  <si>
    <t>C.3)</t>
  </si>
  <si>
    <t>Valores públicos</t>
  </si>
  <si>
    <t>Los valores públicos adquiridos por el Banco Río S.A.E.C.A. corresponden a Letras de Regulación Monetaria, emitidas en guaraníes y, adquiridos a través del Banco Central del Paraguay. Estos se encuentran contabilizados a su valor de costo más la renta devengada a percibir.</t>
  </si>
  <si>
    <t>La composición al 31 de diciembre del 2020 es como sigue:</t>
  </si>
  <si>
    <t>Valores públicos y privados</t>
  </si>
  <si>
    <t>Moneda de emisión</t>
  </si>
  <si>
    <t>Importe en moneda de emisión</t>
  </si>
  <si>
    <t>30 de diciembre de 2020</t>
  </si>
  <si>
    <t>Valor</t>
  </si>
  <si>
    <t>nominal</t>
  </si>
  <si>
    <t>contable</t>
  </si>
  <si>
    <r>
      <t>G</t>
    </r>
    <r>
      <rPr>
        <sz val="8"/>
        <color rgb="FF000000"/>
        <rFont val="Times New Roman"/>
        <family val="1"/>
      </rPr>
      <t>/</t>
    </r>
  </si>
  <si>
    <t>Bonos del Tesoro Nacional</t>
  </si>
  <si>
    <t>Guaraníes</t>
  </si>
  <si>
    <t>Instrumentos de Regulación Monetaria del BCP</t>
  </si>
  <si>
    <t>Rentas docum. Devengadas</t>
  </si>
  <si>
    <t>TOTAL</t>
  </si>
  <si>
    <t>La composición al 31 de diciembre del 2019 es como sigue:</t>
  </si>
  <si>
    <t>31 de diciembre de 2019</t>
  </si>
  <si>
    <t>Contable</t>
  </si>
  <si>
    <r>
      <t>G</t>
    </r>
    <r>
      <rPr>
        <sz val="7"/>
        <color rgb="FF000000"/>
        <rFont val="Times New Roman"/>
        <family val="1"/>
      </rPr>
      <t>/</t>
    </r>
  </si>
  <si>
    <t>El cronograma de vencimiento de los valores públicos en cartera al 31 de diciembre del 2020</t>
  </si>
  <si>
    <t>C.3.1)</t>
  </si>
  <si>
    <t>Letras de Regulación Monetaria</t>
  </si>
  <si>
    <t>Ord.</t>
  </si>
  <si>
    <t>Entidad</t>
  </si>
  <si>
    <t>Plazo</t>
  </si>
  <si>
    <t>Tasa de</t>
  </si>
  <si>
    <t>Fecha de</t>
  </si>
  <si>
    <t>Actual</t>
  </si>
  <si>
    <t>Nominal</t>
  </si>
  <si>
    <t>Días</t>
  </si>
  <si>
    <t>Interés</t>
  </si>
  <si>
    <t>colocación</t>
  </si>
  <si>
    <t>vencimiento</t>
  </si>
  <si>
    <t>Banco Central del Paraguay</t>
  </si>
  <si>
    <t>C.4)</t>
  </si>
  <si>
    <t>Activos y pasivos con cláusulas de reajustes</t>
  </si>
  <si>
    <t>Con excepción de los préstamos obtenidos de la Agencia Financiera de Desarrollo (AFD) registrados en la cuenta Préstamos de Entidades Financieras que poseen cláusulas contractuales de reajuste de las tasas anuales de intereses, no existen activos ni pasivos con cláusula de reajuste. Al 31 de diciembre de 2020 y al 31 de diciembre 2019 no existían activos ni pasivos con cláusula de reajuste del capital. Los préstamos obtenidos de la Agencia Financiera de Desarrollo (AFD) los préstamos otorgados con fondos de la AFD, estipulan cláusulas contractuales de eventuales reajustes de las tasas anuales de interés.</t>
  </si>
  <si>
    <t>C.5)</t>
  </si>
  <si>
    <t>Cartera de créditos</t>
  </si>
  <si>
    <t>C.5.1)</t>
  </si>
  <si>
    <t>Créditos Vigentes al Sector Financiero:</t>
  </si>
  <si>
    <t>En este rubro se incluyen colocaciones de corto plazo en instituciones financieras locales en moneda nacional y extranjera, así como préstamos de corto plazo concedidos a instituciones financieras locales.</t>
  </si>
  <si>
    <t>Los créditos vigentes al sector financiero al 31 de diciembre de 2020 se componen como sigue:</t>
  </si>
  <si>
    <t>Categoría de Riesgo</t>
  </si>
  <si>
    <t>Saldo contable  antes de previsiones Gs.</t>
  </si>
  <si>
    <t>Garantías computables para previsiones en Gs.</t>
  </si>
  <si>
    <t>Saldo contable después de previsiones Gs.</t>
  </si>
  <si>
    <t>Año 2020</t>
  </si>
  <si>
    <t>Mínimo (**) Gs.</t>
  </si>
  <si>
    <t>Constituidas Gs.</t>
  </si>
  <si>
    <t>1-</t>
  </si>
  <si>
    <t>1a.</t>
  </si>
  <si>
    <t>1b.</t>
  </si>
  <si>
    <t>TOTAL VIG. SEC. FINANC.</t>
  </si>
  <si>
    <t>Los créditos vigentes al sector financiero al 31 de diciembre de 2019 se componen como sigue:</t>
  </si>
  <si>
    <t>Saldo contable  antes de previsiones</t>
  </si>
  <si>
    <t>Garantías computables para previsiones</t>
  </si>
  <si>
    <t>Saldo contable después de previsiones</t>
  </si>
  <si>
    <t>Año 2019</t>
  </si>
  <si>
    <t>Gs. (*)</t>
  </si>
  <si>
    <t>Mínimo (**)</t>
  </si>
  <si>
    <t>Constituidas</t>
  </si>
  <si>
    <t>Cat. 1</t>
  </si>
  <si>
    <t>(*)      Se aplica sobre saldo contable menos garantías computables.</t>
  </si>
  <si>
    <t>(**)   Se aplica sobre saldo contable menos garantías computables.</t>
  </si>
  <si>
    <t>La cartera de créditos ha sido valuada a su valor nominal más intereses devengados al cierre de los ejercicios 2020 y 2019 neto de previsiones, las cuales han sido calculadas de acuerdo con lo dispuesto por la Resolución del Directorio del Banco Central del Paraguay Nº 1, Acta Nº 60 de fecha 28 de setiembre de 2007, para lo cual:</t>
  </si>
  <si>
    <r>
      <t>a)</t>
    </r>
    <r>
      <rPr>
        <sz val="7"/>
        <color rgb="FF000000"/>
        <rFont val="Times New Roman"/>
        <family val="1"/>
      </rPr>
      <t xml:space="preserve">     </t>
    </r>
    <r>
      <rPr>
        <sz val="10"/>
        <color rgb="FF000000"/>
        <rFont val="Times New Roman"/>
        <family val="1"/>
      </rPr>
      <t>Los deudores han sido clasificados según el destino de los fondos desembolsados en Grandes Deudores, Medianos y Pequeños Deudores, Deudores Personales, Microcréditos.</t>
    </r>
  </si>
  <si>
    <t>b)    Los deudores han sido clasificados en seis categorías de riesgo en base a la evaluación y calificación de la capacidad de pago de un deudor o de un grupo de deudores compuesto por personas vinculadas, con respecto a la totalidad de sus obligaciones. A partir de la Resolución 37/11 que modifica la Resolución Nº 1/2007, requiere que la primera de ellas (categoría 1) se desdoble en tres sub-categorías a los efectos del cómputo de las previsiones.</t>
  </si>
  <si>
    <r>
      <t>c)</t>
    </r>
    <r>
      <rPr>
        <sz val="7"/>
        <color rgb="FF000000"/>
        <rFont val="Times New Roman"/>
        <family val="1"/>
      </rPr>
      <t xml:space="preserve">     </t>
    </r>
    <r>
      <rPr>
        <sz val="10"/>
        <color rgb="FF000000"/>
        <rFont val="Times New Roman"/>
        <family val="1"/>
      </rPr>
      <t>Los intereses devengados sobre los créditos vigentes clasificados en las categorías de menor riesgo, “1” y “2”, se han imputado a ganancias en su totalidad. Los intereses devengados y no cobrados a la fecha de cierre sobre los créditos vencidos y/o vigentes clasificados en categoría superior a “2”, que han sido reconocidos como ganancia hasta su entrada en mora, han sido previsionados en su totalidad;</t>
    </r>
  </si>
  <si>
    <r>
      <t>d)</t>
    </r>
    <r>
      <rPr>
        <sz val="7"/>
        <color rgb="FF000000"/>
        <rFont val="Times New Roman"/>
        <family val="1"/>
      </rPr>
      <t xml:space="preserve">    </t>
    </r>
    <r>
      <rPr>
        <sz val="10"/>
        <color rgb="FF000000"/>
        <rFont val="Times New Roman"/>
        <family val="1"/>
      </rPr>
      <t>Los intereses devengados y no cobrados de deudores con créditos vencidos y/o vigentes clasificados en las categorías “3”, “4”, “5” y “6”, se mantienen en suspenso y se reconocen como ganancia en el momento de su cobro;</t>
    </r>
  </si>
  <si>
    <r>
      <t>e)</t>
    </r>
    <r>
      <rPr>
        <sz val="7"/>
        <color rgb="FF000000"/>
        <rFont val="Times New Roman"/>
        <family val="1"/>
      </rPr>
      <t xml:space="preserve">     </t>
    </r>
    <r>
      <rPr>
        <sz val="10"/>
        <color rgb="FF000000"/>
        <rFont val="Times New Roman"/>
        <family val="1"/>
      </rPr>
      <t>Se han constituido las previsiones específicas necesarias para cubrir las eventuales pérdidas que pueden derivarse de la no recuperación de la cartera, siguiendo la metodología incluida en la Resolución Nº 1/2007 antes citada, contemplando sus modificatorias y complementarias.</t>
    </r>
  </si>
  <si>
    <r>
      <t>f)</t>
    </r>
    <r>
      <rPr>
        <sz val="7"/>
        <color rgb="FF000000"/>
        <rFont val="Times New Roman"/>
        <family val="1"/>
      </rPr>
      <t xml:space="preserve">     </t>
    </r>
    <r>
      <rPr>
        <sz val="10"/>
        <color rgb="FF000000"/>
        <rFont val="Times New Roman"/>
        <family val="1"/>
      </rPr>
      <t>se han constituido previsiones genéricas sobre la cartera de créditos neta de previsiones específicas. Al 31 de diciembre de 2020 y al 31 de diciembre 2019, la Entidad mantiene constituidas previsiones genéricas sobre su cartera de riesgos crediticios de conformidad con la normativa del BCP siendo el porcentaje de la previsión asignada en los estados contables del 0,5%</t>
    </r>
  </si>
  <si>
    <r>
      <t>g)</t>
    </r>
    <r>
      <rPr>
        <sz val="7"/>
        <color rgb="FF000000"/>
        <rFont val="Times New Roman"/>
        <family val="1"/>
      </rPr>
      <t xml:space="preserve">    </t>
    </r>
    <r>
      <rPr>
        <sz val="10"/>
        <color rgb="FF000000"/>
        <rFont val="Times New Roman"/>
        <family val="1"/>
      </rPr>
      <t>los créditos incobrables que son desafectados del activo, en las condiciones establecidas en la normativa del BCP aplicable en la materia, se registran y exponen en cuentas de orden hasta 3 años del traslado a dicha cuenta.</t>
    </r>
  </si>
  <si>
    <t>C.5.2)</t>
  </si>
  <si>
    <t>Créditos Vigentes al sector no financiero.</t>
  </si>
  <si>
    <t>La cartera de créditos vigentes del sector no financiero está compuesta como sigue:</t>
  </si>
  <si>
    <t>31 de diciembre de 2020</t>
  </si>
  <si>
    <t>Préstamos amortizables no reajustables</t>
  </si>
  <si>
    <t>Préstamos a plazo fijo no reajustables</t>
  </si>
  <si>
    <t>Préstamos con recursos administrados por AFD</t>
  </si>
  <si>
    <t>Préstamos medidas excepcionales (*)</t>
  </si>
  <si>
    <t>0 </t>
  </si>
  <si>
    <t>Cheques diferidos descontados</t>
  </si>
  <si>
    <t>Compra de cartera</t>
  </si>
  <si>
    <t>Deudores por productos financieros devengados</t>
  </si>
  <si>
    <t>Deudores por utilización de tarjeta de crédito</t>
  </si>
  <si>
    <t>Créditos utilizados en cuentas corrientes</t>
  </si>
  <si>
    <t>Documentos descontados</t>
  </si>
  <si>
    <t>Operaciones a liquidar (nota C.18)</t>
  </si>
  <si>
    <t>(-) Ganancias por valuación en suspenso</t>
  </si>
  <si>
    <t>(-) Previsiones</t>
  </si>
  <si>
    <t>(*) En apoyo a sectores afectados económicamente por la propagación del coronavirus (COVID 19), desde el 16 de marzo del 2020 el BCP ha emitido una serie de medidas crediticias respaldadas por Resoluciones que mitigaron el efecto económico a los clientes de la entidad. Tales medidas fueron aplicadas en lo que respecta a la formalización de renovaciones, refinanciaciones y reestructuraciones, interrupción del cómputo de la mora, periodos de gracia de hasta 1 año, ponderación de deudas y el diferimiento de las previsiones constituidas entre otras medidas.</t>
  </si>
  <si>
    <t>De acuerdo con las normas de valuación de activos y riesgos crediticios establecidas por la Superintendencia de Bancos del Banco Central del Paraguay, la cartera de créditos vigentes de la Entidad está clasificada por riesgo como sigue:</t>
  </si>
  <si>
    <t>Saldo  antes de previsiones</t>
  </si>
  <si>
    <t>% mínimo</t>
  </si>
  <si>
    <t>2-</t>
  </si>
  <si>
    <t>3-</t>
  </si>
  <si>
    <t>4-</t>
  </si>
  <si>
    <t>5-</t>
  </si>
  <si>
    <t>6.-</t>
  </si>
  <si>
    <t>TOTAL VIGENTES</t>
  </si>
  <si>
    <t>Previsiones Genéricas  (**)</t>
  </si>
  <si>
    <t> 37.714.461..633</t>
  </si>
  <si>
    <r>
      <t> </t>
    </r>
    <r>
      <rPr>
        <b/>
        <sz val="6"/>
        <color rgb="FF000000"/>
        <rFont val="Times New Roman"/>
        <family val="1"/>
      </rPr>
      <t>37.714.461.633</t>
    </r>
  </si>
  <si>
    <t>Esta composición no incluyen los saldos de reporto y valuación por Gs. 61.316.907.962</t>
  </si>
  <si>
    <t xml:space="preserve">Categoría de Riesgo  </t>
  </si>
  <si>
    <t>Saldo contable antes de Previsiones                    Gs. (*)</t>
  </si>
  <si>
    <t>Garantías computables para previsiones                             Gs.</t>
  </si>
  <si>
    <t>Saldo contable después de previsiones (*)</t>
  </si>
  <si>
    <t>Diciembre Año 2019</t>
  </si>
  <si>
    <t>Mínimo (**)               %</t>
  </si>
  <si>
    <t>-</t>
  </si>
  <si>
    <t>Cat. 1 a</t>
  </si>
  <si>
    <t>0.5%</t>
  </si>
  <si>
    <t>Cat. 1 b</t>
  </si>
  <si>
    <t>1.5%</t>
  </si>
  <si>
    <t>Cat. 2</t>
  </si>
  <si>
    <t>Cat. 3</t>
  </si>
  <si>
    <t>Cat. 4</t>
  </si>
  <si>
    <t>Cat. 5</t>
  </si>
  <si>
    <t>Cat. 6</t>
  </si>
  <si>
    <t>Previsiones Genéricas  (***)</t>
  </si>
  <si>
    <t>(*)    Incluye saldo capital e intereses devengados.</t>
  </si>
  <si>
    <t>(**)   Para el caso de los deudores que no cuenten con garantías computables, el porcentaje se aplica sobre el riego total (deuda ordinaria más deuda contingente). Para los demás deudores, la previsión es calculada en dos tramos, computándose las garantías solamente para el segundo tramo.</t>
  </si>
  <si>
    <t>(***)   Previsiones genéricas constituidas al 31 de diciembre de 2020 y al 31 de diciembre de 2019 de conformidad con las políticas definidas por el Directorio de la Entidad, y a la Resolución del Directorio del Banco Central del Paraguay N° 1, Acta N° 60 del 28 de septiembre de 2.007, equivalente 0,5% sobre el saldo neto de la previsión especifica.</t>
  </si>
  <si>
    <t>(****)     Por Nota SB. SG. N° 00490/2019 de fecha 10 de mayo de 2019, la Superintendencia de Bancos del Banco Central del Paraguay otorgó a Banco Río S.A.E.C.A. facilidades en el marco de la fusión por absorción entre Financiera Rio SAECA y Banco Itapúa S.A.E.C.A., las cuales están siendo aplicadas. Para mayores detalles ver nota b2. (iii).</t>
  </si>
  <si>
    <t>C.5.3)</t>
  </si>
  <si>
    <t>Créditos Vencidos Sector No Financiero</t>
  </si>
  <si>
    <t>Al 31 de diciembre de 2020 este rubro se compone de la siguiente manera:</t>
  </si>
  <si>
    <t>Ganancias por Valuación en Suspenso</t>
  </si>
  <si>
    <t>Al 31 de diciembre de 2019 este rubro se compone de la siguiente manera:</t>
  </si>
  <si>
    <t>Garantías computables para</t>
  </si>
  <si>
    <t>Saldo contable después de</t>
  </si>
  <si>
    <t>Diciembre</t>
  </si>
  <si>
    <t>previsionesGs.</t>
  </si>
  <si>
    <t>previsiones 2019</t>
  </si>
  <si>
    <t>% Gs.</t>
  </si>
  <si>
    <t>(*)   Incluye capital e intereses devengados.</t>
  </si>
  <si>
    <t xml:space="preserve"> (**)  Para el caso de los deudores que no cuenten con garantías computables, el porcentaje se aplica sobre el riego total (deuda ordinaria más deuda contingente). Para los demás deudores, la previsión es calculada en dos tramos, computándose las garantías solamente para el segundo tramo.</t>
  </si>
  <si>
    <t>(***)  Por Nota SB. SG. N° 00490/2019 de fecha 10 de mayo de 2019, la Superintendencia de Bancos del Banco Central del Paraguay otorgó a Banco Rio SAECA facilidades en el marco de la fusión por absorción entre Financiera Rio SAECA y Banco Itapúa SAECA., las cuales están siendo aplicadas. Para mayores detalles ver nota b.2 (iii).</t>
  </si>
  <si>
    <t>C.6)</t>
  </si>
  <si>
    <t>Previsiones sobre riesgos directos y contingentes</t>
  </si>
  <si>
    <t>Se han constituido las previsiones para cubrir suficientemente las pérdidas estimadas en la recuperación de la cartera, de acuerdo con lo exigido por la Resolución N° 1, Acta N° 60 de fecha 28 de septiembre de 2007 y las modificaciones introducidas por la Resolución N° 37, Acta N° 72 de fecha 29 de noviembre de 2011 del Directorio del BCP.</t>
  </si>
  <si>
    <t>El movimiento registrado durante el ejercicio económico finalizado el 31 de diciembre de 2020 y 2019 en las cuentas de previsiones se resume como sigue:</t>
  </si>
  <si>
    <t>Al 31 de diciembre de 2020</t>
  </si>
  <si>
    <t>Itapua</t>
  </si>
  <si>
    <t>Rio</t>
  </si>
  <si>
    <t>ejercicio</t>
  </si>
  <si>
    <t>en el ejercicio</t>
  </si>
  <si>
    <r>
      <t>G</t>
    </r>
    <r>
      <rPr>
        <sz val="5"/>
        <color rgb="FF000000"/>
        <rFont val="Times New Roman"/>
        <family val="1"/>
      </rPr>
      <t>/</t>
    </r>
  </si>
  <si>
    <t>- Disponible</t>
  </si>
  <si>
    <t>0  </t>
  </si>
  <si>
    <t>- Créditos vigentes sector financiero</t>
  </si>
  <si>
    <t>- Créditos vigentes sector no financiero</t>
  </si>
  <si>
    <t>- Créditos diversos</t>
  </si>
  <si>
    <t>- Créditos Vencidos</t>
  </si>
  <si>
    <t>- Inversiones</t>
  </si>
  <si>
    <r>
      <t>0 </t>
    </r>
    <r>
      <rPr>
        <b/>
        <sz val="7"/>
        <color rgb="FF000000"/>
        <rFont val="Times New Roman"/>
        <family val="1"/>
      </rPr>
      <t> </t>
    </r>
  </si>
  <si>
    <t>Al 31 de diciembre de 2019</t>
  </si>
  <si>
    <t>Saldos al cierre del ejercicio 2018</t>
  </si>
  <si>
    <t>Saldo migrado Fin. Río</t>
  </si>
  <si>
    <t>Saldos al</t>
  </si>
  <si>
    <t>Constitución de</t>
  </si>
  <si>
    <t>Aplicación de</t>
  </si>
  <si>
    <t>Fideicomiso</t>
  </si>
  <si>
    <t>Desafectación</t>
  </si>
  <si>
    <t>Variación por</t>
  </si>
  <si>
    <t>Banco</t>
  </si>
  <si>
    <t>Financiera</t>
  </si>
  <si>
    <t>inicio del</t>
  </si>
  <si>
    <t>previsiones en el</t>
  </si>
  <si>
    <t>previsiones</t>
  </si>
  <si>
    <r>
      <t>G</t>
    </r>
    <r>
      <rPr>
        <sz val="5"/>
        <color rgb="FF000000"/>
        <rFont val="Times New Roman"/>
        <family val="1"/>
      </rPr>
      <t>s.</t>
    </r>
  </si>
  <si>
    <t>de previsiones</t>
  </si>
  <si>
    <t>valuación en M/E</t>
  </si>
  <si>
    <t>cierre del</t>
  </si>
  <si>
    <t>Ejercicio</t>
  </si>
  <si>
    <t>en el</t>
  </si>
  <si>
    <t>Ejercicio 2019</t>
  </si>
  <si>
    <t>C.7)</t>
  </si>
  <si>
    <t>Inversiones</t>
  </si>
  <si>
    <t>El capítulo inversiones incluye la tenencia de títulos representativos de capital emitidos por el sector privado nacional y títulos de deuda del sector privado. Las inversiones se valúan según su naturaleza, conforme a normas de valuación establecidas por el BCP (el menor valor que surja de comparar su costo histórico con su valor de mercado o valor estimado de realización).</t>
  </si>
  <si>
    <t>Nombre de la Sociedad</t>
  </si>
  <si>
    <t>Tipo de Participación</t>
  </si>
  <si>
    <t>Moneda de la Inversión</t>
  </si>
  <si>
    <t>Participación Accionaria</t>
  </si>
  <si>
    <t>% de</t>
  </si>
  <si>
    <t>Participación</t>
  </si>
  <si>
    <t>Nobleza S.A. de Seguros</t>
  </si>
  <si>
    <t>Accionista Mayoritario</t>
  </si>
  <si>
    <t>Guaranies</t>
  </si>
  <si>
    <t>Aseguradora del Sur S.A.</t>
  </si>
  <si>
    <t>Bancard S.A.</t>
  </si>
  <si>
    <t>Accionista Minoritario</t>
  </si>
  <si>
    <t>Bepsa S.A.</t>
  </si>
  <si>
    <t>Bicsa S.A.</t>
  </si>
  <si>
    <t>Moneda de la</t>
  </si>
  <si>
    <t>% de Participación</t>
  </si>
  <si>
    <t xml:space="preserve"> Inversión</t>
  </si>
  <si>
    <t xml:space="preserve"> Accionaria</t>
  </si>
  <si>
    <t xml:space="preserve"> Guaraníes</t>
  </si>
  <si>
    <t>Además, el capítulo contiene instrumentos de deuda emitidos por el sector privado La composición al 31 de diciembre de 2020 es como sigue:</t>
  </si>
  <si>
    <t>Tape Ruvicha S.A.E.C.A.</t>
  </si>
  <si>
    <t>  2159</t>
  </si>
  <si>
    <t>17.63%</t>
  </si>
  <si>
    <t>  1.792</t>
  </si>
  <si>
    <t>15.17% </t>
  </si>
  <si>
    <t>  1.760</t>
  </si>
  <si>
    <t>14.76% </t>
  </si>
  <si>
    <t xml:space="preserve">CEMENTOS CONCEPCION S.A.E. (CECON)    </t>
  </si>
  <si>
    <t>  3.651</t>
  </si>
  <si>
    <t>  9.75%</t>
  </si>
  <si>
    <t>Nucleo S.A.E. (Personal)</t>
  </si>
  <si>
    <t>  1.826</t>
  </si>
  <si>
    <t>  9.00%</t>
  </si>
  <si>
    <t>Telefonica Celular del Paraguay S.A.E. (Tigo)</t>
  </si>
  <si>
    <t>  2.545</t>
  </si>
  <si>
    <t>  9.25%</t>
  </si>
  <si>
    <t>  3.643</t>
  </si>
  <si>
    <t>  10.00%</t>
  </si>
  <si>
    <t>  2.419</t>
  </si>
  <si>
    <t>Además, el capítulo contiene instrumentos de deuda emitidos por el sector privado La composición al 31 de diciembre de 2019 es como sigue:</t>
  </si>
  <si>
    <t>Innovare S.A.E.C.A.</t>
  </si>
  <si>
    <t>Núcleo SAE</t>
  </si>
  <si>
    <t>Telefónica Celular del Paraguay SAE</t>
  </si>
  <si>
    <r>
      <t>Bienes adquiridos en recuperación de créditos:</t>
    </r>
    <r>
      <rPr>
        <sz val="10"/>
        <color rgb="FF000000"/>
        <rFont val="Times New Roman"/>
        <family val="1"/>
      </rPr>
      <t> al momento de la recepción de dichos bienes, se valúan al menor valor entre el valor de mercado de los bienes recibidos (valor de tasación), el valor de adjudicación y el saldo de la deuda inmediatamente antes de la adjudicación, y cuando se observa un déficit entre el valor de mercado de los bienes recibidos (valor de tasación) y el valor contable del bien, la previsión se realiza por el monto del déficit, conforme a lo dispuesto en la Resolución N° 1, Acta N° 60 de fecha 28 de septiembre de 2007 del Directorio del BCP y sus modificaciones posteriores. Para la tenencia de los bienes que superan el plazo de enajenación de dos (2) años y (8) meses establecidos por el BCP en la</t>
    </r>
  </si>
  <si>
    <t>Resolución N° 15, Acta N° 42 de fecha 11 de junio de 2019, actualizada por la Resolución N° 10, Acta N° 17 de fecha 16 de marzo de 2020 respecto a las Medidas Transitorias y Excepcionales para la Enajenación de los Bienes Muebles Adjudicados o Recibidos en Pago, se constituyen previsiones a partir de los (2) años y (9) nueve meses.  Adicionalmente la Gerencia y el Directorio de la Entidad podrá determinar criterios más prudentes más conservadores a las normativas emitidas por el BCP.</t>
  </si>
  <si>
    <t>Por último, el rubro de inversiones incluye “Derechos Fiduciarios”, correspondiente a la cartera que fuera cedida al fideicomiso de administración de cartera. El saldo se encuentra valuado a su valor recuperable histórico al momento en que el cliente fue cedido al fideicomiso.</t>
  </si>
  <si>
    <t>La composición al 31 de diciembre de 2020 es como sigue:</t>
  </si>
  <si>
    <t>Saldo contable</t>
  </si>
  <si>
    <t>Previsiones (*)</t>
  </si>
  <si>
    <t>antes</t>
  </si>
  <si>
    <t>después</t>
  </si>
  <si>
    <t>Bienes recibidos en recuperación de créditos</t>
  </si>
  <si>
    <t>Inversiones en títulos de renta fija emitidos por el sector privado.</t>
  </si>
  <si>
    <t>Inversiones en títulos de renta variable emitidos por el sector privado.</t>
  </si>
  <si>
    <t>Derechos Fiduciarios</t>
  </si>
  <si>
    <t>Renta sobre Títulos fija y Variable</t>
  </si>
  <si>
    <t>La composición al 31 de diciembre de 2019 es como sigue:</t>
  </si>
  <si>
    <r>
      <t>G</t>
    </r>
    <r>
      <rPr>
        <sz val="8"/>
        <color rgb="FF000000"/>
        <rFont val="Times New Roman"/>
        <family val="1"/>
      </rPr>
      <t>s.</t>
    </r>
  </si>
  <si>
    <t>Bienes recibidos en recuperación de créditos (*)</t>
  </si>
  <si>
    <t>Derechos Fiduciarios (*)</t>
  </si>
  <si>
    <t>(*) Por Nota SB. SG. N° 00490/2019 de fecha 10 de mayo de 2019, la Superintendencia de Bancos del Banco Central del Paraguay otorgó a Banco Rio SAECA facilidades en el marco de la fusión por absorción entre Financiera Rio SAECA y Banco Itapúa S.A.E.C.A., las cuales están siendo aplicadas. Para mayores detalles ver nota b.2 (iii).</t>
  </si>
  <si>
    <t>C.8)</t>
  </si>
  <si>
    <t>Bienes de Uso</t>
  </si>
  <si>
    <t>Hasta el 31 de Diciembre del 2019, los bienes de uso se exponen a su costo revaluado, de acuerdo con la variación del IPC, deducidas las depreciaciones acumuladas sobre la base de tasas determinadas por la Ley 125/1991, sus modificaciones y decretos reglamentarios, considerando los coeficientes de actualización suministrados a tal efecto por el Ministerio de Hacienda. El monto neto de la contrapartida del revalúo se expone en la cuenta “Ajustes al patrimonio” del patrimonio neto de la Entidad.</t>
  </si>
  <si>
    <t>A partir del ejercicio fiscal 2020, el revalúo de los bienes de uso solo será obligatorio cuando la variación del IPC sea superior al 20%.</t>
  </si>
  <si>
    <t>Las mejoras o adiciones son capitalizadas, mientras que los gastos de mantenimiento y/o reparaciones que no aumentan el valor de los bienes ni su vida útil, son imputados como gastos en el período en que se originan.</t>
  </si>
  <si>
    <t>Las depreciaciones son computadas a partir del año siguiente al de incorporación al patrimonio de la Entidad, mediante cargos a resultados sobre la base del sistema lineal, en los años estimados de vida útil determinado por la Subsecretaria de Estado de Tributación.</t>
  </si>
  <si>
    <t>El valor residual de los bienes de uso es determinado en función al Decreto N° 3182/2019, el cual en su conjunto no excede su valor recuperable al cierre del ejercicio económico.</t>
  </si>
  <si>
    <t>Valor de origen al inicio</t>
  </si>
  <si>
    <t>Depreciación</t>
  </si>
  <si>
    <t>Valor contable neto de</t>
  </si>
  <si>
    <t>depreciación</t>
  </si>
  <si>
    <t>G/</t>
  </si>
  <si>
    <t>Acumulada</t>
  </si>
  <si>
    <t>depreciación  </t>
  </si>
  <si>
    <t>en % anual, con</t>
  </si>
  <si>
    <t>en % anual</t>
  </si>
  <si>
    <t xml:space="preserve"> Saldo al 31 12 19</t>
  </si>
  <si>
    <t>Desde el 01 01 20</t>
  </si>
  <si>
    <t>Propios</t>
  </si>
  <si>
    <t>Inmuebles-Terrenos</t>
  </si>
  <si>
    <t xml:space="preserve"> -</t>
  </si>
  <si>
    <t>Inmuebles-Edificios</t>
  </si>
  <si>
    <t>2.5</t>
  </si>
  <si>
    <t>Muebles, útiles e Instalaciones</t>
  </si>
  <si>
    <t>Equipos de computación</t>
  </si>
  <si>
    <t>Caja de seguridad y tesoro</t>
  </si>
  <si>
    <t>Material de transporte</t>
  </si>
  <si>
    <t>La composición del rubro al 31 de diciembre de 2019 es la siguiente:</t>
  </si>
  <si>
    <t>Valor de costo</t>
  </si>
  <si>
    <t>Valor contable neto</t>
  </si>
  <si>
    <t>revaluado</t>
  </si>
  <si>
    <t>de depreciación</t>
  </si>
  <si>
    <t>anual en %</t>
  </si>
  <si>
    <t>Equipos de Computación</t>
  </si>
  <si>
    <t>Caja de Seguridad y Tesoro</t>
  </si>
  <si>
    <t>Material de Transporte</t>
  </si>
  <si>
    <t>C.9)</t>
  </si>
  <si>
    <t>Cargos Diferidos</t>
  </si>
  <si>
    <t>La composición del rubro al 31 de diciembre de 2020 es la siguiente:</t>
  </si>
  <si>
    <t>Saldo neto</t>
  </si>
  <si>
    <t> Aumentos</t>
  </si>
  <si>
    <t> Amortizaciones</t>
  </si>
  <si>
    <t>inicial</t>
  </si>
  <si>
    <t>Gastos de Organización</t>
  </si>
  <si>
    <t>Bienes Intangibles Sistemas</t>
  </si>
  <si>
    <t>Mejoras e instalaciones en inmuebles arrendados (i)</t>
  </si>
  <si>
    <t>Cargos Diferidos autorizados por BCP (ii)</t>
  </si>
  <si>
    <t>Medidas excepcionales de apoyo emitidas por el BCP por el COVID 19 (iii)</t>
  </si>
  <si>
    <t>Material de Escritorio y otros</t>
  </si>
  <si>
    <t>Aumentos</t>
  </si>
  <si>
    <t>Inicial</t>
  </si>
  <si>
    <t>Mejoras e Instalaciones en Inmuebles Arrendados (i)</t>
  </si>
  <si>
    <t>Cargos Diferidos Autorizados por BCP (ii)</t>
  </si>
  <si>
    <t>Material de Escritorio y Otros</t>
  </si>
  <si>
    <t>(i)Se amortizan en cinco años sobre la base del sistema lineal. A partir de la Resolución SB SG N° 202 de octubre 2012, las mejoras e instalaciones en inmuebles arrendados, se amortizan en base al período del contrato de arrendamiento del bien.</t>
  </si>
  <si>
    <t>(ii) Por Nota SB. SG. N° 00490/2019 de fecha 10 de mayo de 2019, la Superintendencia de Bancos del Banco Central del Paraguay otorgó a Banco Rio SAECA facilidades en el marco de la fusión por absorción entre Financiera Rio SAECA y Banco Itapúa SAECA., las cuales están siendo aplicadas. Para mayores detalles ver nota b.2 (iii).</t>
  </si>
  <si>
    <t>Como medida excepcional de apoyo a sectores afectados económicamente por la propagación del coronavirus (COVID 19), el BCP emitió la Resolución N° 4 Acta N° 18 de fecha 18.03.20 donde instruye la constitución de previsiones sobre el saldo de la cartera beneficiada con la medida excepcional establecida en el artículo 1) de la Resolución N° 4 Acta N° 18 de fecha 18.03.20 y autoriza el diferimiento de los cargos generados por las previsiones establecidas en el artículo 3) de la Resolución N° 4 Acta N° 18 de fecha 18.03.20, a ser reconocidas gradualmente en los resultados de las respectivas entidades financieras en un plazo no mayor a 36 meses.  </t>
  </si>
  <si>
    <t>C.10)</t>
  </si>
  <si>
    <t>Pasivos subordinados</t>
  </si>
  <si>
    <t>La Entidad ha emitido Bonos en guaraníes y en dólares.</t>
  </si>
  <si>
    <t>La composición al 31 de diciembre de 2020 el saldo es como sigue:</t>
  </si>
  <si>
    <t>Moneda Nacional</t>
  </si>
  <si>
    <t>Identificación Serie / Emisión</t>
  </si>
  <si>
    <t>Plazo de Emisión Original (Meses)</t>
  </si>
  <si>
    <t>Valor Nominal de Emisión</t>
  </si>
  <si>
    <t>Fecha</t>
  </si>
  <si>
    <t>Valor de</t>
  </si>
  <si>
    <t>Emisión</t>
  </si>
  <si>
    <t>Vencimiento</t>
  </si>
  <si>
    <t>Mercado a Fecha de</t>
  </si>
  <si>
    <t>Original</t>
  </si>
  <si>
    <t>Reporte</t>
  </si>
  <si>
    <t>G 2</t>
  </si>
  <si>
    <t>Serie 4</t>
  </si>
  <si>
    <t>Serie 5</t>
  </si>
  <si>
    <r>
      <t xml:space="preserve">G </t>
    </r>
    <r>
      <rPr>
        <b/>
        <sz val="8"/>
        <color rgb="FF000000"/>
        <rFont val="Times New Roman"/>
        <family val="1"/>
      </rPr>
      <t>3</t>
    </r>
  </si>
  <si>
    <t>Serie 1</t>
  </si>
  <si>
    <t>Moneda Extranjera – Dólares</t>
  </si>
  <si>
    <t>Valor de Mercado a Fecha</t>
  </si>
  <si>
    <t>de Reporte</t>
  </si>
  <si>
    <t>Usd 1</t>
  </si>
  <si>
    <t>Serie 2</t>
  </si>
  <si>
    <t>Serie 3</t>
  </si>
  <si>
    <t>Usd2</t>
  </si>
  <si>
    <t>Total Usd.</t>
  </si>
  <si>
    <t>Total convertidos en Gs.</t>
  </si>
  <si>
    <t>Total en Gs.</t>
  </si>
  <si>
    <t>La composición al 31 de diciembre de 2019 el saldo es como sigue:</t>
  </si>
  <si>
    <t>Identificación</t>
  </si>
  <si>
    <t>Plazo de</t>
  </si>
  <si>
    <t>Serie / Emisión</t>
  </si>
  <si>
    <t>Emisión Original</t>
  </si>
  <si>
    <t>Mercado a Fecha de Reporte</t>
  </si>
  <si>
    <t>(Meses)</t>
  </si>
  <si>
    <t>G 1</t>
  </si>
  <si>
    <t>Serie 7</t>
  </si>
  <si>
    <t>Serie 9</t>
  </si>
  <si>
    <t>Plazo de Emisión Original</t>
  </si>
  <si>
    <t>Valor de Mercado a Fecha de</t>
  </si>
  <si>
    <t>C.11)</t>
  </si>
  <si>
    <t>Limitaciones a la libre disponibilidad de los activos o del patrimonio neto y cualquier restricción al derecho de propiedad</t>
  </si>
  <si>
    <r>
      <t>a)</t>
    </r>
    <r>
      <rPr>
        <b/>
        <sz val="7"/>
        <color rgb="FF000000"/>
        <rFont val="Times New Roman"/>
        <family val="1"/>
      </rPr>
      <t xml:space="preserve">         </t>
    </r>
    <r>
      <rPr>
        <b/>
        <sz val="10"/>
        <color rgb="FF000000"/>
        <rFont val="Times New Roman"/>
        <family val="1"/>
      </rPr>
      <t>Encaje Legal</t>
    </r>
  </si>
  <si>
    <t>La cuenta Banco Central del Paraguay del rubro Disponible al 31 de diciembre de 2020 y 2019 incluye la suma de Gs. 246.158.287.736 y Gs. 178.763.315.418, respectivamente, que corresponden a cuentas de disponibilidad restringida mantenidas en BCP en concepto de encaje legal o encaje especial y depósitos por operaciones monetarias.</t>
  </si>
  <si>
    <t>b)        Depósitos de Ahorros a Plazo Fijo y C.D.A.</t>
  </si>
  <si>
    <t>Al 31 de diciembre de 2020 y al 31 de diciembre  de 2019 existen C.D.A que se hallan garantizando operaciones de tarjetas de crédito con Bancard S.A. y Procard S.A., como así también Operaciones de Forward. El detalle es como sigue:</t>
  </si>
  <si>
    <t>ENTIDAD</t>
  </si>
  <si>
    <t>TIPO INST.</t>
  </si>
  <si>
    <t>SERIE</t>
  </si>
  <si>
    <t>NRO.</t>
  </si>
  <si>
    <t>MONTO</t>
  </si>
  <si>
    <t>VENCIMIENTO</t>
  </si>
  <si>
    <t>PLAZO</t>
  </si>
  <si>
    <t>EMISIÓN</t>
  </si>
  <si>
    <t>PLAZO RESIDUAL</t>
  </si>
  <si>
    <t>SITUACIÓN</t>
  </si>
  <si>
    <t>FINANCIERA EL COMERCIO S.A.E.C.A.</t>
  </si>
  <si>
    <t>CDA</t>
  </si>
  <si>
    <t>WW</t>
  </si>
  <si>
    <t>GARANTIA BANCARD</t>
  </si>
  <si>
    <t>Entidad Emisora del CDA</t>
  </si>
  <si>
    <t>Tipo Inst.</t>
  </si>
  <si>
    <t>Serie</t>
  </si>
  <si>
    <t>Nro.</t>
  </si>
  <si>
    <t>Monto</t>
  </si>
  <si>
    <t>Situación</t>
  </si>
  <si>
    <t>Financiera El Comercio S.A.E.C.A.</t>
  </si>
  <si>
    <t>Garantía Bancard</t>
  </si>
  <si>
    <t>Tu Financiera</t>
  </si>
  <si>
    <t>AA</t>
  </si>
  <si>
    <t>Garantía Procard</t>
  </si>
  <si>
    <t>Totales:</t>
  </si>
  <si>
    <t>FW Citibank</t>
  </si>
  <si>
    <t>Visión Banco S.A.E.C.A.</t>
  </si>
  <si>
    <t>BX</t>
  </si>
  <si>
    <t>Banco Regional S.A.E.C.A.</t>
  </si>
  <si>
    <t>BB</t>
  </si>
  <si>
    <t>Banco BASA S.A.</t>
  </si>
  <si>
    <r>
      <t>c)</t>
    </r>
    <r>
      <rPr>
        <b/>
        <sz val="7"/>
        <color rgb="FF000000"/>
        <rFont val="Times New Roman"/>
        <family val="1"/>
      </rPr>
      <t xml:space="preserve">         </t>
    </r>
    <r>
      <rPr>
        <b/>
        <sz val="10"/>
        <color rgb="FF000000"/>
        <rFont val="Times New Roman"/>
        <family val="1"/>
      </rPr>
      <t>Reserva Legal</t>
    </r>
  </si>
  <si>
    <t>De acuerdo con el Artículo 27 - Ley 861 “General de Bancos y Financieras y otras Entidades de Crédito” de fecha 24/06/96, las entidades financieras deberán contar con una reserva no menor al equivalente del (100%) cien por ciento de su capital, la cual se constituirá transfiriendo anualmente no menos del (20%) veinte por ciento de las utilidades netas de cada ejercicio financiero.</t>
  </si>
  <si>
    <t>d)        Corrección monetaria del capital</t>
  </si>
  <si>
    <t>De acuerdo con el Artículo Nro. 11 de la Ley Nº 861/96, las entidades financieras deben actualizar anualmente su capital en función al IPC calculado por el BCP. El valor actualizado del capital mínimo para el ejercicio económico 2020 es de Gs. 55.445.000.000, de acuerdo con la Circular SB SG N° 00013/2020, y para el año 2019 fue de Gs. 53.930.000.000, de acuerdo con la Circular SB SG N° 00007/2019.</t>
  </si>
  <si>
    <t>e)         Distribución de utilidades</t>
  </si>
  <si>
    <t>Según disposiciones de la Ley Nº 861/96 "General de Bancos, Financieras y otras Entidades de Crédito", las entidades financieras podrán distribuir sus utilidades previa aprobación de sus respectivos estados financieros anuales auditados por parte de la Superintendencia de Bancos, siempre que esta se expida dentro del término de ciento veinte días del cierre del ejercicio. Vencido este plazo sin que la Superintendencia se pronuncie, las utilidades pueden ser distribuidas.</t>
  </si>
  <si>
    <t>f)          Impuesto a la renta adicional por distribución de utilidades</t>
  </si>
  <si>
    <t>Con la entrada en vigencia de la Ley 6380/19 la distribución de dividendos y utilidades estará sujeta a una retención del 8% en concepto del Impuesto a los Dividendos y a las Utilidades (IDU) a personas físicas o jurídicas domiciliadas en el país, mientras que la tasa será del 15% cuando se tratase de no domiciliados.</t>
  </si>
  <si>
    <t>Excepcionalmente durante el primer año de vigencia de la Ley las ganancias acumuladas generadas en ejercicios anteriores y que no fueron capitalizadas ni distribuidas, podrán ser distribuidas y abonar sobre el monto determinado una tasa única y extraordinaria del 5% cuando sus socios y accionistas residan en el país y del 10% en caso de residentes en el exterior.</t>
  </si>
  <si>
    <t>Hasta el ejercicio 2019 la distribución de utilidades estaba gravada con una tasa adicional del impuesto a la renta del 5%. Si las utilidades se remesaban o acreditaban a personas domiciliadas en el exterior estaban sujetas a una retención del 15% en concepto de impuesto a la renta.</t>
  </si>
  <si>
    <t>C.12)</t>
  </si>
  <si>
    <t>Garantías otorgadas respecto a pasivos</t>
  </si>
  <si>
    <t>No existen garantías otorgadas.</t>
  </si>
  <si>
    <t>C.13)</t>
  </si>
  <si>
    <t>Distribución de créditos y obligaciones por intermediación financiera según sus vencimientos.</t>
  </si>
  <si>
    <t>La distribución de los créditos y obligaciones por intermediación financiera, abierta por antigüedad y vencimiento, es como sigue:</t>
  </si>
  <si>
    <t>La composición al 31 de diciembre de 2020:</t>
  </si>
  <si>
    <t>Plazo que resta para su vencimiento</t>
  </si>
  <si>
    <t>Hasta</t>
  </si>
  <si>
    <t>De 31 hasta</t>
  </si>
  <si>
    <t>De 181 días</t>
  </si>
  <si>
    <t>Más de 1 año</t>
  </si>
  <si>
    <t>Más de</t>
  </si>
  <si>
    <t> Total</t>
  </si>
  <si>
    <t>30 días</t>
  </si>
  <si>
    <t>180 días</t>
  </si>
  <si>
    <t>hasta 1 año</t>
  </si>
  <si>
    <t>hasta 3 años</t>
  </si>
  <si>
    <t>3 años</t>
  </si>
  <si>
    <r>
      <t>G</t>
    </r>
    <r>
      <rPr>
        <sz val="6"/>
        <color rgb="FF000000"/>
        <rFont val="Times New Roman"/>
        <family val="1"/>
      </rPr>
      <t>/</t>
    </r>
  </si>
  <si>
    <t>Créditos vigentes sector financiero</t>
  </si>
  <si>
    <t>Créditos vigentes sector no financiero</t>
  </si>
  <si>
    <t>TOTAL DE CREDITOS VIGENTES</t>
  </si>
  <si>
    <t>Obligaciones sector financiero</t>
  </si>
  <si>
    <t>Obligaciones sector no financiero</t>
  </si>
  <si>
    <t>TOTAL DE OBLIGACIONES</t>
  </si>
  <si>
    <t>La composición al 31 de diciembre de 2019:</t>
  </si>
  <si>
    <t>Créditos Vigente Sector Financiero</t>
  </si>
  <si>
    <t>Créditos Vigentes Sector no Financiero</t>
  </si>
  <si>
    <t>Total de Créditos Vigentes</t>
  </si>
  <si>
    <t>Obligaciones Sector Financiero</t>
  </si>
  <si>
    <t>Obligaciones Sector no Financiero</t>
  </si>
  <si>
    <t>Total de Obligaciones</t>
  </si>
  <si>
    <t>C.14)</t>
  </si>
  <si>
    <t>Concentración de la Cartera por Número de Clientes</t>
  </si>
  <si>
    <t>La composición de la cartera de préstamos al 31 de diciembre de 2020, abierta por número de clientes, es como sigue:</t>
  </si>
  <si>
    <t>CLIENTES  *</t>
  </si>
  <si>
    <t>MONTO Y PORCENTAJE DE LA CARTERA ACTIVA BRUTA</t>
  </si>
  <si>
    <t>Vigente</t>
  </si>
  <si>
    <t>% de Partic.</t>
  </si>
  <si>
    <t>Vencida</t>
  </si>
  <si>
    <t>10 Mayores deudores</t>
  </si>
  <si>
    <t>50 Mayore deudores</t>
  </si>
  <si>
    <t>100 Mayores Deudores</t>
  </si>
  <si>
    <t>TOTAL **</t>
  </si>
  <si>
    <t>La composición de la cartera de préstamos al 31 de diciembre de 2019, abierta por número de clientes, es como sigue:</t>
  </si>
  <si>
    <t>Número de clientes</t>
  </si>
  <si>
    <t>Monto y porcentaje de cartera (Saldos de Capital más Interés devengado)</t>
  </si>
  <si>
    <t>Vigentes</t>
  </si>
  <si>
    <t>%</t>
  </si>
  <si>
    <t>10 mayores deudores</t>
  </si>
  <si>
    <t>15.03%</t>
  </si>
  <si>
    <t>20.09%</t>
  </si>
  <si>
    <t>50 mayores deudores</t>
  </si>
  <si>
    <t>27.80%</t>
  </si>
  <si>
    <t>29.93%</t>
  </si>
  <si>
    <t>100 mayores deudores</t>
  </si>
  <si>
    <t>18.10%</t>
  </si>
  <si>
    <t>21.53%</t>
  </si>
  <si>
    <t>39.07%</t>
  </si>
  <si>
    <t>28.45%</t>
  </si>
  <si>
    <t>Total (*)</t>
  </si>
  <si>
    <t>100.00%</t>
  </si>
  <si>
    <t>(*)      El total incluye los saldos de dos líneas, 100 mayores deudores y Otros, de modo a exponer correctamente los porcentajes por número de clientes.</t>
  </si>
  <si>
    <t>C.15)</t>
  </si>
  <si>
    <t>Créditos y contingencias con personas y empresas vinculadas</t>
  </si>
  <si>
    <t>Saldo contable antes de previsiones</t>
  </si>
  <si>
    <t>Saldo contable Neto de Previsiones 2020</t>
  </si>
  <si>
    <t>Créditos Vigentes sector Financiero</t>
  </si>
  <si>
    <t>(*)Créditos Vigentes sector No Financiero</t>
  </si>
  <si>
    <t>(*)Créditos Vencidos</t>
  </si>
  <si>
    <t>Contingencias</t>
  </si>
  <si>
    <t>(*)     El saldo contable neto de previsiones al 31 de diciembre de 2020 se compone de la siguiente manera:</t>
  </si>
  <si>
    <t>a)         Créditos vinculados directos e indirectos a la entidad por Gs. 2.039.445.665</t>
  </si>
  <si>
    <t>b)         Créditos vinculados a otros grupos por Gs. 0</t>
  </si>
  <si>
    <t>Saldo contable Neto de Previsiones 2019</t>
  </si>
  <si>
    <t>(*)    El saldo contable neto de previsiones al 31 de diciembre de 2019 se compone de la siguiente manera:</t>
  </si>
  <si>
    <t>c)         Créditos vinculados directos e indirectos a la entidad por Gs. 3.395.600.308.</t>
  </si>
  <si>
    <t>d)         Créditos vinculados a otros grupos por Gs. 0</t>
  </si>
  <si>
    <t xml:space="preserve"> C.16)</t>
  </si>
  <si>
    <t>Créditos Diversos</t>
  </si>
  <si>
    <t>La composición de los créditos diversos al 31 de diciembre de 2020 es como sigue:</t>
  </si>
  <si>
    <t>Denominación</t>
  </si>
  <si>
    <t>Saldo al</t>
  </si>
  <si>
    <t>Pólizas de Seguros Contratados</t>
  </si>
  <si>
    <t>Alquileres pagados x adelantado</t>
  </si>
  <si>
    <t>Otros Gastos Imputados Por Anticipado</t>
  </si>
  <si>
    <t>Otros gastos pagados x Anticipado U$D</t>
  </si>
  <si>
    <t>Anticipo de Impuestos Nacionales</t>
  </si>
  <si>
    <t xml:space="preserve">Deudores por Venta de Bienes a Plazo (*)  </t>
  </si>
  <si>
    <t>Adelanto en Efectivo TC</t>
  </si>
  <si>
    <t>Créditos Varios - Faltante Caja</t>
  </si>
  <si>
    <t>Faltante en Cajeros Automáticos</t>
  </si>
  <si>
    <t>Gastos Judiciales a Recuperar</t>
  </si>
  <si>
    <t>Indemnizaciones reclamadas por Siniestros</t>
  </si>
  <si>
    <t>Créditos Varios – Adelantos TC Procard</t>
  </si>
  <si>
    <t>Fondo de Garantía Procard</t>
  </si>
  <si>
    <t>Diversos-Cuentas a rendir</t>
  </si>
  <si>
    <t>Garantía de Alquileres Contratados</t>
  </si>
  <si>
    <t>Diversos - Cuentas a Rendir m/e</t>
  </si>
  <si>
    <t xml:space="preserve">Partidas Pendientes de Transferencias     </t>
  </si>
  <si>
    <t>Menos : Previsiones</t>
  </si>
  <si>
    <t>(*) Por Nota SB. SG. N° 00490/2019 de fecha 10 de mayo de 2019, la Superintendencia de Bancos del Banco Central del Paraguay otorgó a Banco Rio SAECA facilidades en el marco de la fusión por absorción entre Financiera Rio SAECA y Banco Itapúa SAECA., las cuales están siendo aplicadas. Para mayores detalles ver nota b.2 (iii).</t>
  </si>
  <si>
    <t>C.17)</t>
  </si>
  <si>
    <t xml:space="preserve">Otras Obligaciones Diversas  </t>
  </si>
  <si>
    <t>La composición de las obligaciones diversas al 31 de diciembre de 2020 y al 31 de diciembre 2019, es como sigue:</t>
  </si>
  <si>
    <r>
      <t>G</t>
    </r>
    <r>
      <rPr>
        <sz val="9"/>
        <color rgb="FF000000"/>
        <rFont val="Times New Roman"/>
        <family val="1"/>
      </rPr>
      <t>S.</t>
    </r>
  </si>
  <si>
    <t>Acreedores Fiscales</t>
  </si>
  <si>
    <t>Dividendos a pagar</t>
  </si>
  <si>
    <t>Fondo de Cobertura</t>
  </si>
  <si>
    <t>Seguros a pagar  Empresas Aseguradoras</t>
  </si>
  <si>
    <t>Fondo de Cobertura Usd.</t>
  </si>
  <si>
    <t>Acreedores Varios en GS</t>
  </si>
  <si>
    <t>Acreedores Varios en USD</t>
  </si>
  <si>
    <t>Comisiones Percibidas a Transferir Fogapy</t>
  </si>
  <si>
    <t>Partidas Pendientes a Transferir</t>
  </si>
  <si>
    <t>Utilidades Diferidas</t>
  </si>
  <si>
    <t>C.18)</t>
  </si>
  <si>
    <t>Instrumentos financieros derivados</t>
  </si>
  <si>
    <t>La Entidad posee productos financieros derivados para negociación que cumplen con las siguientes condiciones: (a) su valor razonable fluctúa en respuesta a cambios en el nivel o precio de un activo subyacente, (b) no requieren una inversión inicial neta o sólo obligan a realizar una inversión inferior a la que se requeriría en contratos que responden de manera similar a cambios en las variables de mercado y (c) se liquidan en una fecha futura.</t>
  </si>
  <si>
    <t>Las operaciones que quedaron pendientes de liquidación al 31 de diciembre de 2020 y 2019, corresponden a operaciones de Forwards de monedas y reporto, registradas en las cuentas “Operaciones a liquidar” en los rubros Créditos vigentes por intermediación financiera y Obligaciones por intermediación financiera según el siguiente detalle:</t>
  </si>
  <si>
    <t>Operaciones a liquidar - Sector financiero:</t>
  </si>
  <si>
    <t>Operaciones de reporto – compras </t>
  </si>
  <si>
    <t>Deudores por operaciones de compra a futuro de valores vendidos</t>
  </si>
  <si>
    <t>Compra futura de moneda extranjera - Posición activa</t>
  </si>
  <si>
    <t>Total  Operaciones a Liquidar - Activo</t>
  </si>
  <si>
    <t>Acreedores por operaciones de compra a futuro de valores vendidos</t>
  </si>
  <si>
    <t>Compra futura moneda extranjera – Posición pasiva</t>
  </si>
  <si>
    <t>Total Operaciones a Liquidar - Pasivo</t>
  </si>
  <si>
    <t>Operaciones a liquidar - Sector no financiero:</t>
  </si>
  <si>
    <t>Total Operaciones a Liquidar - Activo</t>
  </si>
  <si>
    <t>Cuentas de orden - Contratos forward:</t>
  </si>
  <si>
    <t>Cuentas de orden - Compras a futuro (forward) (*)</t>
  </si>
  <si>
    <t>Cuentas de orden - Ventas a futuro (forward) (*)</t>
  </si>
  <si>
    <t>Total orden (ver nota E.2)</t>
  </si>
  <si>
    <t>(*) De acuerdo a la Resolución del N° 76/2017 y la Circular N° 213/2017 de la Superintendencia de Bancos, las operaciones de cambio a futuro (forward) dadas de altas a partir del 29/12/2017 se registran en cuentas de orden.</t>
  </si>
  <si>
    <t>C.19)</t>
  </si>
  <si>
    <t>Hechos Relevantes</t>
  </si>
  <si>
    <t>No existen otros hechos relevantes que informar.</t>
  </si>
  <si>
    <t>NOTA D:</t>
  </si>
  <si>
    <t>Los límites para las operaciones de las entidades financieras se determinan en función de su patrimonio efectivo. El patrimonio efectivo de la Entidad al 31 de diciembre de 2020 y al 31 de diciembre 2019 ascendía Gs. 344.331.670.804 y 343.532.745.061 respectivamente.-</t>
  </si>
  <si>
    <t>La Resolución N° 1, Acta N° 44 de fecha 21 de julio de 2011 modificó la forma de determinación del patrimonio efectivo, estableciendo un capital principal y un capital complementario. La Resolución N° 3, Acta N° 4 de fecha 2 de febrero de 2012 estableció el régimen transitorio de adecuación a los límites de la Resolución 1 antes mencionada.</t>
  </si>
  <si>
    <t>Según se establece en el artículo 56 de la Ley N° 5787/16, la relación mínima que en todo momento deberá existir entre el patrimonio efectivo y el importe total de los activos y contingentes de una entidad financiera ponderados por riesgo, en moneda nacional o extranjera, incluidas sus sucursales en el país y en el exterior, no puede ser inferior al 8% (ocho por ciento). El BCP podrá incrementar esta relación hasta el 12% (doce por ciento).</t>
  </si>
  <si>
    <t>De acuerdo al acta de N° 69 del 2020, la asamblea aprobó una distribución de dividendos por valor de Gs. 10.000.000.000.  No obstante, lo cual la misma no ha sido autorizada por el BCP de acuerdo a la Nota SB. SG. N° 285/2020.</t>
  </si>
  <si>
    <t>NOTA E:</t>
  </si>
  <si>
    <t>INFORMACION REFERENTE A CUENTAS DE CONTINGENCIAS Y ORDEN</t>
  </si>
  <si>
    <t>Las cuentas de contingencia al 31 de diciembre de 2020 y 2019 se componen de la siguiente manera:</t>
  </si>
  <si>
    <t>Cuentas de Contingencias</t>
  </si>
  <si>
    <t>Saldo contable al</t>
  </si>
  <si>
    <t>Saldo contable al 31.12.2019</t>
  </si>
  <si>
    <r>
      <t>G</t>
    </r>
    <r>
      <rPr>
        <sz val="9"/>
        <color rgb="FF000000"/>
        <rFont val="Times New Roman"/>
        <family val="1"/>
      </rPr>
      <t>/</t>
    </r>
  </si>
  <si>
    <t>Créditos a utilizar mediante uso de Tarjetas</t>
  </si>
  <si>
    <t>Créditos a utilizar en Cuentas Corrientes</t>
  </si>
  <si>
    <t>Las cuentas de orden al 31 de diciembre 2020 y 2019 se componen de la siguiente manera:</t>
  </si>
  <si>
    <t>Cuentas de Orden</t>
  </si>
  <si>
    <t>Saldo contable al 31.12.2020</t>
  </si>
  <si>
    <t>Garantías Recibidas</t>
  </si>
  <si>
    <t>Valores en Garantía</t>
  </si>
  <si>
    <t>Otras Cuentas de Orden</t>
  </si>
  <si>
    <t>Total:</t>
  </si>
  <si>
    <t>NOTA F:</t>
  </si>
  <si>
    <t>INFORMACION REFERENTE A LOS RESULTADOS</t>
  </si>
  <si>
    <t>F.1)</t>
  </si>
  <si>
    <t>Reconocimiento de ganancias y pérdidas:</t>
  </si>
  <si>
    <t>Para el reconocimiento de las ganancias y las pérdidas se ha aplicado el principio contable de lo devengado, salvo en lo que se refiere a los productos financieros devengados y no percibidos correspondientes a los deudores clasificados en las categorías de riesgo superior a la de “Riesgo Normal”. Estos productos, de acuerdo a la Resolución del Directorio del Banco Central del Paraguay N° 1/2007 y sus actualizaciones, acta N° 60 del 28 de setiembre del 2.007, solamente pueden reconocerse como ganancia en el momento de su percepción.</t>
  </si>
  <si>
    <t>F.2)</t>
  </si>
  <si>
    <t>Diferencia de cambio en moneda extranjera.</t>
  </si>
  <si>
    <t>Las diferencias de cambio correspondientes al mantenimiento de activos y pasivos en moneda extranjera se muestran en las líneas del estado de resultados. “Valuación de Activos y Pasivos en Moneda Extranjera”, cuyo resultado neto se expone a continuación:</t>
  </si>
  <si>
    <t>Ganancias por valuación de Activos y Pasivos Financieros en moneda extranjera</t>
  </si>
  <si>
    <t>Pérdidas por valuación de Activos Y Pasivos Financieros en moneda extranjera</t>
  </si>
  <si>
    <t>Diferencia de cambio neto sobre Activos y Pasivos financieros en moneda extranjera</t>
  </si>
  <si>
    <t>Ganancias por valuación de otros Activos y Pasivos en moneda extranjera</t>
  </si>
  <si>
    <t>Pérdidas por valuación de Otros Pasivos y Activos en moneda extranjera</t>
  </si>
  <si>
    <t>Diferencia de cambio neto sobre Otros Activos y Pasivos en moneda extranjera</t>
  </si>
  <si>
    <t>Diferencia de cambio neto sobre total de Activos y Pasivos en moneda extranjera</t>
  </si>
  <si>
    <t>F.3)</t>
  </si>
  <si>
    <t>Aportes al Fondo de Garantía de Depósitos (FGD)</t>
  </si>
  <si>
    <t>En virtud de lo dispuesto por la Ley N° 2334 de fecha 12 de diciembre de 2003, las entidades financieras aportan trimestralmente en forma obligatoria al FGD administrado por el BCP el 0,12% de los saldos promedio trimestrales de su cartera de depósitos en moneda nacional y extranjera.</t>
  </si>
  <si>
    <t>El monto aportado por la Entidad al FGD por los ejercicios finalizados el 31 de diciembre 2020  y al 31 de diciembre 2019 asciende a Gs. 11.642.270.352 y Gs. 10.497.272.444.- Los montos aportados por la Entidad al FGD constituyen gastos no recuperables, y se exponen el rubro “Otras” (ver nota f.6).</t>
  </si>
  <si>
    <t xml:space="preserve"> F.4)</t>
  </si>
  <si>
    <t>Impuesto a la Renta.</t>
  </si>
  <si>
    <t>El impuesto a la renta que se carga al resultado del ejercicio económico a la tasa del 10% se basa en la utilidad contable antes de este concepto, ajustada por las partidas que la ley y sus reglamentaciones incluyen o excluyen para la determinación de la renta neta imponible y por el reconocimiento del cargo o el ingreso originados por la aplicación del impuesto diferido, si los hubiere.</t>
  </si>
  <si>
    <t>El cargo a resultados en concepto de impuesto a la renta por los ejercicios económicos finalizados el 31 de diciembre de 2020 y 2019 asciende a Gs. 922.078.350 y Gs. 576.077.088 respectivamente.</t>
  </si>
  <si>
    <t>F.5)</t>
  </si>
  <si>
    <t>Gastos Generales</t>
  </si>
  <si>
    <t>La composición de gastos generales al 31 de diciembre de 2020 y al 31 de diciembre 2019 es la siguiente:</t>
  </si>
  <si>
    <t>Seguros</t>
  </si>
  <si>
    <t>Impuesto al Valor Agregado</t>
  </si>
  <si>
    <t>Otros Impuestos Nacionales</t>
  </si>
  <si>
    <t>Diversos</t>
  </si>
  <si>
    <t>Multas, Recargos e Intereses</t>
  </si>
  <si>
    <t>F.6)</t>
  </si>
  <si>
    <t>Otras</t>
  </si>
  <si>
    <t>La composición de otras al 31 de diciembre de 2020 y al 31 de diciembre 2019 es la siguiente:</t>
  </si>
  <si>
    <t>Alquileres de Bienes Inmuebles</t>
  </si>
  <si>
    <t>Reparación y Mantenimiento de Bienes Muebles</t>
  </si>
  <si>
    <t>Gastos de Vehiculos</t>
  </si>
  <si>
    <t>Comunicaciones</t>
  </si>
  <si>
    <t>Papelería e Impresos</t>
  </si>
  <si>
    <t>Custodia y Vigilancia</t>
  </si>
  <si>
    <t>Aporte al F.G.D.</t>
  </si>
  <si>
    <t>Pérdidas Diversas</t>
  </si>
  <si>
    <t>Pérdidas por Operaciones de Cambio y Arbitraje</t>
  </si>
  <si>
    <t>Contratos Forward</t>
  </si>
  <si>
    <t>NOTA G:</t>
  </si>
  <si>
    <t>EFECTOS INFLACIONARIOS</t>
  </si>
  <si>
    <t>No se han aplicado procedimientos de ajuste por inflación.</t>
  </si>
  <si>
    <t>NOTA H:</t>
  </si>
  <si>
    <t>GESTIÓN DE RIESGOS</t>
  </si>
  <si>
    <t>Los principales riesgos administrados por la Entidad para el logro de sus objetivos son los siguientes:</t>
  </si>
  <si>
    <r>
      <t>a)</t>
    </r>
    <r>
      <rPr>
        <b/>
        <sz val="7"/>
        <color rgb="FF000000"/>
        <rFont val="Times New Roman"/>
        <family val="1"/>
      </rPr>
      <t xml:space="preserve">         </t>
    </r>
    <r>
      <rPr>
        <b/>
        <sz val="10"/>
        <color rgb="FF000000"/>
        <rFont val="Times New Roman"/>
        <family val="1"/>
      </rPr>
      <t>Riesgos de crédito</t>
    </r>
  </si>
  <si>
    <t>La estrategia general de la gestión de riesgo de crédito consiste en que el tiempo de análisis, los ítems a evaluar, el proceso evaluación-aprobación y seguimiento es mayor cuanto mayor sea el monto de riesgo involucrado. Por lo tanto, la estrategia a seguir se adecua a la naturaleza y características de cada segmento de negocio.</t>
  </si>
  <si>
    <r>
      <t>b)</t>
    </r>
    <r>
      <rPr>
        <b/>
        <sz val="7"/>
        <color rgb="FF000000"/>
        <rFont val="Times New Roman"/>
        <family val="1"/>
      </rPr>
      <t xml:space="preserve">         </t>
    </r>
    <r>
      <rPr>
        <b/>
        <sz val="10"/>
        <color rgb="FF000000"/>
        <rFont val="Times New Roman"/>
        <family val="1"/>
      </rPr>
      <t>Riesgo Financiero</t>
    </r>
  </si>
  <si>
    <t>b.1)</t>
  </si>
  <si>
    <r>
      <t xml:space="preserve">Riesgo de Mercado </t>
    </r>
    <r>
      <rPr>
        <sz val="10"/>
        <color rgb="FF000000"/>
        <rFont val="Times New Roman"/>
        <family val="1"/>
      </rPr>
      <t>Representado por la posibilidad de pérdida financiera por oscilación de precios y/o tasas de interés de los activos del Banco, en la medida en que sus carteras activas y pasivas pueden presentar descalce de plazos, monedas o indexadores.</t>
    </r>
  </si>
  <si>
    <t>b.1.1)</t>
  </si>
  <si>
    <t>Riesgo de tipo de interés</t>
  </si>
  <si>
    <t>La Entidad lleva un control mensual de la estructura de activos y pasivos sensibles a reajustes de tasa de interés, a diversos plazos.</t>
  </si>
  <si>
    <t>Al 31 de diciembre de 2020 y al 31 de diciembre 2019, todos los descalces de activos y pasivos sensibles a tasa de interés se hallaban por debajo de los límites máximos recomendados por la política.</t>
  </si>
  <si>
    <t>b.1. 2)</t>
  </si>
  <si>
    <t>Riesgo de tipo de cambio</t>
  </si>
  <si>
    <t>La Entidad opera de forma activa en la intermediación financiera, así como en la compra y venta de monedas extranjeras y compra de cheques.</t>
  </si>
  <si>
    <t>Para efectuar la medición de la exposición de la Entidad a las variaciones del tipo de cambio, se utiliza la metodología VaR (Value at Risk), en la cual el área de Riesgos Financieros calcula en forma diaria la probable pérdida por variaciones del tipo de cambio considerando las posiciones en moneda extranjera.</t>
  </si>
  <si>
    <t>b.2)</t>
  </si>
  <si>
    <t>Riesgo de liquidez</t>
  </si>
  <si>
    <t>El Riesgo de Liquidez es mitigado con una política muy conservadora de manejo de los activos, manteniendo en todo momento un porcentaje importante de ellos en forma de caja y activos de alta liquidez, que permitan enfrentar holgadamente situaciones extremas.</t>
  </si>
  <si>
    <t>El monitoreo de la liquidez y las distintas variables asociadas a este ítem, es administrado por el área de Riesgos Financieros, por medio de reportes con frecuencia diaria y mensual, que son informados al Comité de Activos y Pasivos para la toma de decisiones.</t>
  </si>
  <si>
    <r>
      <t>c)</t>
    </r>
    <r>
      <rPr>
        <b/>
        <sz val="7"/>
        <color rgb="FF000000"/>
        <rFont val="Times New Roman"/>
        <family val="1"/>
      </rPr>
      <t xml:space="preserve">          </t>
    </r>
    <r>
      <rPr>
        <b/>
        <sz val="10"/>
        <color rgb="FF000000"/>
        <rFont val="Times New Roman"/>
        <family val="1"/>
      </rPr>
      <t>Riesgo operacional</t>
    </r>
  </si>
  <si>
    <t>La Entidad cuenta con una unidad de Riesgo Operacional, cuyos principales objetivos son los de identificar, medir, evaluar, monitorear, controlar y mitigar los riesgos operativos críticos, a los cuales se encuentra expuesta la Entidad y administrarlos de forma eficiente así como mitigar los eventos de riesgos operacionales, contribuyendo a prevenir y disminuir la ocurrencia de futuras pérdidas asociadas.</t>
  </si>
  <si>
    <t>NOTA I:</t>
  </si>
  <si>
    <t>HECHOS POSTERIORES</t>
  </si>
  <si>
    <t>Durante el primer trimestre del 2020, la Organización Mundial de la Salud declaró al brote de coronavirus (COVID-19) como una pandemia. La situación de emergencia sobre la salud pública se expandió prácticamente en todo el mundo y los distintos países han tomado diversas medidas para hacerle frente. Esta situación y las medidas adoptadas han afectado significativamente la actividad económica internacional con impactos diversos en los distintos países y sectores de negocios. Como consecuencia de ello, en marzo de 2020, en Paraguay se tomaron medidas de aislamiento social obligatorio establecidas por el Gobierno Nacional mediante el Decreto 3478/2020 con relación a la pandemia de COVID-19 y otras normas complementarias, en relación a la emergencia sanitaria declarada a nivel nacional. Así mismo el Banco Central del Paraguay emitió regulaciones específicas las cuales se mencionan en las Notas que acompañan a estos Estados Financieros. La Dirección del Banco estima que esta situación genera y continuará generando un impacto no menor sobre las operaciones de la Entidad, pero las incertidumbres en relación con los efectos, extensión y duración de esta cuestión no permiten una estimación razonable de ese impacto a la fecha de emisión de los presentes Estados financieros, lo que dependerá de la gravedad de la emergencia sanitaria y del éxito de las medidas tomadas y que se tomen en el futuro.</t>
  </si>
  <si>
    <t>Lourdes Ramirez</t>
  </si>
  <si>
    <t>Jorge Daniel Marti Varela</t>
  </si>
  <si>
    <t>Gustavo J. Argüello Lubian</t>
  </si>
  <si>
    <t>Oscar E. Diesel Junghans</t>
  </si>
  <si>
    <t>Contador</t>
  </si>
  <si>
    <t>Síndico</t>
  </si>
  <si>
    <t xml:space="preserve"> Gerente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</si>
</sst>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64" formatCode="#,##0&quot; &quot;;&quot; -&quot;#,##0&quot; &quot;;&quot; -&quot;#&quot; &quot;;@&quot; &quot;"/>
    <numFmt numFmtId="165" formatCode="#,##0&quot; &quot;;&quot;(&quot;#,##0&quot;)&quot;"/>
    <numFmt numFmtId="166" formatCode="#,##0;&quot;(&quot;#,##0&quot;)&quot;"/>
    <numFmt numFmtId="167" formatCode="#,##0&quot; &quot;;&quot; -&quot;#,##0&quot; &quot;;&quot; - &quot;;@&quot; &quot;"/>
    <numFmt numFmtId="168" formatCode="#.###"/>
    <numFmt numFmtId="169" formatCode="#.0"/>
    <numFmt numFmtId="170" formatCode="#,##0;&quot;-&quot;#,##0"/>
    <numFmt numFmtId="171" formatCode="&quot; &quot;#,##0&quot; &quot;;&quot; -&quot;#,##0&quot; &quot;;&quot; -&quot;00&quot; &quot;;&quot; &quot;@&quot; &quot;"/>
    <numFmt numFmtId="172" formatCode="&quot; &quot;#,##0&quot; &quot;;&quot; -&quot;#,##0&quot; &quot;;&quot; - &quot;;&quot; &quot;@&quot; &quot;"/>
    <numFmt numFmtId="173" formatCode="&quot; &quot;#,##0&quot; &quot;;&quot; (&quot;#,##0&quot;)&quot;;&quot; -&quot;00&quot; &quot;;&quot; &quot;@&quot; &quot;"/>
    <numFmt numFmtId="174" formatCode="[$-3C0A]General"/>
    <numFmt numFmtId="175" formatCode="#,##0&quot; &quot;;&quot; (&quot;#,##0&quot;)&quot;;&quot; - &quot;;@&quot; &quot;"/>
    <numFmt numFmtId="176" formatCode="[$-3C0A]#,###.#####"/>
    <numFmt numFmtId="177" formatCode="[$-3C0A]#,###.##"/>
    <numFmt numFmtId="178" formatCode="[$-3C0A]#,000%"/>
    <numFmt numFmtId="179" formatCode="#,000"/>
    <numFmt numFmtId="180" formatCode="[$-3C0A]dd/mm/yyyy"/>
    <numFmt numFmtId="181" formatCode="#,##0.0"/>
    <numFmt numFmtId="182" formatCode="[$-3C0A]0%"/>
    <numFmt numFmtId="183" formatCode="[$-3C0A]mmm\-yy"/>
    <numFmt numFmtId="184" formatCode="[$-3C0A]#.###"/>
    <numFmt numFmtId="185" formatCode="&quot;Gs &quot;#,##0.00&quot; &quot;;&quot;(Gs &quot;#,##0.00&quot;)&quot;"/>
    <numFmt numFmtId="186" formatCode="#,##0.00&quot; &quot;;&quot; -&quot;#,##0.00&quot; &quot;;&quot; -&quot;#&quot; &quot;;@&quot; &quot;"/>
    <numFmt numFmtId="187" formatCode="&quot; &quot;#,##0.00&quot; &quot;;&quot; (&quot;#,##0.00&quot;)&quot;;&quot; -&quot;00&quot; &quot;;&quot; &quot;@&quot; &quot;"/>
    <numFmt numFmtId="188" formatCode="[$G-3C0A]#,##0.00;[Red]&quot;(&quot;[$G-3C0A]#,##0.00&quot;)&quot;"/>
    <numFmt numFmtId="189" formatCode="#,##0.00&quot; &quot;[$€-407];[Red]&quot;-&quot;#,##0.00&quot; &quot;[$€-407]"/>
  </numFmts>
  <fonts count="34" x14ac:knownFonts="1">
    <font>
      <sz val="11"/>
      <color rgb="FF000000"/>
      <name val="Arial"/>
      <family val="2"/>
    </font>
    <font>
      <sz val="11"/>
      <color rgb="FF000000"/>
      <name val="Arial"/>
      <family val="2"/>
    </font>
    <font>
      <b/>
      <i/>
      <sz val="16"/>
      <color rgb="FF000000"/>
      <name val="Arial"/>
      <family val="2"/>
    </font>
    <font>
      <sz val="12"/>
      <color rgb="FF000000"/>
      <name val="Arial"/>
      <family val="2"/>
    </font>
    <font>
      <sz val="10"/>
      <color rgb="FF000000"/>
      <name val="Arial"/>
      <family val="2"/>
    </font>
    <font>
      <b/>
      <i/>
      <u/>
      <sz val="11"/>
      <color rgb="FF000000"/>
      <name val="Arial"/>
      <family val="2"/>
    </font>
    <font>
      <b/>
      <sz val="11"/>
      <color rgb="FF000000"/>
      <name val="Arial"/>
      <family val="2"/>
    </font>
    <font>
      <b/>
      <sz val="22"/>
      <color rgb="FF000000"/>
      <name val="Times New Roman"/>
      <family val="1"/>
    </font>
    <font>
      <sz val="16"/>
      <color rgb="FF000000"/>
      <name val="Times New Roman"/>
      <family val="1"/>
    </font>
    <font>
      <sz val="10"/>
      <color rgb="FF000000"/>
      <name val="Times New Roman"/>
      <family val="1"/>
    </font>
    <font>
      <b/>
      <sz val="12"/>
      <color rgb="FF000000"/>
      <name val="Times New Roman"/>
      <family val="1"/>
    </font>
    <font>
      <b/>
      <sz val="10"/>
      <color rgb="FF000000"/>
      <name val="Times New Roman"/>
      <family val="1"/>
    </font>
    <font>
      <b/>
      <sz val="16"/>
      <color rgb="FF000080"/>
      <name val="Tahoma"/>
      <family val="2"/>
    </font>
    <font>
      <b/>
      <sz val="8"/>
      <color rgb="FF000000"/>
      <name val="Times New Roman"/>
      <family val="1"/>
    </font>
    <font>
      <sz val="10"/>
      <color rgb="FFFF0000"/>
      <name val="Times New Roman"/>
      <family val="1"/>
    </font>
    <font>
      <sz val="11"/>
      <color rgb="FFFF0000"/>
      <name val="Times New Roman"/>
      <family val="1"/>
    </font>
    <font>
      <sz val="11"/>
      <color rgb="FF000000"/>
      <name val="Times New Roman"/>
      <family val="1"/>
    </font>
    <font>
      <b/>
      <u/>
      <sz val="10"/>
      <color rgb="FF000000"/>
      <name val="Times New Roman"/>
      <family val="1"/>
    </font>
    <font>
      <sz val="12"/>
      <color rgb="FF000000"/>
      <name val="Times New Roman"/>
      <family val="1"/>
    </font>
    <font>
      <sz val="10"/>
      <color rgb="FFFFFFFF"/>
      <name val="Times New Roman"/>
      <family val="1"/>
    </font>
    <font>
      <b/>
      <sz val="11"/>
      <color rgb="FF000000"/>
      <name val="Tahoma"/>
      <family val="2"/>
    </font>
    <font>
      <b/>
      <sz val="12"/>
      <color rgb="FF000080"/>
      <name val="Tahoma"/>
      <family val="2"/>
    </font>
    <font>
      <b/>
      <sz val="14"/>
      <color rgb="FF2F5597"/>
      <name val="Times New Roman"/>
      <family val="1"/>
    </font>
    <font>
      <sz val="7"/>
      <color rgb="FF000000"/>
      <name val="Times New Roman"/>
      <family val="1"/>
    </font>
    <font>
      <sz val="8"/>
      <color rgb="FF000000"/>
      <name val="Times New Roman"/>
      <family val="1"/>
    </font>
    <font>
      <b/>
      <sz val="9"/>
      <color rgb="FF000000"/>
      <name val="Times New Roman"/>
      <family val="1"/>
    </font>
    <font>
      <sz val="9"/>
      <color rgb="FF000000"/>
      <name val="Times New Roman"/>
      <family val="1"/>
    </font>
    <font>
      <u/>
      <sz val="10"/>
      <color rgb="FF000000"/>
      <name val="Times New Roman"/>
      <family val="1"/>
    </font>
    <font>
      <sz val="6"/>
      <color rgb="FF000000"/>
      <name val="Times New Roman"/>
      <family val="1"/>
    </font>
    <font>
      <b/>
      <sz val="5"/>
      <color rgb="FF000000"/>
      <name val="Times New Roman"/>
      <family val="1"/>
    </font>
    <font>
      <b/>
      <sz val="7"/>
      <color rgb="FF000000"/>
      <name val="Times New Roman"/>
      <family val="1"/>
    </font>
    <font>
      <b/>
      <sz val="11"/>
      <color rgb="FF000000"/>
      <name val="Times New Roman"/>
      <family val="1"/>
    </font>
    <font>
      <b/>
      <sz val="6"/>
      <color rgb="FF000000"/>
      <name val="Times New Roman"/>
      <family val="1"/>
    </font>
    <font>
      <sz val="5"/>
      <color rgb="FF000000"/>
      <name val="Times New Roman"/>
      <family val="1"/>
    </font>
  </fonts>
  <fills count="19">
    <fill>
      <patternFill patternType="none"/>
    </fill>
    <fill>
      <patternFill patternType="gray125"/>
    </fill>
    <fill>
      <patternFill patternType="solid">
        <fgColor rgb="FFDAE3F3"/>
        <bgColor rgb="FFDAE3F3"/>
      </patternFill>
    </fill>
    <fill>
      <patternFill patternType="solid">
        <fgColor rgb="FFFFFFFF"/>
        <bgColor rgb="FFFFFFFF"/>
      </patternFill>
    </fill>
    <fill>
      <patternFill patternType="solid">
        <fgColor rgb="FFC0C0C0"/>
        <bgColor rgb="FFC0C0C0"/>
      </patternFill>
    </fill>
    <fill>
      <patternFill patternType="solid">
        <fgColor rgb="FFDEEBF7"/>
        <bgColor rgb="FFDEEBF7"/>
      </patternFill>
    </fill>
    <fill>
      <patternFill patternType="solid">
        <fgColor rgb="FFFBE5D6"/>
        <bgColor rgb="FFFBE5D6"/>
      </patternFill>
    </fill>
    <fill>
      <patternFill patternType="solid">
        <fgColor rgb="FFBDD7EE"/>
        <bgColor rgb="FFBDD7EE"/>
      </patternFill>
    </fill>
    <fill>
      <patternFill patternType="solid">
        <fgColor rgb="FF92D050"/>
        <bgColor rgb="FF92D050"/>
      </patternFill>
    </fill>
    <fill>
      <patternFill patternType="solid">
        <fgColor rgb="FFFF0000"/>
        <bgColor rgb="FFFF0000"/>
      </patternFill>
    </fill>
    <fill>
      <patternFill patternType="solid">
        <fgColor rgb="FFFFC000"/>
        <bgColor rgb="FFFFC000"/>
      </patternFill>
    </fill>
    <fill>
      <patternFill patternType="solid">
        <fgColor rgb="FFBFBFBF"/>
        <bgColor rgb="FFBFBFBF"/>
      </patternFill>
    </fill>
    <fill>
      <patternFill patternType="solid">
        <fgColor rgb="FFD8D8D8"/>
        <bgColor rgb="FFD8D8D8"/>
      </patternFill>
    </fill>
    <fill>
      <patternFill patternType="solid">
        <fgColor rgb="FFD9D9D9"/>
        <bgColor rgb="FFD9D9D9"/>
      </patternFill>
    </fill>
    <fill>
      <patternFill patternType="solid">
        <fgColor rgb="FFCCCCCC"/>
        <bgColor rgb="FFCCCCCC"/>
      </patternFill>
    </fill>
    <fill>
      <patternFill patternType="solid">
        <fgColor rgb="FFD0CECE"/>
        <bgColor rgb="FFD0CECE"/>
      </patternFill>
    </fill>
    <fill>
      <patternFill patternType="solid">
        <fgColor rgb="FFBDBDBE"/>
        <bgColor rgb="FFBDBDBE"/>
      </patternFill>
    </fill>
    <fill>
      <patternFill patternType="solid">
        <fgColor rgb="FFF2F2F2"/>
        <bgColor rgb="FFF2F2F2"/>
      </patternFill>
    </fill>
    <fill>
      <patternFill patternType="solid">
        <fgColor rgb="FFDDDDDD"/>
        <bgColor rgb="FFDDDDDD"/>
      </patternFill>
    </fill>
  </fills>
  <borders count="42">
    <border>
      <left/>
      <right/>
      <top/>
      <bottom/>
      <diagonal/>
    </border>
    <border>
      <left style="thin">
        <color rgb="FF000000"/>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double">
        <color rgb="FF000000"/>
      </bottom>
      <diagonal/>
    </border>
    <border>
      <left/>
      <right/>
      <top/>
      <bottom style="double">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style="thin">
        <color rgb="FF000000"/>
      </right>
      <top/>
      <bottom style="double">
        <color rgb="FF000000"/>
      </bottom>
      <diagonal/>
    </border>
    <border>
      <left style="thin">
        <color rgb="FF000000"/>
      </left>
      <right/>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top style="double">
        <color rgb="FF000000"/>
      </top>
      <bottom/>
      <diagonal/>
    </border>
    <border>
      <left style="thin">
        <color rgb="FF000000"/>
      </left>
      <right style="thin">
        <color rgb="FF000000"/>
      </right>
      <top style="double">
        <color rgb="FF000000"/>
      </top>
      <bottom/>
      <diagonal/>
    </border>
    <border>
      <left style="thin">
        <color rgb="FF000000"/>
      </left>
      <right/>
      <top style="thin">
        <color rgb="FF000000"/>
      </top>
      <bottom style="double">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A"/>
      </left>
      <right style="thin">
        <color rgb="FF00000A"/>
      </right>
      <top style="thin">
        <color rgb="FF00000A"/>
      </top>
      <bottom style="thin">
        <color rgb="FF00000A"/>
      </bottom>
      <diagonal/>
    </border>
    <border>
      <left/>
      <right style="thin">
        <color rgb="FF00000A"/>
      </right>
      <top style="thin">
        <color rgb="FF00000A"/>
      </top>
      <bottom style="thin">
        <color rgb="FF00000A"/>
      </bottom>
      <diagonal/>
    </border>
    <border>
      <left style="thin">
        <color rgb="FF00000A"/>
      </left>
      <right style="thin">
        <color rgb="FF00000A"/>
      </right>
      <top/>
      <bottom style="thin">
        <color rgb="FF00000A"/>
      </bottom>
      <diagonal/>
    </border>
    <border>
      <left/>
      <right style="thin">
        <color rgb="FF00000A"/>
      </right>
      <top/>
      <bottom style="thin">
        <color rgb="FF00000A"/>
      </bottom>
      <diagonal/>
    </border>
    <border>
      <left/>
      <right style="thin">
        <color rgb="FF000000"/>
      </right>
      <top/>
      <bottom/>
      <diagonal/>
    </border>
    <border>
      <left/>
      <right style="thin">
        <color rgb="FF000000"/>
      </right>
      <top style="thin">
        <color rgb="FF000000"/>
      </top>
      <bottom/>
      <diagonal/>
    </border>
    <border>
      <left style="thin">
        <color rgb="FF000001"/>
      </left>
      <right style="thin">
        <color rgb="FF000001"/>
      </right>
      <top style="thin">
        <color rgb="FF000001"/>
      </top>
      <bottom style="thin">
        <color rgb="FF000001"/>
      </bottom>
      <diagonal/>
    </border>
    <border>
      <left/>
      <right style="thin">
        <color rgb="FF000001"/>
      </right>
      <top style="thin">
        <color rgb="FF000001"/>
      </top>
      <bottom style="thin">
        <color rgb="FF000001"/>
      </bottom>
      <diagonal/>
    </border>
    <border>
      <left/>
      <right style="thin">
        <color rgb="FF000001"/>
      </right>
      <top/>
      <bottom style="thin">
        <color rgb="FF000001"/>
      </bottom>
      <diagonal/>
    </border>
    <border>
      <left style="thin">
        <color rgb="FF000001"/>
      </left>
      <right style="thin">
        <color rgb="FF000001"/>
      </right>
      <top/>
      <bottom style="thin">
        <color rgb="FF000001"/>
      </bottom>
      <diagonal/>
    </border>
    <border>
      <left/>
      <right style="thin">
        <color rgb="FF00000A"/>
      </right>
      <top style="thin">
        <color rgb="FF00000A"/>
      </top>
      <bottom/>
      <diagonal/>
    </border>
    <border>
      <left/>
      <right style="thin">
        <color rgb="FF00000A"/>
      </right>
      <top/>
      <bottom/>
      <diagonal/>
    </border>
    <border>
      <left style="thin">
        <color rgb="FF00000A"/>
      </left>
      <right style="thin">
        <color rgb="FF00000A"/>
      </right>
      <top style="thin">
        <color rgb="FF00000A"/>
      </top>
      <bottom/>
      <diagonal/>
    </border>
    <border>
      <left style="thin">
        <color rgb="FF00000A"/>
      </left>
      <right style="thin">
        <color rgb="FF00000A"/>
      </right>
      <top/>
      <bottom/>
      <diagonal/>
    </border>
    <border>
      <left/>
      <right/>
      <top style="thin">
        <color rgb="FF00000A"/>
      </top>
      <bottom/>
      <diagonal/>
    </border>
    <border>
      <left/>
      <right/>
      <top style="thin">
        <color rgb="FF00000A"/>
      </top>
      <bottom style="thin">
        <color rgb="FF00000A"/>
      </bottom>
      <diagonal/>
    </border>
    <border>
      <left/>
      <right/>
      <top/>
      <bottom style="thin">
        <color rgb="FF00000A"/>
      </bottom>
      <diagonal/>
    </border>
    <border>
      <left/>
      <right style="thin">
        <color rgb="FF000001"/>
      </right>
      <top/>
      <bottom/>
      <diagonal/>
    </border>
    <border>
      <left/>
      <right style="thin">
        <color rgb="FF000001"/>
      </right>
      <top style="thin">
        <color rgb="FF000001"/>
      </top>
      <bottom/>
      <diagonal/>
    </border>
    <border>
      <left style="thin">
        <color rgb="FF000001"/>
      </left>
      <right style="thin">
        <color rgb="FF000001"/>
      </right>
      <top/>
      <bottom/>
      <diagonal/>
    </border>
  </borders>
  <cellStyleXfs count="23">
    <xf numFmtId="0" fontId="0" fillId="0" borderId="0"/>
    <xf numFmtId="172" fontId="1" fillId="0" borderId="0" applyFont="0" applyFill="0" applyBorder="0" applyAlignment="0" applyProtection="0"/>
    <xf numFmtId="165" fontId="1" fillId="0" borderId="0" applyFont="0" applyBorder="0" applyProtection="0"/>
    <xf numFmtId="185" fontId="1" fillId="0" borderId="0" applyFont="0" applyBorder="0" applyProtection="0"/>
    <xf numFmtId="167" fontId="1" fillId="0" borderId="0" applyFont="0" applyBorder="0" applyProtection="0"/>
    <xf numFmtId="175" fontId="1" fillId="0" borderId="0" applyFont="0" applyBorder="0" applyProtection="0"/>
    <xf numFmtId="186" fontId="1" fillId="0" borderId="0" applyFont="0" applyBorder="0" applyProtection="0"/>
    <xf numFmtId="0" fontId="2" fillId="0" borderId="0" applyNumberFormat="0" applyBorder="0" applyProtection="0">
      <alignment horizontal="center"/>
    </xf>
    <xf numFmtId="0" fontId="2" fillId="0" borderId="0" applyNumberFormat="0" applyBorder="0" applyProtection="0">
      <alignment horizontal="center"/>
    </xf>
    <xf numFmtId="0" fontId="2" fillId="0" borderId="0" applyNumberFormat="0" applyBorder="0" applyProtection="0">
      <alignment horizontal="center" textRotation="90"/>
    </xf>
    <xf numFmtId="174" fontId="2" fillId="0" borderId="0" applyBorder="0" applyProtection="0">
      <alignment horizontal="center" textRotation="90"/>
    </xf>
    <xf numFmtId="0" fontId="2" fillId="0" borderId="0" applyNumberFormat="0" applyBorder="0" applyProtection="0">
      <alignment horizontal="center" textRotation="90"/>
    </xf>
    <xf numFmtId="172" fontId="1" fillId="0" borderId="0" applyFont="0" applyBorder="0" applyProtection="0"/>
    <xf numFmtId="187" fontId="1" fillId="0" borderId="0" applyFont="0" applyBorder="0" applyProtection="0"/>
    <xf numFmtId="0" fontId="3" fillId="0" borderId="0" applyNumberFormat="0" applyBorder="0" applyProtection="0"/>
    <xf numFmtId="174" fontId="1" fillId="0" borderId="0" applyFont="0" applyBorder="0" applyProtection="0"/>
    <xf numFmtId="174" fontId="4" fillId="0" borderId="0" applyBorder="0" applyProtection="0"/>
    <xf numFmtId="0" fontId="5" fillId="0" borderId="0" applyNumberFormat="0" applyBorder="0" applyProtection="0"/>
    <xf numFmtId="174" fontId="5" fillId="0" borderId="0" applyBorder="0" applyProtection="0"/>
    <xf numFmtId="0" fontId="5" fillId="0" borderId="0" applyNumberFormat="0" applyBorder="0" applyProtection="0"/>
    <xf numFmtId="188" fontId="5" fillId="0" borderId="0" applyBorder="0" applyProtection="0"/>
    <xf numFmtId="189" fontId="5" fillId="0" borderId="0" applyBorder="0" applyProtection="0"/>
    <xf numFmtId="188" fontId="5" fillId="0" borderId="0" applyBorder="0" applyProtection="0"/>
  </cellStyleXfs>
  <cellXfs count="725">
    <xf numFmtId="0" fontId="0" fillId="0" borderId="0" xfId="0"/>
    <xf numFmtId="0" fontId="0" fillId="2" borderId="0" xfId="0" applyFill="1"/>
    <xf numFmtId="0" fontId="6" fillId="2" borderId="0" xfId="0" applyFont="1" applyFill="1"/>
    <xf numFmtId="0" fontId="7" fillId="2" borderId="0" xfId="0" applyFont="1" applyFill="1" applyAlignment="1">
      <alignment horizontal="center"/>
    </xf>
    <xf numFmtId="0" fontId="8" fillId="2" borderId="0" xfId="0" applyFont="1" applyFill="1" applyAlignment="1">
      <alignment horizontal="left" wrapText="1"/>
    </xf>
    <xf numFmtId="0" fontId="9" fillId="0" borderId="0" xfId="0" applyFont="1" applyFill="1"/>
    <xf numFmtId="166" fontId="9" fillId="0" borderId="0" xfId="0" applyNumberFormat="1" applyFont="1" applyFill="1"/>
    <xf numFmtId="166" fontId="10" fillId="0" borderId="0" xfId="0" applyNumberFormat="1" applyFont="1" applyFill="1"/>
    <xf numFmtId="166" fontId="10" fillId="0" borderId="0" xfId="0" applyNumberFormat="1" applyFont="1" applyFill="1" applyAlignment="1">
      <alignment horizontal="center"/>
    </xf>
    <xf numFmtId="164" fontId="10" fillId="3" borderId="0" xfId="6" applyNumberFormat="1" applyFont="1" applyFill="1" applyAlignment="1"/>
    <xf numFmtId="164" fontId="10" fillId="0" borderId="0" xfId="6" applyNumberFormat="1" applyFont="1" applyFill="1" applyAlignment="1"/>
    <xf numFmtId="164" fontId="9" fillId="0" borderId="0" xfId="6" applyNumberFormat="1" applyFont="1" applyFill="1" applyAlignment="1">
      <alignment horizontal="right"/>
    </xf>
    <xf numFmtId="166" fontId="9" fillId="0" borderId="0" xfId="0" applyNumberFormat="1" applyFont="1" applyFill="1" applyAlignment="1">
      <alignment horizontal="right"/>
    </xf>
    <xf numFmtId="166" fontId="11" fillId="0" borderId="0" xfId="0" applyNumberFormat="1" applyFont="1" applyFill="1" applyAlignment="1">
      <alignment horizontal="center"/>
    </xf>
    <xf numFmtId="164" fontId="9" fillId="3" borderId="0" xfId="6" applyNumberFormat="1" applyFont="1" applyFill="1" applyAlignment="1"/>
    <xf numFmtId="164" fontId="9" fillId="0" borderId="0" xfId="6" applyNumberFormat="1" applyFont="1" applyFill="1" applyAlignment="1"/>
    <xf numFmtId="168" fontId="11" fillId="0" borderId="0" xfId="14" applyNumberFormat="1" applyFont="1" applyFill="1" applyAlignment="1"/>
    <xf numFmtId="168" fontId="13" fillId="0" borderId="0" xfId="14" applyNumberFormat="1" applyFont="1" applyFill="1" applyAlignment="1">
      <alignment horizontal="center"/>
    </xf>
    <xf numFmtId="168" fontId="13" fillId="0" borderId="0" xfId="14" applyNumberFormat="1" applyFont="1" applyFill="1" applyAlignment="1"/>
    <xf numFmtId="166" fontId="11" fillId="0" borderId="0" xfId="0" applyNumberFormat="1" applyFont="1" applyFill="1"/>
    <xf numFmtId="166" fontId="9" fillId="0" borderId="0" xfId="0" applyNumberFormat="1" applyFont="1" applyFill="1" applyAlignment="1"/>
    <xf numFmtId="166" fontId="11" fillId="0" borderId="2" xfId="0" applyNumberFormat="1" applyFont="1" applyFill="1" applyBorder="1"/>
    <xf numFmtId="166" fontId="11" fillId="0" borderId="2" xfId="0" applyNumberFormat="1" applyFont="1" applyFill="1" applyBorder="1" applyAlignment="1">
      <alignment horizontal="center"/>
    </xf>
    <xf numFmtId="174" fontId="11" fillId="0" borderId="2" xfId="6" applyNumberFormat="1" applyFont="1" applyFill="1" applyBorder="1" applyAlignment="1">
      <alignment horizontal="center"/>
    </xf>
    <xf numFmtId="164" fontId="11" fillId="0" borderId="0" xfId="6" applyNumberFormat="1" applyFont="1" applyFill="1" applyAlignment="1"/>
    <xf numFmtId="49" fontId="11" fillId="0" borderId="0" xfId="0" applyNumberFormat="1" applyFont="1" applyFill="1" applyAlignment="1">
      <alignment horizontal="center"/>
    </xf>
    <xf numFmtId="49" fontId="11" fillId="0" borderId="0" xfId="0" applyNumberFormat="1" applyFont="1" applyFill="1"/>
    <xf numFmtId="49" fontId="11" fillId="0" borderId="2" xfId="0" applyNumberFormat="1" applyFont="1" applyFill="1" applyBorder="1"/>
    <xf numFmtId="174" fontId="11" fillId="0" borderId="0" xfId="6" applyNumberFormat="1" applyFont="1" applyFill="1" applyAlignment="1">
      <alignment horizontal="center"/>
    </xf>
    <xf numFmtId="164" fontId="9" fillId="3" borderId="2" xfId="6" applyNumberFormat="1" applyFont="1" applyFill="1" applyBorder="1" applyAlignment="1">
      <alignment horizontal="right"/>
    </xf>
    <xf numFmtId="166" fontId="9" fillId="0" borderId="0" xfId="0" applyNumberFormat="1" applyFont="1" applyFill="1" applyAlignment="1">
      <alignment horizontal="center"/>
    </xf>
    <xf numFmtId="164" fontId="9" fillId="0" borderId="0" xfId="6" applyNumberFormat="1" applyFont="1" applyFill="1" applyAlignment="1">
      <alignment horizontal="center"/>
    </xf>
    <xf numFmtId="179" fontId="9" fillId="0" borderId="0" xfId="6" applyNumberFormat="1" applyFont="1" applyFill="1" applyAlignment="1">
      <alignment horizontal="right"/>
    </xf>
    <xf numFmtId="165" fontId="9" fillId="0" borderId="0" xfId="5" applyNumberFormat="1" applyFont="1" applyFill="1" applyAlignment="1">
      <alignment horizontal="right"/>
    </xf>
    <xf numFmtId="165" fontId="9" fillId="0" borderId="0" xfId="6" applyNumberFormat="1" applyFont="1" applyFill="1" applyAlignment="1">
      <alignment horizontal="right"/>
    </xf>
    <xf numFmtId="165" fontId="9" fillId="0" borderId="0" xfId="6" applyNumberFormat="1" applyFont="1" applyFill="1" applyAlignment="1"/>
    <xf numFmtId="166" fontId="9" fillId="3" borderId="0" xfId="0" applyNumberFormat="1" applyFont="1" applyFill="1"/>
    <xf numFmtId="165" fontId="9" fillId="3" borderId="0" xfId="6" applyNumberFormat="1" applyFont="1" applyFill="1" applyAlignment="1"/>
    <xf numFmtId="165" fontId="9" fillId="0" borderId="3" xfId="6" applyNumberFormat="1" applyFont="1" applyFill="1" applyBorder="1" applyAlignment="1"/>
    <xf numFmtId="165" fontId="9" fillId="0" borderId="3" xfId="6" applyNumberFormat="1" applyFont="1" applyFill="1" applyBorder="1" applyAlignment="1">
      <alignment horizontal="right"/>
    </xf>
    <xf numFmtId="166" fontId="9" fillId="0" borderId="3" xfId="0" applyNumberFormat="1" applyFont="1" applyFill="1" applyBorder="1" applyAlignment="1">
      <alignment horizontal="right"/>
    </xf>
    <xf numFmtId="165" fontId="11" fillId="0" borderId="0" xfId="6" applyNumberFormat="1" applyFont="1" applyFill="1" applyAlignment="1"/>
    <xf numFmtId="166" fontId="9" fillId="0" borderId="2" xfId="0" applyNumberFormat="1" applyFont="1" applyFill="1" applyBorder="1" applyAlignment="1">
      <alignment horizontal="right"/>
    </xf>
    <xf numFmtId="166" fontId="11" fillId="3" borderId="0" xfId="0" applyNumberFormat="1" applyFont="1" applyFill="1"/>
    <xf numFmtId="165" fontId="11" fillId="3" borderId="0" xfId="6" applyNumberFormat="1" applyFont="1" applyFill="1" applyAlignment="1"/>
    <xf numFmtId="166" fontId="9" fillId="3" borderId="0" xfId="0" applyNumberFormat="1" applyFont="1" applyFill="1" applyAlignment="1">
      <alignment horizontal="right"/>
    </xf>
    <xf numFmtId="166" fontId="9" fillId="3" borderId="0" xfId="0" applyNumberFormat="1" applyFont="1" applyFill="1" applyAlignment="1">
      <alignment horizontal="left"/>
    </xf>
    <xf numFmtId="165" fontId="9" fillId="3" borderId="0" xfId="6" applyNumberFormat="1" applyFont="1" applyFill="1" applyAlignment="1">
      <alignment horizontal="left"/>
    </xf>
    <xf numFmtId="166" fontId="9" fillId="3" borderId="3" xfId="0" applyNumberFormat="1" applyFont="1" applyFill="1" applyBorder="1" applyAlignment="1">
      <alignment horizontal="right"/>
    </xf>
    <xf numFmtId="165" fontId="11" fillId="3" borderId="3" xfId="4" applyNumberFormat="1" applyFont="1" applyFill="1" applyBorder="1" applyAlignment="1"/>
    <xf numFmtId="165" fontId="9" fillId="3" borderId="3" xfId="4" applyNumberFormat="1" applyFont="1" applyFill="1" applyBorder="1" applyAlignment="1"/>
    <xf numFmtId="166" fontId="9" fillId="3" borderId="2" xfId="0" applyNumberFormat="1" applyFont="1" applyFill="1" applyBorder="1" applyAlignment="1">
      <alignment horizontal="right"/>
    </xf>
    <xf numFmtId="165" fontId="9" fillId="0" borderId="4" xfId="6" applyNumberFormat="1" applyFont="1" applyFill="1" applyBorder="1" applyAlignment="1">
      <alignment horizontal="right"/>
    </xf>
    <xf numFmtId="166" fontId="9" fillId="0" borderId="5" xfId="0" applyNumberFormat="1" applyFont="1" applyFill="1" applyBorder="1" applyAlignment="1">
      <alignment horizontal="right"/>
    </xf>
    <xf numFmtId="166" fontId="14" fillId="0" borderId="0" xfId="0" applyNumberFormat="1" applyFont="1" applyFill="1"/>
    <xf numFmtId="166" fontId="14" fillId="0" borderId="0" xfId="0" applyNumberFormat="1" applyFont="1" applyFill="1" applyAlignment="1">
      <alignment horizontal="center"/>
    </xf>
    <xf numFmtId="165" fontId="14" fillId="3" borderId="0" xfId="6" applyNumberFormat="1" applyFont="1" applyFill="1" applyAlignment="1"/>
    <xf numFmtId="165" fontId="14" fillId="0" borderId="0" xfId="6" applyNumberFormat="1" applyFont="1" applyFill="1" applyAlignment="1"/>
    <xf numFmtId="165" fontId="14" fillId="0" borderId="0" xfId="6" applyNumberFormat="1" applyFont="1" applyFill="1" applyAlignment="1">
      <alignment horizontal="right"/>
    </xf>
    <xf numFmtId="166" fontId="14" fillId="0" borderId="0" xfId="0" applyNumberFormat="1" applyFont="1" applyFill="1" applyAlignment="1">
      <alignment horizontal="right"/>
    </xf>
    <xf numFmtId="166" fontId="15" fillId="0" borderId="0" xfId="0" applyNumberFormat="1" applyFont="1" applyFill="1"/>
    <xf numFmtId="164" fontId="14" fillId="0" borderId="0" xfId="6" applyNumberFormat="1" applyFont="1" applyFill="1" applyAlignment="1">
      <alignment horizontal="center"/>
    </xf>
    <xf numFmtId="164" fontId="11" fillId="3" borderId="0" xfId="6" applyNumberFormat="1" applyFont="1" applyFill="1" applyAlignment="1">
      <alignment horizontal="right"/>
    </xf>
    <xf numFmtId="164" fontId="11" fillId="0" borderId="0" xfId="6" applyNumberFormat="1" applyFont="1" applyFill="1" applyAlignment="1">
      <alignment horizontal="center"/>
    </xf>
    <xf numFmtId="165" fontId="9" fillId="0" borderId="0" xfId="6" applyNumberFormat="1" applyFont="1" applyFill="1" applyAlignment="1">
      <alignment horizontal="center"/>
    </xf>
    <xf numFmtId="166" fontId="16" fillId="0" borderId="0" xfId="0" applyNumberFormat="1" applyFont="1" applyFill="1"/>
    <xf numFmtId="166" fontId="11" fillId="0" borderId="0" xfId="6" applyNumberFormat="1" applyFont="1" applyFill="1" applyAlignment="1">
      <alignment horizontal="center"/>
    </xf>
    <xf numFmtId="165" fontId="9" fillId="3" borderId="0" xfId="6" applyNumberFormat="1" applyFont="1" applyFill="1" applyAlignment="1">
      <alignment horizontal="center"/>
    </xf>
    <xf numFmtId="166" fontId="9" fillId="0" borderId="0" xfId="6" applyNumberFormat="1" applyFont="1" applyFill="1" applyAlignment="1">
      <alignment horizontal="left"/>
    </xf>
    <xf numFmtId="166" fontId="9" fillId="0" borderId="0" xfId="6" applyNumberFormat="1" applyFont="1" applyFill="1" applyAlignment="1">
      <alignment horizontal="right"/>
    </xf>
    <xf numFmtId="166" fontId="11" fillId="0" borderId="2" xfId="6" applyNumberFormat="1" applyFont="1" applyFill="1" applyBorder="1" applyAlignment="1">
      <alignment horizontal="center"/>
    </xf>
    <xf numFmtId="165" fontId="9" fillId="0" borderId="5" xfId="6" applyNumberFormat="1" applyFont="1" applyFill="1" applyBorder="1" applyAlignment="1">
      <alignment horizontal="right"/>
    </xf>
    <xf numFmtId="166" fontId="9" fillId="0" borderId="0" xfId="6" applyNumberFormat="1" applyFont="1" applyFill="1" applyAlignment="1">
      <alignment horizontal="center"/>
    </xf>
    <xf numFmtId="0" fontId="9" fillId="0" borderId="0" xfId="0" applyFont="1" applyFill="1" applyAlignment="1">
      <alignment horizontal="left" indent="1"/>
    </xf>
    <xf numFmtId="0" fontId="9" fillId="0" borderId="0" xfId="0" applyFont="1"/>
    <xf numFmtId="166" fontId="9" fillId="0" borderId="0" xfId="0" applyNumberFormat="1" applyFont="1"/>
    <xf numFmtId="166" fontId="11" fillId="0" borderId="0" xfId="0" applyNumberFormat="1" applyFont="1" applyAlignment="1">
      <alignment horizontal="center"/>
    </xf>
    <xf numFmtId="165" fontId="9" fillId="3" borderId="0" xfId="6" applyNumberFormat="1" applyFont="1" applyFill="1" applyAlignment="1">
      <alignment horizontal="right" vertical="center"/>
    </xf>
    <xf numFmtId="166" fontId="9" fillId="0" borderId="0" xfId="0" applyNumberFormat="1" applyFont="1" applyAlignment="1">
      <alignment horizontal="right" vertical="center"/>
    </xf>
    <xf numFmtId="166" fontId="11" fillId="0" borderId="0" xfId="6" applyNumberFormat="1" applyFont="1" applyFill="1" applyAlignment="1">
      <alignment horizontal="right" vertical="center"/>
    </xf>
    <xf numFmtId="168" fontId="11" fillId="0" borderId="0" xfId="14" applyNumberFormat="1" applyFont="1" applyFill="1" applyAlignment="1">
      <alignment horizontal="right" vertical="center"/>
    </xf>
    <xf numFmtId="168" fontId="11" fillId="0" borderId="0" xfId="14" applyNumberFormat="1" applyFont="1" applyFill="1" applyAlignment="1">
      <alignment horizontal="center"/>
    </xf>
    <xf numFmtId="166" fontId="11" fillId="0" borderId="0" xfId="0" applyNumberFormat="1" applyFont="1"/>
    <xf numFmtId="165" fontId="11" fillId="3" borderId="0" xfId="6" applyNumberFormat="1" applyFont="1" applyFill="1" applyAlignment="1">
      <alignment horizontal="right" vertical="center"/>
    </xf>
    <xf numFmtId="166" fontId="11" fillId="0" borderId="0" xfId="0" applyNumberFormat="1" applyFont="1" applyAlignment="1">
      <alignment horizontal="right" vertical="center"/>
    </xf>
    <xf numFmtId="166" fontId="17" fillId="0" borderId="0" xfId="0" applyNumberFormat="1" applyFont="1" applyAlignment="1">
      <alignment horizontal="center"/>
    </xf>
    <xf numFmtId="49" fontId="17" fillId="0" borderId="0" xfId="6" applyNumberFormat="1" applyFont="1" applyFill="1" applyAlignment="1">
      <alignment horizontal="center" vertical="center"/>
    </xf>
    <xf numFmtId="166" fontId="11" fillId="0" borderId="0" xfId="0" applyNumberFormat="1" applyFont="1" applyAlignment="1">
      <alignment horizontal="center" vertical="center"/>
    </xf>
    <xf numFmtId="166" fontId="9" fillId="0" borderId="0" xfId="6" applyNumberFormat="1" applyFont="1" applyFill="1" applyAlignment="1">
      <alignment horizontal="right" vertical="center"/>
    </xf>
    <xf numFmtId="166" fontId="9" fillId="3" borderId="0" xfId="6" applyNumberFormat="1" applyFont="1" applyFill="1" applyAlignment="1">
      <alignment horizontal="right" vertical="center"/>
    </xf>
    <xf numFmtId="165" fontId="9" fillId="3" borderId="0" xfId="3" applyNumberFormat="1" applyFont="1" applyFill="1" applyAlignment="1">
      <alignment horizontal="right" vertical="center"/>
    </xf>
    <xf numFmtId="166" fontId="9" fillId="3" borderId="0" xfId="0" applyNumberFormat="1" applyFont="1" applyFill="1" applyAlignment="1">
      <alignment horizontal="right" vertical="center"/>
    </xf>
    <xf numFmtId="166" fontId="9" fillId="0" borderId="0" xfId="0" applyNumberFormat="1" applyFont="1" applyFill="1" applyAlignment="1">
      <alignment horizontal="right" vertical="center"/>
    </xf>
    <xf numFmtId="165" fontId="9" fillId="3" borderId="6" xfId="3" applyNumberFormat="1" applyFont="1" applyFill="1" applyBorder="1" applyAlignment="1">
      <alignment horizontal="right" vertical="center"/>
    </xf>
    <xf numFmtId="165" fontId="9" fillId="0" borderId="6" xfId="6" applyNumberFormat="1" applyFont="1" applyFill="1" applyBorder="1" applyAlignment="1">
      <alignment horizontal="right" vertical="center"/>
    </xf>
    <xf numFmtId="165" fontId="9" fillId="0" borderId="0" xfId="6" applyNumberFormat="1" applyFont="1" applyFill="1" applyAlignment="1">
      <alignment horizontal="right" vertical="center"/>
    </xf>
    <xf numFmtId="165" fontId="11" fillId="0" borderId="0" xfId="6" applyNumberFormat="1" applyFont="1" applyFill="1" applyAlignment="1">
      <alignment horizontal="right" vertical="center"/>
    </xf>
    <xf numFmtId="166" fontId="11" fillId="3" borderId="0" xfId="0" applyNumberFormat="1" applyFont="1" applyFill="1" applyAlignment="1">
      <alignment horizontal="right" vertical="center"/>
    </xf>
    <xf numFmtId="0" fontId="14" fillId="0" borderId="0" xfId="0" applyFont="1"/>
    <xf numFmtId="164" fontId="9" fillId="0" borderId="3" xfId="6" applyNumberFormat="1" applyFont="1" applyFill="1" applyBorder="1" applyAlignment="1">
      <alignment horizontal="right" vertical="center"/>
    </xf>
    <xf numFmtId="165" fontId="9" fillId="0" borderId="2" xfId="6" applyNumberFormat="1" applyFont="1" applyFill="1" applyBorder="1" applyAlignment="1">
      <alignment horizontal="right" vertical="center"/>
    </xf>
    <xf numFmtId="165" fontId="9" fillId="0" borderId="3" xfId="6" applyNumberFormat="1" applyFont="1" applyFill="1" applyBorder="1" applyAlignment="1">
      <alignment horizontal="right" vertical="center"/>
    </xf>
    <xf numFmtId="165" fontId="9" fillId="3" borderId="3" xfId="6" applyNumberFormat="1" applyFont="1" applyFill="1" applyBorder="1" applyAlignment="1">
      <alignment horizontal="right" vertical="center"/>
    </xf>
    <xf numFmtId="166" fontId="9" fillId="3" borderId="3" xfId="0" applyNumberFormat="1" applyFont="1" applyFill="1" applyBorder="1" applyAlignment="1">
      <alignment horizontal="right" vertical="center"/>
    </xf>
    <xf numFmtId="165" fontId="9" fillId="3" borderId="2" xfId="6" applyNumberFormat="1" applyFont="1" applyFill="1" applyBorder="1" applyAlignment="1">
      <alignment horizontal="right" vertical="center"/>
    </xf>
    <xf numFmtId="165" fontId="11" fillId="3" borderId="4" xfId="6" applyNumberFormat="1" applyFont="1" applyFill="1" applyBorder="1" applyAlignment="1">
      <alignment horizontal="right" vertical="center"/>
    </xf>
    <xf numFmtId="165" fontId="14" fillId="3" borderId="0" xfId="6" applyNumberFormat="1" applyFont="1" applyFill="1" applyAlignment="1">
      <alignment horizontal="right" vertical="center"/>
    </xf>
    <xf numFmtId="166" fontId="9" fillId="0" borderId="0" xfId="0" applyNumberFormat="1" applyFont="1" applyAlignment="1">
      <alignment horizontal="center"/>
    </xf>
    <xf numFmtId="167" fontId="9" fillId="3" borderId="0" xfId="4" applyFont="1" applyFill="1" applyAlignment="1">
      <alignment horizontal="right" vertical="center"/>
    </xf>
    <xf numFmtId="166" fontId="11" fillId="0" borderId="0" xfId="0" applyNumberFormat="1" applyFont="1" applyFill="1" applyAlignment="1">
      <alignment horizontal="left"/>
    </xf>
    <xf numFmtId="0" fontId="18" fillId="0" borderId="0" xfId="0" applyFont="1" applyAlignment="1">
      <alignment vertical="center"/>
    </xf>
    <xf numFmtId="168" fontId="11" fillId="0" borderId="0" xfId="14" applyNumberFormat="1" applyFont="1" applyFill="1" applyAlignment="1">
      <alignment horizontal="left"/>
    </xf>
    <xf numFmtId="0" fontId="9" fillId="0" borderId="0" xfId="0" applyFont="1" applyAlignment="1">
      <alignment horizontal="left"/>
    </xf>
    <xf numFmtId="165" fontId="19" fillId="0" borderId="0" xfId="6" applyNumberFormat="1" applyFont="1" applyFill="1" applyAlignment="1"/>
    <xf numFmtId="165" fontId="19" fillId="3" borderId="0" xfId="6" applyNumberFormat="1" applyFont="1" applyFill="1" applyAlignment="1"/>
    <xf numFmtId="0" fontId="11" fillId="3" borderId="8" xfId="0" applyFont="1" applyFill="1" applyBorder="1" applyAlignment="1">
      <alignment horizontal="left" wrapText="1"/>
    </xf>
    <xf numFmtId="3" fontId="11" fillId="3" borderId="9" xfId="6" applyNumberFormat="1" applyFont="1" applyFill="1" applyBorder="1" applyAlignment="1">
      <alignment vertical="center" wrapText="1"/>
    </xf>
    <xf numFmtId="3" fontId="11" fillId="3" borderId="8" xfId="6" applyNumberFormat="1" applyFont="1" applyFill="1" applyBorder="1" applyAlignment="1">
      <alignment vertical="center" wrapText="1"/>
    </xf>
    <xf numFmtId="0" fontId="9" fillId="3" borderId="10" xfId="0" applyFont="1" applyFill="1" applyBorder="1" applyAlignment="1">
      <alignment horizontal="left" wrapText="1"/>
    </xf>
    <xf numFmtId="3" fontId="9" fillId="3" borderId="11" xfId="6" applyNumberFormat="1" applyFont="1" applyFill="1" applyBorder="1" applyAlignment="1">
      <alignment vertical="center" wrapText="1"/>
    </xf>
    <xf numFmtId="3" fontId="9" fillId="3" borderId="11" xfId="6" applyNumberFormat="1" applyFont="1" applyFill="1" applyBorder="1" applyAlignment="1">
      <alignment vertical="center"/>
    </xf>
    <xf numFmtId="3" fontId="9" fillId="3" borderId="10" xfId="6" applyNumberFormat="1" applyFont="1" applyFill="1" applyBorder="1" applyAlignment="1">
      <alignment vertical="center" wrapText="1"/>
    </xf>
    <xf numFmtId="165" fontId="9" fillId="0" borderId="0" xfId="6" applyNumberFormat="1" applyFont="1" applyFill="1" applyAlignment="1">
      <alignment horizontal="center" vertical="top" wrapText="1"/>
    </xf>
    <xf numFmtId="0" fontId="9" fillId="3" borderId="12" xfId="0" applyFont="1" applyFill="1" applyBorder="1" applyAlignment="1">
      <alignment horizontal="left" wrapText="1"/>
    </xf>
    <xf numFmtId="3" fontId="9" fillId="5" borderId="1" xfId="6" applyNumberFormat="1" applyFont="1" applyFill="1" applyBorder="1" applyAlignment="1">
      <alignment vertical="center" wrapText="1"/>
    </xf>
    <xf numFmtId="3" fontId="9" fillId="3" borderId="12" xfId="6" applyNumberFormat="1" applyFont="1" applyFill="1" applyBorder="1" applyAlignment="1">
      <alignment vertical="center" wrapText="1"/>
    </xf>
    <xf numFmtId="0" fontId="9" fillId="3" borderId="8" xfId="0" applyFont="1" applyFill="1" applyBorder="1" applyAlignment="1">
      <alignment horizontal="left" wrapText="1"/>
    </xf>
    <xf numFmtId="3" fontId="9" fillId="5" borderId="9" xfId="6" applyNumberFormat="1" applyFont="1" applyFill="1" applyBorder="1" applyAlignment="1">
      <alignment vertical="center" wrapText="1"/>
    </xf>
    <xf numFmtId="3" fontId="9" fillId="3" borderId="8" xfId="6" applyNumberFormat="1" applyFont="1" applyFill="1" applyBorder="1" applyAlignment="1">
      <alignment vertical="center" wrapText="1"/>
    </xf>
    <xf numFmtId="0" fontId="9" fillId="3" borderId="13" xfId="0" applyFont="1" applyFill="1" applyBorder="1" applyAlignment="1">
      <alignment horizontal="left" wrapText="1"/>
    </xf>
    <xf numFmtId="3" fontId="9" fillId="3" borderId="14" xfId="6" applyNumberFormat="1" applyFont="1" applyFill="1" applyBorder="1" applyAlignment="1">
      <alignment vertical="center" wrapText="1"/>
    </xf>
    <xf numFmtId="3" fontId="9" fillId="3" borderId="15" xfId="6" applyNumberFormat="1" applyFont="1" applyFill="1" applyBorder="1" applyAlignment="1">
      <alignment vertical="center" wrapText="1"/>
    </xf>
    <xf numFmtId="0" fontId="11" fillId="3" borderId="16" xfId="0" applyFont="1" applyFill="1" applyBorder="1" applyAlignment="1">
      <alignment horizontal="left" wrapText="1"/>
    </xf>
    <xf numFmtId="3" fontId="9" fillId="3" borderId="16" xfId="6" applyNumberFormat="1" applyFont="1" applyFill="1" applyBorder="1" applyAlignment="1">
      <alignment vertical="center" wrapText="1"/>
    </xf>
    <xf numFmtId="3" fontId="9" fillId="3" borderId="17" xfId="6" applyNumberFormat="1" applyFont="1" applyFill="1" applyBorder="1" applyAlignment="1">
      <alignment vertical="center" wrapText="1"/>
    </xf>
    <xf numFmtId="0" fontId="9" fillId="3" borderId="1" xfId="0" applyFont="1" applyFill="1" applyBorder="1" applyAlignment="1">
      <alignment horizontal="left" wrapText="1"/>
    </xf>
    <xf numFmtId="3" fontId="9" fillId="3" borderId="1" xfId="6" applyNumberFormat="1" applyFont="1" applyFill="1" applyBorder="1" applyAlignment="1">
      <alignment vertical="center" wrapText="1"/>
    </xf>
    <xf numFmtId="3" fontId="9" fillId="3" borderId="12" xfId="6" applyNumberFormat="1" applyFont="1" applyFill="1" applyBorder="1" applyAlignment="1">
      <alignment horizontal="right" vertical="center" wrapText="1"/>
    </xf>
    <xf numFmtId="3" fontId="9" fillId="0" borderId="1" xfId="6" applyNumberFormat="1" applyFont="1" applyFill="1" applyBorder="1" applyAlignment="1">
      <alignment horizontal="right" vertical="center" wrapText="1"/>
    </xf>
    <xf numFmtId="3" fontId="9" fillId="0" borderId="12" xfId="6" applyNumberFormat="1" applyFont="1" applyFill="1" applyBorder="1" applyAlignment="1">
      <alignment horizontal="right" vertical="center" wrapText="1"/>
    </xf>
    <xf numFmtId="0" fontId="9" fillId="3" borderId="9" xfId="0" applyFont="1" applyFill="1" applyBorder="1" applyAlignment="1">
      <alignment horizontal="left" wrapText="1"/>
    </xf>
    <xf numFmtId="3" fontId="9" fillId="3" borderId="9" xfId="6" applyNumberFormat="1" applyFont="1" applyFill="1" applyBorder="1" applyAlignment="1">
      <alignment vertical="center" wrapText="1"/>
    </xf>
    <xf numFmtId="0" fontId="11" fillId="3" borderId="15" xfId="0" applyFont="1" applyFill="1" applyBorder="1" applyAlignment="1">
      <alignment horizontal="left" wrapText="1"/>
    </xf>
    <xf numFmtId="3" fontId="11" fillId="3" borderId="18" xfId="6" applyNumberFormat="1" applyFont="1" applyFill="1" applyBorder="1" applyAlignment="1">
      <alignment vertical="center" wrapText="1"/>
    </xf>
    <xf numFmtId="3" fontId="11" fillId="3" borderId="15" xfId="6" applyNumberFormat="1" applyFont="1" applyFill="1" applyBorder="1" applyAlignment="1">
      <alignment vertical="center" wrapText="1"/>
    </xf>
    <xf numFmtId="165" fontId="9" fillId="0" borderId="0" xfId="6" applyNumberFormat="1" applyFont="1" applyFill="1" applyAlignment="1">
      <alignment vertical="top" wrapText="1"/>
    </xf>
    <xf numFmtId="165" fontId="9" fillId="0" borderId="0" xfId="6" applyNumberFormat="1" applyFont="1" applyFill="1" applyAlignment="1">
      <alignment horizontal="right" vertical="top" wrapText="1"/>
    </xf>
    <xf numFmtId="166" fontId="9" fillId="0" borderId="0" xfId="0" applyNumberFormat="1" applyFont="1" applyFill="1" applyAlignment="1">
      <alignment horizontal="left"/>
    </xf>
    <xf numFmtId="167" fontId="9" fillId="0" borderId="0" xfId="4" applyFont="1" applyFill="1" applyAlignment="1"/>
    <xf numFmtId="165" fontId="9" fillId="0" borderId="0" xfId="0" applyNumberFormat="1" applyFont="1"/>
    <xf numFmtId="169" fontId="11" fillId="0" borderId="0" xfId="14" applyNumberFormat="1" applyFont="1" applyFill="1" applyAlignment="1">
      <alignment horizontal="left"/>
    </xf>
    <xf numFmtId="0" fontId="11" fillId="3" borderId="7" xfId="0" applyFont="1" applyFill="1" applyBorder="1" applyAlignment="1">
      <alignment horizontal="left" wrapText="1"/>
    </xf>
    <xf numFmtId="165" fontId="11" fillId="3" borderId="19" xfId="6" applyNumberFormat="1" applyFont="1" applyFill="1" applyBorder="1" applyAlignment="1">
      <alignment horizontal="right" vertical="center" wrapText="1"/>
    </xf>
    <xf numFmtId="165" fontId="11" fillId="3" borderId="7" xfId="6" applyNumberFormat="1" applyFont="1" applyFill="1" applyBorder="1" applyAlignment="1">
      <alignment horizontal="right" vertical="center" wrapText="1"/>
    </xf>
    <xf numFmtId="165" fontId="9" fillId="3" borderId="11" xfId="6" applyNumberFormat="1" applyFont="1" applyFill="1" applyBorder="1" applyAlignment="1">
      <alignment horizontal="right" vertical="center" wrapText="1"/>
    </xf>
    <xf numFmtId="0" fontId="9" fillId="3" borderId="11" xfId="0" applyFont="1" applyFill="1" applyBorder="1" applyAlignment="1">
      <alignment horizontal="right" vertical="center"/>
    </xf>
    <xf numFmtId="165" fontId="9" fillId="3" borderId="10" xfId="6" applyNumberFormat="1" applyFont="1" applyFill="1" applyBorder="1" applyAlignment="1">
      <alignment horizontal="right" vertical="center" wrapText="1"/>
    </xf>
    <xf numFmtId="165" fontId="9" fillId="0" borderId="1" xfId="6" applyNumberFormat="1" applyFont="1" applyFill="1" applyBorder="1" applyAlignment="1">
      <alignment horizontal="right" vertical="center" wrapText="1"/>
    </xf>
    <xf numFmtId="165" fontId="9" fillId="3" borderId="12" xfId="6" applyNumberFormat="1" applyFont="1" applyFill="1" applyBorder="1" applyAlignment="1">
      <alignment horizontal="right" vertical="center" wrapText="1"/>
    </xf>
    <xf numFmtId="165" fontId="9" fillId="0" borderId="9" xfId="6" applyNumberFormat="1" applyFont="1" applyFill="1" applyBorder="1" applyAlignment="1">
      <alignment horizontal="right" vertical="center" wrapText="1"/>
    </xf>
    <xf numFmtId="165" fontId="9" fillId="3" borderId="8" xfId="6" applyNumberFormat="1" applyFont="1" applyFill="1" applyBorder="1" applyAlignment="1">
      <alignment horizontal="right" vertical="center" wrapText="1"/>
    </xf>
    <xf numFmtId="164" fontId="11" fillId="3" borderId="14" xfId="6" applyNumberFormat="1" applyFont="1" applyFill="1" applyBorder="1" applyAlignment="1">
      <alignment horizontal="right" vertical="center" wrapText="1"/>
    </xf>
    <xf numFmtId="165" fontId="11" fillId="0" borderId="9" xfId="6" applyNumberFormat="1" applyFont="1" applyFill="1" applyBorder="1" applyAlignment="1">
      <alignment horizontal="right" vertical="center" wrapText="1"/>
    </xf>
    <xf numFmtId="164" fontId="11" fillId="3" borderId="15" xfId="6" applyNumberFormat="1" applyFont="1" applyFill="1" applyBorder="1" applyAlignment="1">
      <alignment horizontal="right" vertical="center" wrapText="1"/>
    </xf>
    <xf numFmtId="3" fontId="9" fillId="3" borderId="16" xfId="6" applyNumberFormat="1" applyFont="1" applyFill="1" applyBorder="1" applyAlignment="1">
      <alignment horizontal="right" vertical="center" wrapText="1"/>
    </xf>
    <xf numFmtId="3" fontId="9" fillId="3" borderId="17" xfId="6" applyNumberFormat="1" applyFont="1" applyFill="1" applyBorder="1" applyAlignment="1">
      <alignment horizontal="right" vertical="center" wrapText="1"/>
    </xf>
    <xf numFmtId="3" fontId="9" fillId="3" borderId="1" xfId="6" applyNumberFormat="1" applyFont="1" applyFill="1" applyBorder="1" applyAlignment="1">
      <alignment horizontal="right" vertical="center" wrapText="1"/>
    </xf>
    <xf numFmtId="170" fontId="9" fillId="3" borderId="1" xfId="6" applyNumberFormat="1" applyFont="1" applyFill="1" applyBorder="1" applyAlignment="1">
      <alignment horizontal="right" vertical="center" wrapText="1"/>
    </xf>
    <xf numFmtId="3" fontId="9" fillId="3" borderId="9" xfId="6" applyNumberFormat="1" applyFont="1" applyFill="1" applyBorder="1" applyAlignment="1">
      <alignment horizontal="right" vertical="center" wrapText="1"/>
    </xf>
    <xf numFmtId="3" fontId="9" fillId="3" borderId="8" xfId="6" applyNumberFormat="1" applyFont="1" applyFill="1" applyBorder="1" applyAlignment="1">
      <alignment horizontal="right" vertical="center" wrapText="1"/>
    </xf>
    <xf numFmtId="3" fontId="11" fillId="3" borderId="18" xfId="6" applyNumberFormat="1" applyFont="1" applyFill="1" applyBorder="1" applyAlignment="1">
      <alignment horizontal="right" vertical="center" wrapText="1"/>
    </xf>
    <xf numFmtId="3" fontId="11" fillId="3" borderId="15" xfId="6" applyNumberFormat="1" applyFont="1" applyFill="1" applyBorder="1" applyAlignment="1">
      <alignment horizontal="right" vertical="center" wrapText="1"/>
    </xf>
    <xf numFmtId="171" fontId="11" fillId="0" borderId="0" xfId="2" applyNumberFormat="1" applyFont="1" applyFill="1" applyAlignment="1"/>
    <xf numFmtId="172" fontId="9" fillId="0" borderId="0" xfId="12" applyFont="1" applyFill="1" applyAlignment="1"/>
    <xf numFmtId="171" fontId="20" fillId="0" borderId="0" xfId="2" applyNumberFormat="1" applyFont="1" applyFill="1" applyAlignment="1">
      <alignment horizontal="left" vertical="center"/>
    </xf>
    <xf numFmtId="0" fontId="16" fillId="0" borderId="0" xfId="0" applyFont="1" applyAlignment="1">
      <alignment vertical="center"/>
    </xf>
    <xf numFmtId="172" fontId="16" fillId="0" borderId="0" xfId="12" applyFont="1" applyFill="1" applyAlignment="1">
      <alignment vertical="center"/>
    </xf>
    <xf numFmtId="0" fontId="9" fillId="0" borderId="0" xfId="0" applyFont="1" applyAlignment="1">
      <alignment vertical="center"/>
    </xf>
    <xf numFmtId="165" fontId="9" fillId="0" borderId="0" xfId="6" applyNumberFormat="1" applyFont="1" applyFill="1" applyAlignment="1">
      <alignment vertical="center"/>
    </xf>
    <xf numFmtId="171" fontId="9" fillId="0" borderId="0" xfId="2" applyNumberFormat="1" applyFont="1" applyFill="1" applyAlignment="1"/>
    <xf numFmtId="0" fontId="11" fillId="0" borderId="0" xfId="0" applyFont="1"/>
    <xf numFmtId="0" fontId="16" fillId="0" borderId="0" xfId="0" applyFont="1"/>
    <xf numFmtId="49" fontId="17" fillId="0" borderId="0" xfId="0" applyNumberFormat="1" applyFont="1" applyAlignment="1">
      <alignment horizontal="center"/>
    </xf>
    <xf numFmtId="166" fontId="11" fillId="0" borderId="0" xfId="6" applyNumberFormat="1" applyFont="1" applyFill="1" applyAlignment="1"/>
    <xf numFmtId="0" fontId="11" fillId="0" borderId="0" xfId="0" applyFont="1" applyAlignment="1">
      <alignment horizontal="center"/>
    </xf>
    <xf numFmtId="0" fontId="9" fillId="0" borderId="0" xfId="0" applyFont="1" applyAlignment="1">
      <alignment horizontal="center"/>
    </xf>
    <xf numFmtId="173" fontId="9" fillId="0" borderId="0" xfId="0" applyNumberFormat="1" applyFont="1"/>
    <xf numFmtId="166" fontId="9" fillId="3" borderId="0" xfId="16" applyNumberFormat="1" applyFont="1" applyFill="1" applyAlignment="1"/>
    <xf numFmtId="165" fontId="9" fillId="6" borderId="0" xfId="0" applyNumberFormat="1" applyFont="1" applyFill="1"/>
    <xf numFmtId="165" fontId="9" fillId="0" borderId="0" xfId="5" applyNumberFormat="1" applyFont="1" applyFill="1" applyAlignment="1"/>
    <xf numFmtId="0" fontId="9" fillId="6" borderId="0" xfId="0" applyFont="1" applyFill="1"/>
    <xf numFmtId="174" fontId="9" fillId="3" borderId="0" xfId="16" applyFont="1" applyFill="1" applyAlignment="1"/>
    <xf numFmtId="165" fontId="9" fillId="0" borderId="2" xfId="0" applyNumberFormat="1" applyFont="1" applyBorder="1"/>
    <xf numFmtId="165" fontId="9" fillId="7" borderId="0" xfId="0" applyNumberFormat="1" applyFont="1" applyFill="1"/>
    <xf numFmtId="172" fontId="9" fillId="8" borderId="0" xfId="12" applyFont="1" applyFill="1" applyAlignment="1"/>
    <xf numFmtId="165" fontId="9" fillId="9" borderId="0" xfId="0" applyNumberFormat="1" applyFont="1" applyFill="1"/>
    <xf numFmtId="165" fontId="9" fillId="10" borderId="0" xfId="0" applyNumberFormat="1" applyFont="1" applyFill="1"/>
    <xf numFmtId="165" fontId="9" fillId="0" borderId="0" xfId="0" applyNumberFormat="1" applyFont="1" applyAlignment="1">
      <alignment horizontal="right"/>
    </xf>
    <xf numFmtId="165" fontId="11" fillId="0" borderId="3" xfId="6" applyNumberFormat="1" applyFont="1" applyFill="1" applyBorder="1" applyAlignment="1"/>
    <xf numFmtId="165" fontId="9" fillId="0" borderId="3" xfId="0" applyNumberFormat="1" applyFont="1" applyBorder="1"/>
    <xf numFmtId="175" fontId="9" fillId="0" borderId="0" xfId="5" applyFont="1" applyFill="1" applyAlignment="1"/>
    <xf numFmtId="175" fontId="9" fillId="0" borderId="2" xfId="5" applyFont="1" applyFill="1" applyBorder="1" applyAlignment="1"/>
    <xf numFmtId="175" fontId="11" fillId="0" borderId="3" xfId="5" applyFont="1" applyFill="1" applyBorder="1" applyAlignment="1"/>
    <xf numFmtId="175" fontId="11" fillId="0" borderId="0" xfId="5" applyFont="1" applyFill="1" applyAlignment="1"/>
    <xf numFmtId="165" fontId="9" fillId="0" borderId="4" xfId="6" applyNumberFormat="1" applyFont="1" applyFill="1" applyBorder="1" applyAlignment="1"/>
    <xf numFmtId="165" fontId="11" fillId="0" borderId="5" xfId="6" applyNumberFormat="1" applyFont="1" applyFill="1" applyBorder="1" applyAlignment="1"/>
    <xf numFmtId="165" fontId="11" fillId="0" borderId="4" xfId="6" applyNumberFormat="1" applyFont="1" applyFill="1" applyBorder="1" applyAlignment="1"/>
    <xf numFmtId="172" fontId="9" fillId="0" borderId="0" xfId="0" applyNumberFormat="1" applyFont="1"/>
    <xf numFmtId="173" fontId="16" fillId="0" borderId="0" xfId="13" applyNumberFormat="1" applyFont="1" applyFill="1" applyAlignment="1"/>
    <xf numFmtId="0" fontId="11" fillId="0" borderId="0" xfId="0" applyFont="1" applyAlignment="1">
      <alignment vertical="center"/>
    </xf>
    <xf numFmtId="0" fontId="11" fillId="0" borderId="0" xfId="0" applyFont="1" applyAlignment="1">
      <alignment horizontal="justify" vertical="center"/>
    </xf>
    <xf numFmtId="0" fontId="23" fillId="0" borderId="0" xfId="0" applyFont="1" applyAlignment="1">
      <alignment horizontal="justify"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1" fillId="0" borderId="0" xfId="0" applyFont="1" applyFill="1" applyAlignment="1">
      <alignment vertical="center"/>
    </xf>
    <xf numFmtId="0" fontId="13" fillId="0" borderId="0" xfId="0" applyFont="1" applyAlignment="1">
      <alignment horizontal="justify" vertical="center"/>
    </xf>
    <xf numFmtId="0" fontId="16" fillId="0" borderId="0" xfId="0" applyFont="1" applyAlignment="1"/>
    <xf numFmtId="0" fontId="11" fillId="0" borderId="0" xfId="0" applyFont="1" applyAlignment="1">
      <alignment horizontal="left" vertical="center" indent="6"/>
    </xf>
    <xf numFmtId="0" fontId="9" fillId="0" borderId="0" xfId="0" applyFont="1" applyFill="1" applyAlignment="1">
      <alignment vertical="top" wrapText="1"/>
    </xf>
    <xf numFmtId="0" fontId="24" fillId="0" borderId="0" xfId="0" applyFont="1" applyAlignment="1">
      <alignment horizontal="left" vertical="top" wrapText="1" indent="1"/>
    </xf>
    <xf numFmtId="0" fontId="16" fillId="0" borderId="0" xfId="0" applyFont="1" applyAlignment="1">
      <alignment horizontal="left" vertical="top" wrapText="1" indent="1"/>
    </xf>
    <xf numFmtId="0" fontId="9" fillId="0" borderId="0" xfId="0" applyFont="1" applyAlignment="1">
      <alignment horizontal="justify" vertical="center"/>
    </xf>
    <xf numFmtId="0" fontId="9" fillId="0" borderId="0" xfId="0" applyFont="1" applyAlignment="1">
      <alignment horizontal="left" vertical="center" indent="6"/>
    </xf>
    <xf numFmtId="0" fontId="9" fillId="0" borderId="0" xfId="0" applyFont="1" applyAlignment="1">
      <alignment horizontal="left" vertical="center" wrapText="1"/>
    </xf>
    <xf numFmtId="0" fontId="16" fillId="0" borderId="0" xfId="0" applyFont="1" applyAlignment="1">
      <alignment horizontal="left" vertical="center" wrapText="1"/>
    </xf>
    <xf numFmtId="0" fontId="9" fillId="0" borderId="0" xfId="0" applyFont="1" applyAlignment="1">
      <alignment horizontal="center" vertical="center" wrapText="1"/>
    </xf>
    <xf numFmtId="0" fontId="16" fillId="0" borderId="0" xfId="0" applyFont="1" applyAlignment="1">
      <alignment horizontal="center" vertical="center" wrapText="1"/>
    </xf>
    <xf numFmtId="0" fontId="25" fillId="0" borderId="7"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3" xfId="0" applyFont="1" applyBorder="1" applyAlignment="1">
      <alignment horizontal="center" vertical="center" wrapText="1"/>
    </xf>
    <xf numFmtId="0" fontId="26" fillId="0" borderId="8" xfId="0" applyFont="1" applyBorder="1" applyAlignment="1">
      <alignment horizontal="justify" vertical="center" wrapText="1"/>
    </xf>
    <xf numFmtId="176" fontId="26" fillId="0" borderId="21" xfId="0" applyNumberFormat="1" applyFont="1" applyBorder="1" applyAlignment="1">
      <alignment horizontal="right" vertical="center" wrapText="1"/>
    </xf>
    <xf numFmtId="176" fontId="26" fillId="0" borderId="2" xfId="0" applyNumberFormat="1" applyFont="1" applyBorder="1" applyAlignment="1">
      <alignment horizontal="right" vertical="center" wrapText="1"/>
    </xf>
    <xf numFmtId="0" fontId="26" fillId="0" borderId="7" xfId="0" applyFont="1" applyBorder="1" applyAlignment="1">
      <alignment horizontal="right" vertical="center" wrapText="1"/>
    </xf>
    <xf numFmtId="177" fontId="26" fillId="0" borderId="2" xfId="0" applyNumberFormat="1" applyFont="1" applyBorder="1" applyAlignment="1">
      <alignment horizontal="right" vertical="center" wrapText="1"/>
    </xf>
    <xf numFmtId="176" fontId="26" fillId="0" borderId="7" xfId="0" applyNumberFormat="1" applyFont="1" applyBorder="1" applyAlignment="1">
      <alignment horizontal="right" vertical="center" wrapText="1"/>
    </xf>
    <xf numFmtId="0" fontId="26" fillId="0" borderId="0" xfId="0" applyFont="1" applyAlignment="1">
      <alignment horizontal="justify" vertical="center"/>
    </xf>
    <xf numFmtId="0" fontId="11" fillId="0" borderId="0" xfId="0" applyFont="1" applyAlignment="1">
      <alignment horizontal="left" vertical="center" wrapText="1"/>
    </xf>
    <xf numFmtId="0" fontId="11" fillId="0" borderId="0" xfId="0" applyFont="1" applyFill="1" applyAlignment="1">
      <alignment horizontal="left" vertical="center" wrapText="1"/>
    </xf>
    <xf numFmtId="0" fontId="11" fillId="0" borderId="0" xfId="0" applyFont="1" applyFill="1" applyAlignment="1">
      <alignment vertical="center" wrapText="1"/>
    </xf>
    <xf numFmtId="0" fontId="26" fillId="0" borderId="0" xfId="0" applyFont="1" applyAlignment="1">
      <alignment horizontal="center" vertical="center" wrapText="1"/>
    </xf>
    <xf numFmtId="0" fontId="11" fillId="0" borderId="0" xfId="0" applyFont="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justify" vertical="center"/>
    </xf>
    <xf numFmtId="0" fontId="9" fillId="0" borderId="0" xfId="0" applyFont="1" applyFill="1" applyAlignment="1">
      <alignment vertical="center"/>
    </xf>
    <xf numFmtId="0" fontId="9" fillId="0" borderId="0" xfId="0" applyFont="1" applyFill="1" applyAlignment="1">
      <alignment horizontal="left" vertical="center"/>
    </xf>
    <xf numFmtId="0" fontId="28" fillId="0" borderId="0" xfId="0" applyFont="1" applyAlignment="1">
      <alignment horizontal="justify" vertical="center"/>
    </xf>
    <xf numFmtId="0" fontId="16" fillId="0" borderId="0" xfId="0" applyFont="1" applyAlignment="1">
      <alignment horizontal="left"/>
    </xf>
    <xf numFmtId="0" fontId="13" fillId="0" borderId="0" xfId="0" applyFont="1" applyAlignment="1">
      <alignment horizontal="left" vertical="center" indent="6"/>
    </xf>
    <xf numFmtId="0" fontId="29" fillId="0" borderId="0" xfId="0" applyFont="1" applyAlignment="1">
      <alignment horizontal="left" vertical="center" indent="6"/>
    </xf>
    <xf numFmtId="0" fontId="24" fillId="3" borderId="7" xfId="0" applyFont="1" applyFill="1" applyBorder="1" applyAlignment="1">
      <alignment vertical="center" wrapText="1"/>
    </xf>
    <xf numFmtId="0" fontId="24" fillId="3" borderId="20" xfId="0" applyFont="1" applyFill="1" applyBorder="1" applyAlignment="1">
      <alignment horizontal="center" vertical="center" wrapText="1"/>
    </xf>
    <xf numFmtId="3" fontId="24" fillId="3" borderId="20" xfId="0" applyNumberFormat="1" applyFont="1" applyFill="1" applyBorder="1" applyAlignment="1">
      <alignment horizontal="right" vertical="center" wrapText="1"/>
    </xf>
    <xf numFmtId="0" fontId="24" fillId="3" borderId="8" xfId="0" applyFont="1" applyFill="1" applyBorder="1" applyAlignment="1">
      <alignment vertical="center" wrapText="1"/>
    </xf>
    <xf numFmtId="0" fontId="24" fillId="3" borderId="21" xfId="0" applyFont="1" applyFill="1" applyBorder="1" applyAlignment="1">
      <alignment horizontal="center" vertical="center" wrapText="1"/>
    </xf>
    <xf numFmtId="3" fontId="24" fillId="3" borderId="21" xfId="0" applyNumberFormat="1" applyFont="1" applyFill="1" applyBorder="1" applyAlignment="1">
      <alignment horizontal="right" vertical="center"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0" xfId="0" applyFont="1" applyAlignment="1">
      <alignment horizontal="left" vertical="center" indent="6"/>
    </xf>
    <xf numFmtId="0" fontId="26" fillId="12" borderId="7" xfId="0" applyFont="1" applyFill="1" applyBorder="1" applyAlignment="1">
      <alignment vertical="center"/>
    </xf>
    <xf numFmtId="0" fontId="25" fillId="12" borderId="20" xfId="0" applyFont="1" applyFill="1" applyBorder="1" applyAlignment="1">
      <alignment horizontal="center" vertical="center" wrapText="1"/>
    </xf>
    <xf numFmtId="0" fontId="26" fillId="0" borderId="8" xfId="0" applyFont="1" applyBorder="1" applyAlignment="1">
      <alignment horizontal="center" vertical="center" wrapText="1"/>
    </xf>
    <xf numFmtId="0" fontId="26" fillId="0" borderId="21" xfId="0" applyFont="1" applyBorder="1" applyAlignment="1">
      <alignment vertical="center" wrapText="1"/>
    </xf>
    <xf numFmtId="0" fontId="26" fillId="0" borderId="21" xfId="0" applyFont="1" applyBorder="1" applyAlignment="1">
      <alignment horizontal="center" vertical="center" wrapText="1"/>
    </xf>
    <xf numFmtId="0" fontId="25" fillId="12" borderId="7" xfId="0" applyFont="1" applyFill="1" applyBorder="1" applyAlignment="1">
      <alignment vertical="center"/>
    </xf>
    <xf numFmtId="0" fontId="25" fillId="12" borderId="20" xfId="0" applyFont="1" applyFill="1" applyBorder="1" applyAlignment="1">
      <alignment horizontal="center" vertical="center"/>
    </xf>
    <xf numFmtId="0" fontId="26" fillId="0" borderId="8" xfId="0" applyFont="1" applyBorder="1" applyAlignment="1">
      <alignment horizontal="center" vertical="center"/>
    </xf>
    <xf numFmtId="178" fontId="26" fillId="0" borderId="21" xfId="0" applyNumberFormat="1" applyFont="1" applyBorder="1" applyAlignment="1">
      <alignment horizontal="center" vertical="center" wrapText="1"/>
    </xf>
    <xf numFmtId="0" fontId="26" fillId="0" borderId="21" xfId="0" applyFont="1" applyBorder="1" applyAlignment="1">
      <alignment horizontal="center" vertical="center"/>
    </xf>
    <xf numFmtId="0" fontId="26" fillId="0" borderId="21" xfId="0" applyFont="1" applyBorder="1" applyAlignment="1">
      <alignment vertical="center"/>
    </xf>
    <xf numFmtId="0" fontId="9" fillId="0" borderId="0" xfId="0" applyFont="1" applyAlignment="1">
      <alignment horizontal="left" vertical="center"/>
    </xf>
    <xf numFmtId="0" fontId="25" fillId="13" borderId="7" xfId="0" applyFont="1" applyFill="1" applyBorder="1" applyAlignment="1">
      <alignment horizontal="center" vertical="center"/>
    </xf>
    <xf numFmtId="0" fontId="25" fillId="13" borderId="20" xfId="0" applyFont="1" applyFill="1" applyBorder="1" applyAlignment="1">
      <alignment horizontal="center" vertical="center" wrapText="1"/>
    </xf>
    <xf numFmtId="0" fontId="26" fillId="0" borderId="26" xfId="0" applyFont="1" applyBorder="1" applyAlignment="1">
      <alignment vertical="center" wrapText="1"/>
    </xf>
    <xf numFmtId="0" fontId="26" fillId="0" borderId="9" xfId="0" applyFont="1" applyBorder="1" applyAlignment="1">
      <alignment horizontal="center" vertical="center"/>
    </xf>
    <xf numFmtId="0" fontId="26" fillId="0" borderId="7" xfId="0" applyFont="1" applyBorder="1" applyAlignment="1">
      <alignment vertical="center" wrapText="1"/>
    </xf>
    <xf numFmtId="0" fontId="16" fillId="0" borderId="7" xfId="0" applyFont="1" applyBorder="1"/>
    <xf numFmtId="0" fontId="11" fillId="13" borderId="20" xfId="0" applyFont="1" applyFill="1" applyBorder="1" applyAlignment="1">
      <alignment horizontal="center" vertical="center" wrapText="1"/>
    </xf>
    <xf numFmtId="0" fontId="9" fillId="0" borderId="8" xfId="0" applyFont="1" applyBorder="1" applyAlignment="1">
      <alignment horizontal="center" vertical="center"/>
    </xf>
    <xf numFmtId="0" fontId="9" fillId="0" borderId="21" xfId="0" applyFont="1" applyBorder="1" applyAlignment="1">
      <alignment vertical="center"/>
    </xf>
    <xf numFmtId="178" fontId="9" fillId="0" borderId="21" xfId="0" applyNumberFormat="1" applyFont="1" applyBorder="1" applyAlignment="1">
      <alignment horizontal="center" vertical="center" wrapText="1"/>
    </xf>
    <xf numFmtId="0" fontId="9" fillId="0" borderId="21" xfId="0" applyFont="1" applyBorder="1" applyAlignment="1">
      <alignment horizontal="center" vertical="center"/>
    </xf>
    <xf numFmtId="0" fontId="11" fillId="0" borderId="0" xfId="0" applyFont="1" applyAlignment="1">
      <alignment horizontal="left" vertical="center"/>
    </xf>
    <xf numFmtId="0" fontId="30" fillId="0" borderId="0" xfId="0" applyFont="1" applyAlignment="1">
      <alignment horizontal="justify" vertical="center"/>
    </xf>
    <xf numFmtId="0" fontId="26" fillId="0" borderId="9" xfId="0" applyFont="1" applyBorder="1" applyAlignment="1">
      <alignment vertical="center"/>
    </xf>
    <xf numFmtId="0" fontId="26" fillId="0" borderId="8" xfId="0" applyFont="1" applyBorder="1" applyAlignment="1">
      <alignment vertical="center" wrapText="1"/>
    </xf>
    <xf numFmtId="0" fontId="26" fillId="0" borderId="1" xfId="0" applyFont="1" applyBorder="1" applyAlignment="1">
      <alignment vertical="center"/>
    </xf>
    <xf numFmtId="0" fontId="25" fillId="0" borderId="1" xfId="0" applyFont="1" applyBorder="1" applyAlignment="1">
      <alignment vertical="center"/>
    </xf>
    <xf numFmtId="0" fontId="26" fillId="0" borderId="8" xfId="0" applyFont="1" applyBorder="1" applyAlignment="1">
      <alignment vertical="center"/>
    </xf>
    <xf numFmtId="0" fontId="16" fillId="0" borderId="0" xfId="0" applyFont="1" applyAlignment="1">
      <alignment wrapText="1"/>
    </xf>
    <xf numFmtId="0" fontId="25" fillId="15" borderId="27" xfId="0" applyFont="1" applyFill="1" applyBorder="1" applyAlignment="1">
      <alignment horizontal="center" vertical="center"/>
    </xf>
    <xf numFmtId="0" fontId="25" fillId="15" borderId="26" xfId="0" applyFont="1" applyFill="1" applyBorder="1" applyAlignment="1">
      <alignment horizontal="center" vertical="center"/>
    </xf>
    <xf numFmtId="0" fontId="25" fillId="15" borderId="26" xfId="0" applyFont="1" applyFill="1" applyBorder="1" applyAlignment="1">
      <alignment horizontal="center" vertical="center" wrapText="1"/>
    </xf>
    <xf numFmtId="0" fontId="26" fillId="15" borderId="21" xfId="0" applyFont="1" applyFill="1" applyBorder="1" applyAlignment="1">
      <alignment horizontal="left" vertical="center"/>
    </xf>
    <xf numFmtId="0" fontId="26" fillId="15" borderId="21" xfId="0" applyFont="1" applyFill="1" applyBorder="1" applyAlignment="1">
      <alignment horizontal="center" vertical="center" wrapText="1"/>
    </xf>
    <xf numFmtId="176" fontId="26" fillId="0" borderId="21" xfId="0" applyNumberFormat="1" applyFont="1" applyBorder="1" applyAlignment="1">
      <alignment horizontal="right" vertical="center"/>
    </xf>
    <xf numFmtId="0" fontId="26" fillId="0" borderId="21" xfId="0" applyFont="1" applyBorder="1" applyAlignment="1">
      <alignment horizontal="right" vertical="center"/>
    </xf>
    <xf numFmtId="0" fontId="25" fillId="15" borderId="7" xfId="0" applyFont="1" applyFill="1" applyBorder="1" applyAlignment="1">
      <alignment horizontal="center" vertical="center" wrapText="1"/>
    </xf>
    <xf numFmtId="0" fontId="25" fillId="15" borderId="20" xfId="0" applyFont="1" applyFill="1" applyBorder="1" applyAlignment="1">
      <alignment horizontal="center" vertical="center" wrapText="1"/>
    </xf>
    <xf numFmtId="0" fontId="25" fillId="3" borderId="8" xfId="0" applyFont="1" applyFill="1" applyBorder="1" applyAlignment="1">
      <alignment vertical="center" wrapText="1"/>
    </xf>
    <xf numFmtId="3" fontId="26" fillId="0" borderId="21" xfId="0" applyNumberFormat="1" applyFont="1" applyBorder="1" applyAlignment="1">
      <alignment horizontal="right" vertical="center" wrapText="1"/>
    </xf>
    <xf numFmtId="0" fontId="25" fillId="0" borderId="8" xfId="0" applyFont="1" applyBorder="1" applyAlignment="1">
      <alignment vertical="center" wrapText="1"/>
    </xf>
    <xf numFmtId="3" fontId="25" fillId="0" borderId="21" xfId="0" applyNumberFormat="1" applyFont="1" applyBorder="1" applyAlignment="1">
      <alignment horizontal="right" vertical="center" wrapText="1"/>
    </xf>
    <xf numFmtId="3" fontId="25" fillId="0" borderId="25" xfId="0" applyNumberFormat="1" applyFont="1" applyBorder="1" applyAlignment="1">
      <alignment horizontal="right" vertical="center"/>
    </xf>
    <xf numFmtId="0" fontId="13" fillId="12" borderId="21" xfId="0" applyFont="1" applyFill="1" applyBorder="1" applyAlignment="1">
      <alignment horizontal="center" vertical="center"/>
    </xf>
    <xf numFmtId="0" fontId="13" fillId="0" borderId="8" xfId="0" applyFont="1" applyBorder="1" applyAlignment="1">
      <alignment vertical="center"/>
    </xf>
    <xf numFmtId="0" fontId="9" fillId="0" borderId="21" xfId="0" applyFont="1" applyBorder="1"/>
    <xf numFmtId="0" fontId="13" fillId="0" borderId="21" xfId="0" applyFont="1" applyBorder="1" applyAlignment="1">
      <alignment horizontal="right" vertical="center"/>
    </xf>
    <xf numFmtId="0" fontId="13" fillId="0" borderId="21" xfId="0" applyFont="1" applyBorder="1" applyAlignment="1">
      <alignment horizontal="center" vertical="center"/>
    </xf>
    <xf numFmtId="0" fontId="24" fillId="0" borderId="8" xfId="0" applyFont="1" applyBorder="1" applyAlignment="1">
      <alignment vertical="center" wrapText="1"/>
    </xf>
    <xf numFmtId="0" fontId="24" fillId="0" borderId="21" xfId="0" applyFont="1" applyBorder="1" applyAlignment="1">
      <alignment horizontal="center" vertical="center"/>
    </xf>
    <xf numFmtId="3" fontId="24" fillId="0" borderId="21" xfId="0" applyNumberFormat="1" applyFont="1" applyBorder="1" applyAlignment="1">
      <alignment horizontal="right" vertical="center"/>
    </xf>
    <xf numFmtId="3" fontId="13" fillId="0" borderId="21" xfId="0" applyNumberFormat="1" applyFont="1" applyBorder="1" applyAlignment="1">
      <alignment horizontal="right" vertical="center"/>
    </xf>
    <xf numFmtId="0" fontId="30" fillId="12" borderId="21" xfId="0" applyFont="1" applyFill="1" applyBorder="1" applyAlignment="1">
      <alignment horizontal="center" vertical="center"/>
    </xf>
    <xf numFmtId="0" fontId="30" fillId="0" borderId="8" xfId="0" applyFont="1" applyBorder="1" applyAlignment="1">
      <alignment vertical="center"/>
    </xf>
    <xf numFmtId="0" fontId="30" fillId="0" borderId="21" xfId="0" applyFont="1" applyBorder="1" applyAlignment="1">
      <alignment horizontal="center" vertical="center"/>
    </xf>
    <xf numFmtId="0" fontId="23" fillId="0" borderId="8" xfId="0" applyFont="1" applyBorder="1" applyAlignment="1">
      <alignment vertical="center" wrapText="1"/>
    </xf>
    <xf numFmtId="0" fontId="23" fillId="0" borderId="21" xfId="0" applyFont="1" applyBorder="1" applyAlignment="1">
      <alignment horizontal="center" vertical="center"/>
    </xf>
    <xf numFmtId="3" fontId="23" fillId="0" borderId="21" xfId="0" applyNumberFormat="1" applyFont="1" applyBorder="1" applyAlignment="1">
      <alignment horizontal="right" vertical="center"/>
    </xf>
    <xf numFmtId="0" fontId="23" fillId="0" borderId="21" xfId="0" applyFont="1" applyBorder="1" applyAlignment="1">
      <alignment vertical="center"/>
    </xf>
    <xf numFmtId="3" fontId="30" fillId="0" borderId="21" xfId="0" applyNumberFormat="1" applyFont="1" applyBorder="1" applyAlignment="1">
      <alignment horizontal="right" vertical="center"/>
    </xf>
    <xf numFmtId="0" fontId="30" fillId="15" borderId="29" xfId="0" applyFont="1" applyFill="1" applyBorder="1" applyAlignment="1">
      <alignment horizontal="center" vertical="center" wrapText="1"/>
    </xf>
    <xf numFmtId="0" fontId="30" fillId="15" borderId="30" xfId="0" applyFont="1" applyFill="1" applyBorder="1" applyAlignment="1">
      <alignment horizontal="center" vertical="center" wrapText="1"/>
    </xf>
    <xf numFmtId="0" fontId="23" fillId="3" borderId="31" xfId="0" applyFont="1" applyFill="1" applyBorder="1" applyAlignment="1">
      <alignment horizontal="center" vertical="center" wrapText="1"/>
    </xf>
    <xf numFmtId="0" fontId="23" fillId="3" borderId="30" xfId="0" applyFont="1" applyFill="1" applyBorder="1" applyAlignment="1">
      <alignment vertical="center" wrapText="1"/>
    </xf>
    <xf numFmtId="3" fontId="23" fillId="3" borderId="30" xfId="0" applyNumberFormat="1" applyFont="1" applyFill="1" applyBorder="1" applyAlignment="1">
      <alignment horizontal="right" vertical="center" wrapText="1"/>
    </xf>
    <xf numFmtId="0" fontId="23" fillId="3" borderId="30" xfId="0" applyFont="1" applyFill="1" applyBorder="1" applyAlignment="1">
      <alignment horizontal="center" vertical="center" wrapText="1"/>
    </xf>
    <xf numFmtId="178" fontId="23" fillId="3" borderId="30" xfId="0" applyNumberFormat="1" applyFont="1" applyFill="1" applyBorder="1" applyAlignment="1">
      <alignment horizontal="center" vertical="center" wrapText="1"/>
    </xf>
    <xf numFmtId="180" fontId="23" fillId="3" borderId="30" xfId="0" applyNumberFormat="1" applyFont="1" applyFill="1" applyBorder="1" applyAlignment="1">
      <alignment horizontal="center" vertical="center" wrapText="1"/>
    </xf>
    <xf numFmtId="3" fontId="30" fillId="3" borderId="30" xfId="0" applyNumberFormat="1" applyFont="1" applyFill="1" applyBorder="1" applyAlignment="1">
      <alignment horizontal="right" vertical="center" wrapText="1"/>
    </xf>
    <xf numFmtId="0" fontId="32" fillId="15" borderId="10" xfId="0" applyFont="1" applyFill="1" applyBorder="1" applyAlignment="1">
      <alignment horizontal="center" vertical="center" wrapText="1"/>
    </xf>
    <xf numFmtId="0" fontId="32" fillId="15" borderId="8" xfId="0" applyFont="1" applyFill="1" applyBorder="1" applyAlignment="1">
      <alignment horizontal="center" vertical="center" wrapText="1"/>
    </xf>
    <xf numFmtId="0" fontId="32" fillId="15" borderId="21" xfId="0" applyFont="1" applyFill="1" applyBorder="1" applyAlignment="1">
      <alignment horizontal="center" vertical="center" wrapText="1"/>
    </xf>
    <xf numFmtId="0" fontId="32" fillId="0" borderId="8" xfId="0" applyFont="1" applyBorder="1" applyAlignment="1">
      <alignment vertical="center" wrapText="1"/>
    </xf>
    <xf numFmtId="3" fontId="28" fillId="0" borderId="21" xfId="0" applyNumberFormat="1" applyFont="1" applyBorder="1" applyAlignment="1">
      <alignment horizontal="right" vertical="center" wrapText="1"/>
    </xf>
    <xf numFmtId="3" fontId="28" fillId="3" borderId="21" xfId="0" applyNumberFormat="1" applyFont="1" applyFill="1" applyBorder="1" applyAlignment="1">
      <alignment horizontal="center" vertical="center" wrapText="1"/>
    </xf>
    <xf numFmtId="181" fontId="28" fillId="3" borderId="21" xfId="0" applyNumberFormat="1" applyFont="1" applyFill="1" applyBorder="1" applyAlignment="1">
      <alignment horizontal="center" vertical="center" wrapText="1"/>
    </xf>
    <xf numFmtId="3" fontId="32" fillId="0" borderId="21" xfId="0" applyNumberFormat="1" applyFont="1" applyBorder="1" applyAlignment="1">
      <alignment horizontal="right" vertical="center" wrapText="1"/>
    </xf>
    <xf numFmtId="3" fontId="32" fillId="0" borderId="21" xfId="0" applyNumberFormat="1" applyFont="1" applyBorder="1" applyAlignment="1">
      <alignment vertical="center" wrapText="1"/>
    </xf>
    <xf numFmtId="0" fontId="9" fillId="0" borderId="0" xfId="0" applyFont="1" applyAlignment="1">
      <alignment horizontal="right" vertical="center"/>
    </xf>
    <xf numFmtId="0" fontId="32" fillId="15" borderId="27" xfId="0" applyFont="1" applyFill="1" applyBorder="1" applyAlignment="1">
      <alignment horizontal="center" vertical="center" wrapText="1"/>
    </xf>
    <xf numFmtId="0" fontId="32" fillId="15" borderId="12" xfId="0" applyFont="1" applyFill="1" applyBorder="1" applyAlignment="1">
      <alignment horizontal="center" vertical="center" wrapText="1"/>
    </xf>
    <xf numFmtId="0" fontId="32" fillId="15" borderId="26" xfId="0" applyFont="1" applyFill="1" applyBorder="1" applyAlignment="1">
      <alignment horizontal="center" vertical="center" wrapText="1"/>
    </xf>
    <xf numFmtId="0" fontId="16" fillId="15" borderId="8" xfId="0" applyFont="1" applyFill="1" applyBorder="1" applyAlignment="1">
      <alignment vertical="center" wrapText="1"/>
    </xf>
    <xf numFmtId="0" fontId="16" fillId="15" borderId="21" xfId="0" applyFont="1" applyFill="1" applyBorder="1" applyAlignment="1">
      <alignment vertical="center" wrapText="1"/>
    </xf>
    <xf numFmtId="0" fontId="28" fillId="0" borderId="8" xfId="0" applyFont="1" applyBorder="1" applyAlignment="1">
      <alignment horizontal="right" vertical="center" wrapText="1"/>
    </xf>
    <xf numFmtId="0" fontId="32" fillId="0" borderId="8" xfId="0" applyFont="1" applyBorder="1" applyAlignment="1">
      <alignment horizontal="right" vertical="center" wrapText="1"/>
    </xf>
    <xf numFmtId="0" fontId="9" fillId="0" borderId="0" xfId="0" applyFont="1" applyAlignment="1">
      <alignment vertical="center" wrapText="1"/>
    </xf>
    <xf numFmtId="0" fontId="16" fillId="0" borderId="0" xfId="0" applyFont="1" applyAlignment="1">
      <alignment vertical="center" wrapText="1"/>
    </xf>
    <xf numFmtId="0" fontId="24" fillId="0" borderId="0" xfId="0" applyFont="1" applyAlignment="1">
      <alignment vertical="center" wrapText="1"/>
    </xf>
    <xf numFmtId="0" fontId="25" fillId="13" borderId="7" xfId="0" applyFont="1" applyFill="1" applyBorder="1" applyAlignment="1">
      <alignment horizontal="center" vertical="center" wrapText="1"/>
    </xf>
    <xf numFmtId="0" fontId="26" fillId="3" borderId="8" xfId="0" applyFont="1" applyFill="1" applyBorder="1" applyAlignment="1">
      <alignment vertical="center" wrapText="1"/>
    </xf>
    <xf numFmtId="3" fontId="26" fillId="3" borderId="21" xfId="0" applyNumberFormat="1" applyFont="1" applyFill="1" applyBorder="1" applyAlignment="1">
      <alignment horizontal="right" vertical="center" wrapText="1"/>
    </xf>
    <xf numFmtId="3" fontId="26" fillId="0" borderId="21" xfId="0" applyNumberFormat="1" applyFont="1" applyBorder="1" applyAlignment="1">
      <alignment horizontal="right" vertical="center"/>
    </xf>
    <xf numFmtId="0" fontId="25" fillId="13" borderId="8" xfId="0" applyFont="1" applyFill="1" applyBorder="1" applyAlignment="1">
      <alignment vertical="center" wrapText="1"/>
    </xf>
    <xf numFmtId="3" fontId="25" fillId="13" borderId="21" xfId="0" applyNumberFormat="1" applyFont="1" applyFill="1" applyBorder="1" applyAlignment="1">
      <alignment horizontal="right" vertical="center" wrapText="1"/>
    </xf>
    <xf numFmtId="0" fontId="32" fillId="12" borderId="21" xfId="0" applyFont="1" applyFill="1" applyBorder="1" applyAlignment="1">
      <alignment horizontal="center" vertical="center" wrapText="1"/>
    </xf>
    <xf numFmtId="0" fontId="28" fillId="0" borderId="21" xfId="0" applyFont="1" applyBorder="1" applyAlignment="1">
      <alignment horizontal="center" vertical="center" wrapText="1"/>
    </xf>
    <xf numFmtId="0" fontId="32" fillId="0" borderId="21" xfId="0" applyFont="1" applyBorder="1" applyAlignment="1">
      <alignment vertical="center" wrapText="1"/>
    </xf>
    <xf numFmtId="0" fontId="16" fillId="0" borderId="7" xfId="0" applyFont="1" applyFill="1" applyBorder="1"/>
    <xf numFmtId="0" fontId="26" fillId="0" borderId="0" xfId="0" applyFont="1" applyFill="1" applyAlignment="1">
      <alignment vertical="center"/>
    </xf>
    <xf numFmtId="0" fontId="32" fillId="13" borderId="10" xfId="0" applyFont="1" applyFill="1" applyBorder="1" applyAlignment="1">
      <alignment horizontal="center" vertical="center" wrapText="1"/>
    </xf>
    <xf numFmtId="0" fontId="32" fillId="13" borderId="8" xfId="0" applyFont="1" applyFill="1" applyBorder="1" applyAlignment="1">
      <alignment horizontal="center" vertical="center" wrapText="1"/>
    </xf>
    <xf numFmtId="0" fontId="32" fillId="13" borderId="21" xfId="0" applyFont="1" applyFill="1" applyBorder="1" applyAlignment="1">
      <alignment horizontal="center" vertical="center"/>
    </xf>
    <xf numFmtId="0" fontId="32" fillId="13" borderId="21" xfId="0" applyFont="1" applyFill="1" applyBorder="1" applyAlignment="1">
      <alignment horizontal="center" vertical="center" wrapText="1"/>
    </xf>
    <xf numFmtId="0" fontId="28" fillId="0" borderId="8" xfId="0" applyFont="1" applyBorder="1" applyAlignment="1">
      <alignment vertical="center" wrapText="1"/>
    </xf>
    <xf numFmtId="3" fontId="28" fillId="0" borderId="21" xfId="0" applyNumberFormat="1" applyFont="1" applyBorder="1" applyAlignment="1">
      <alignment horizontal="center" vertical="center" wrapText="1"/>
    </xf>
    <xf numFmtId="3" fontId="9" fillId="0" borderId="21" xfId="0" applyNumberFormat="1" applyFont="1" applyBorder="1" applyAlignment="1">
      <alignment wrapText="1"/>
    </xf>
    <xf numFmtId="0" fontId="28" fillId="0" borderId="8" xfId="0" applyFont="1" applyBorder="1" applyAlignment="1">
      <alignment horizontal="center" vertical="center" wrapText="1"/>
    </xf>
    <xf numFmtId="182" fontId="28" fillId="0" borderId="21" xfId="0" applyNumberFormat="1" applyFont="1" applyBorder="1" applyAlignment="1">
      <alignment horizontal="center" vertical="center" wrapText="1"/>
    </xf>
    <xf numFmtId="0" fontId="32" fillId="0" borderId="8" xfId="0" applyFont="1" applyBorder="1" applyAlignment="1">
      <alignment horizontal="center" vertical="center" wrapText="1"/>
    </xf>
    <xf numFmtId="3" fontId="9" fillId="0" borderId="21" xfId="0" applyNumberFormat="1" applyFont="1" applyBorder="1" applyAlignment="1">
      <alignment vertical="center" wrapText="1"/>
    </xf>
    <xf numFmtId="0" fontId="16" fillId="15" borderId="26" xfId="0" applyFont="1" applyFill="1" applyBorder="1" applyAlignment="1">
      <alignment vertical="center" wrapText="1"/>
    </xf>
    <xf numFmtId="0" fontId="32" fillId="13" borderId="26" xfId="0" applyFont="1" applyFill="1" applyBorder="1" applyAlignment="1">
      <alignment horizontal="center" vertical="center" wrapText="1"/>
    </xf>
    <xf numFmtId="0" fontId="9" fillId="0" borderId="21" xfId="0" applyFont="1" applyBorder="1" applyAlignment="1">
      <alignment wrapText="1"/>
    </xf>
    <xf numFmtId="0" fontId="27" fillId="0" borderId="0" xfId="0" applyFont="1" applyAlignment="1">
      <alignment horizontal="justify" vertical="center"/>
    </xf>
    <xf numFmtId="0" fontId="29" fillId="13" borderId="27" xfId="0" applyFont="1" applyFill="1" applyBorder="1" applyAlignment="1">
      <alignment horizontal="center" vertical="center"/>
    </xf>
    <xf numFmtId="0" fontId="29" fillId="13" borderId="21" xfId="0" applyFont="1" applyFill="1" applyBorder="1" applyAlignment="1">
      <alignment horizontal="center" vertical="center"/>
    </xf>
    <xf numFmtId="183" fontId="29" fillId="3" borderId="8" xfId="0" applyNumberFormat="1" applyFont="1" applyFill="1" applyBorder="1" applyAlignment="1">
      <alignment vertical="center"/>
    </xf>
    <xf numFmtId="0" fontId="29" fillId="3" borderId="21" xfId="0" applyFont="1" applyFill="1" applyBorder="1" applyAlignment="1">
      <alignment vertical="center"/>
    </xf>
    <xf numFmtId="0" fontId="33" fillId="3" borderId="21" xfId="0" applyFont="1" applyFill="1" applyBorder="1" applyAlignment="1">
      <alignment vertical="center"/>
    </xf>
    <xf numFmtId="0" fontId="33" fillId="3" borderId="8" xfId="0" applyFont="1" applyFill="1" applyBorder="1" applyAlignment="1">
      <alignment vertical="center"/>
    </xf>
    <xf numFmtId="3" fontId="23" fillId="3" borderId="21" xfId="0" applyNumberFormat="1" applyFont="1" applyFill="1" applyBorder="1" applyAlignment="1">
      <alignment horizontal="right" vertical="center"/>
    </xf>
    <xf numFmtId="0" fontId="33" fillId="3" borderId="8" xfId="0" applyFont="1" applyFill="1" applyBorder="1" applyAlignment="1">
      <alignment vertical="center" wrapText="1"/>
    </xf>
    <xf numFmtId="3" fontId="23" fillId="3" borderId="20" xfId="0" applyNumberFormat="1" applyFont="1" applyFill="1" applyBorder="1" applyAlignment="1">
      <alignment horizontal="right" vertical="center"/>
    </xf>
    <xf numFmtId="0" fontId="29" fillId="3" borderId="8" xfId="0" applyFont="1" applyFill="1" applyBorder="1" applyAlignment="1">
      <alignment vertical="center"/>
    </xf>
    <xf numFmtId="3" fontId="30" fillId="3" borderId="21" xfId="0" applyNumberFormat="1" applyFont="1" applyFill="1" applyBorder="1" applyAlignment="1">
      <alignment horizontal="right" vertical="center"/>
    </xf>
    <xf numFmtId="0" fontId="29" fillId="15" borderId="27" xfId="0" applyFont="1" applyFill="1" applyBorder="1" applyAlignment="1">
      <alignment horizontal="center" vertical="center"/>
    </xf>
    <xf numFmtId="0" fontId="29" fillId="15" borderId="26" xfId="0" applyFont="1" applyFill="1" applyBorder="1" applyAlignment="1">
      <alignment horizontal="center" vertical="center"/>
    </xf>
    <xf numFmtId="0" fontId="16" fillId="15" borderId="26" xfId="0" applyFont="1" applyFill="1" applyBorder="1" applyAlignment="1">
      <alignment vertical="center"/>
    </xf>
    <xf numFmtId="0" fontId="16" fillId="15" borderId="21" xfId="0" applyFont="1" applyFill="1" applyBorder="1" applyAlignment="1">
      <alignment vertical="center"/>
    </xf>
    <xf numFmtId="0" fontId="29" fillId="15" borderId="21" xfId="0" applyFont="1" applyFill="1" applyBorder="1" applyAlignment="1">
      <alignment horizontal="center" vertical="center"/>
    </xf>
    <xf numFmtId="183" fontId="29" fillId="0" borderId="8" xfId="0" applyNumberFormat="1" applyFont="1" applyBorder="1" applyAlignment="1">
      <alignment vertical="center"/>
    </xf>
    <xf numFmtId="0" fontId="29" fillId="0" borderId="21" xfId="0" applyFont="1" applyBorder="1" applyAlignment="1">
      <alignment vertical="center"/>
    </xf>
    <xf numFmtId="0" fontId="33" fillId="0" borderId="21" xfId="0" applyFont="1" applyBorder="1" applyAlignment="1">
      <alignment vertical="center"/>
    </xf>
    <xf numFmtId="0" fontId="33" fillId="0" borderId="8" xfId="0" applyFont="1" applyBorder="1" applyAlignment="1">
      <alignment vertical="center"/>
    </xf>
    <xf numFmtId="0" fontId="33" fillId="0" borderId="8" xfId="0" applyFont="1" applyBorder="1" applyAlignment="1">
      <alignment vertical="center" wrapText="1"/>
    </xf>
    <xf numFmtId="3" fontId="23" fillId="0" borderId="20" xfId="0" applyNumberFormat="1" applyFont="1" applyBorder="1" applyAlignment="1">
      <alignment horizontal="right" vertical="center"/>
    </xf>
    <xf numFmtId="0" fontId="29" fillId="0" borderId="8" xfId="0" applyFont="1" applyBorder="1" applyAlignment="1">
      <alignment vertical="center"/>
    </xf>
    <xf numFmtId="0" fontId="13" fillId="12" borderId="10" xfId="0" applyFont="1" applyFill="1" applyBorder="1" applyAlignment="1">
      <alignment horizontal="center" vertical="center" wrapText="1"/>
    </xf>
    <xf numFmtId="0" fontId="13" fillId="12" borderId="27" xfId="0" applyFont="1" applyFill="1" applyBorder="1" applyAlignment="1">
      <alignment horizontal="center" vertical="center" wrapText="1"/>
    </xf>
    <xf numFmtId="0" fontId="13" fillId="12" borderId="8" xfId="0" applyFont="1" applyFill="1" applyBorder="1" applyAlignment="1">
      <alignment horizontal="center" vertical="center" wrapText="1"/>
    </xf>
    <xf numFmtId="0" fontId="13" fillId="12" borderId="21"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24" fillId="0" borderId="21" xfId="0" applyFont="1" applyBorder="1" applyAlignment="1">
      <alignment horizontal="center" vertical="center" wrapText="1"/>
    </xf>
    <xf numFmtId="3" fontId="24" fillId="0" borderId="21" xfId="0" applyNumberFormat="1" applyFont="1" applyBorder="1" applyAlignment="1">
      <alignment horizontal="center" vertical="center" wrapText="1"/>
    </xf>
    <xf numFmtId="178" fontId="24" fillId="0" borderId="21" xfId="0" applyNumberFormat="1" applyFont="1" applyBorder="1" applyAlignment="1">
      <alignment horizontal="center" vertical="center" wrapText="1"/>
    </xf>
    <xf numFmtId="0" fontId="24" fillId="0" borderId="21" xfId="0" applyFont="1" applyBorder="1" applyAlignment="1">
      <alignment vertical="center"/>
    </xf>
    <xf numFmtId="3" fontId="13" fillId="3" borderId="21" xfId="0" applyNumberFormat="1" applyFont="1" applyFill="1" applyBorder="1" applyAlignment="1">
      <alignment horizontal="center" vertical="center" wrapText="1"/>
    </xf>
    <xf numFmtId="0" fontId="13" fillId="13" borderId="32" xfId="0" applyFont="1" applyFill="1" applyBorder="1" applyAlignment="1">
      <alignment horizontal="center" vertical="center" wrapText="1"/>
    </xf>
    <xf numFmtId="0" fontId="13" fillId="13" borderId="25" xfId="0" applyFont="1" applyFill="1" applyBorder="1" applyAlignment="1">
      <alignment horizontal="center" vertical="center" wrapText="1"/>
    </xf>
    <xf numFmtId="0" fontId="24" fillId="3" borderId="24" xfId="0" applyFont="1" applyFill="1" applyBorder="1" applyAlignment="1">
      <alignment vertical="center" wrapText="1"/>
    </xf>
    <xf numFmtId="0" fontId="24" fillId="3" borderId="25" xfId="0" applyFont="1" applyFill="1" applyBorder="1" applyAlignment="1">
      <alignment horizontal="center" vertical="center" wrapText="1"/>
    </xf>
    <xf numFmtId="3" fontId="24" fillId="3" borderId="25" xfId="0" applyNumberFormat="1" applyFont="1" applyFill="1" applyBorder="1" applyAlignment="1">
      <alignment horizontal="right" vertical="center" wrapText="1"/>
    </xf>
    <xf numFmtId="178" fontId="24" fillId="3" borderId="25" xfId="0" applyNumberFormat="1" applyFont="1" applyFill="1" applyBorder="1" applyAlignment="1">
      <alignment horizontal="center" vertical="center" wrapText="1"/>
    </xf>
    <xf numFmtId="0" fontId="13" fillId="3" borderId="24" xfId="0" applyFont="1" applyFill="1" applyBorder="1" applyAlignment="1">
      <alignment vertical="center" wrapText="1"/>
    </xf>
    <xf numFmtId="0" fontId="13" fillId="3" borderId="25" xfId="0" applyFont="1" applyFill="1" applyBorder="1" applyAlignment="1">
      <alignment horizontal="right" vertical="center" wrapText="1"/>
    </xf>
    <xf numFmtId="3" fontId="13" fillId="3" borderId="25" xfId="0" applyNumberFormat="1" applyFont="1" applyFill="1" applyBorder="1" applyAlignment="1">
      <alignment horizontal="right" vertical="center" wrapText="1"/>
    </xf>
    <xf numFmtId="0" fontId="30" fillId="15" borderId="20" xfId="0" applyFont="1" applyFill="1" applyBorder="1" applyAlignment="1">
      <alignment horizontal="center" vertical="center" wrapText="1"/>
    </xf>
    <xf numFmtId="0" fontId="30" fillId="15" borderId="21"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3" fillId="0" borderId="21" xfId="0" applyFont="1" applyBorder="1" applyAlignment="1">
      <alignment vertical="center" wrapText="1"/>
    </xf>
    <xf numFmtId="3" fontId="23" fillId="0" borderId="21" xfId="0" applyNumberFormat="1" applyFont="1" applyBorder="1" applyAlignment="1">
      <alignment horizontal="right" vertical="center" wrapText="1"/>
    </xf>
    <xf numFmtId="180" fontId="23" fillId="0" borderId="21" xfId="0" applyNumberFormat="1" applyFont="1" applyBorder="1" applyAlignment="1">
      <alignment horizontal="center" vertical="center" wrapText="1"/>
    </xf>
    <xf numFmtId="0" fontId="30" fillId="0" borderId="21" xfId="0" applyFont="1" applyBorder="1" applyAlignment="1">
      <alignment vertical="center"/>
    </xf>
    <xf numFmtId="3" fontId="30" fillId="0" borderId="21" xfId="0" applyNumberFormat="1" applyFont="1" applyBorder="1" applyAlignment="1">
      <alignment horizontal="right" vertical="center" wrapText="1"/>
    </xf>
    <xf numFmtId="0" fontId="23" fillId="0" borderId="21" xfId="0" applyFont="1" applyBorder="1" applyAlignment="1">
      <alignment horizontal="center" vertical="center" wrapText="1"/>
    </xf>
    <xf numFmtId="184" fontId="23" fillId="3" borderId="30" xfId="0" applyNumberFormat="1" applyFont="1" applyFill="1" applyBorder="1" applyAlignment="1">
      <alignment horizontal="center" vertical="center" wrapText="1"/>
    </xf>
    <xf numFmtId="182" fontId="23" fillId="3" borderId="30" xfId="0" applyNumberFormat="1" applyFont="1" applyFill="1" applyBorder="1" applyAlignment="1">
      <alignment horizontal="center" vertical="center" wrapText="1"/>
    </xf>
    <xf numFmtId="0" fontId="13" fillId="15" borderId="10" xfId="0" applyFont="1" applyFill="1" applyBorder="1" applyAlignment="1">
      <alignment horizontal="center" vertical="center"/>
    </xf>
    <xf numFmtId="0" fontId="13" fillId="15" borderId="27" xfId="0" applyFont="1" applyFill="1" applyBorder="1" applyAlignment="1">
      <alignment horizontal="center" vertical="center"/>
    </xf>
    <xf numFmtId="0" fontId="13" fillId="15" borderId="12" xfId="0" applyFont="1" applyFill="1" applyBorder="1" applyAlignment="1">
      <alignment horizontal="center" vertical="center"/>
    </xf>
    <xf numFmtId="0" fontId="13" fillId="15" borderId="26" xfId="0" applyFont="1" applyFill="1" applyBorder="1" applyAlignment="1">
      <alignment horizontal="center" vertical="center"/>
    </xf>
    <xf numFmtId="0" fontId="16" fillId="15" borderId="12" xfId="0" applyFont="1" applyFill="1" applyBorder="1" applyAlignment="1">
      <alignment vertical="center"/>
    </xf>
    <xf numFmtId="0" fontId="16" fillId="15" borderId="8" xfId="0" applyFont="1" applyFill="1" applyBorder="1" applyAlignment="1">
      <alignment vertical="center"/>
    </xf>
    <xf numFmtId="0" fontId="13" fillId="15" borderId="21" xfId="0" applyFont="1" applyFill="1" applyBorder="1" applyAlignment="1">
      <alignment horizontal="center" vertical="center"/>
    </xf>
    <xf numFmtId="183" fontId="13" fillId="0" borderId="8" xfId="0" applyNumberFormat="1" applyFont="1" applyBorder="1" applyAlignment="1">
      <alignment vertical="center"/>
    </xf>
    <xf numFmtId="0" fontId="24" fillId="0" borderId="8" xfId="0" applyFont="1" applyBorder="1" applyAlignment="1">
      <alignment vertical="center"/>
    </xf>
    <xf numFmtId="0" fontId="24" fillId="0" borderId="8" xfId="0" applyFont="1" applyBorder="1" applyAlignment="1">
      <alignment horizontal="justify" vertical="center"/>
    </xf>
    <xf numFmtId="0" fontId="30" fillId="15" borderId="27" xfId="0" applyFont="1" applyFill="1" applyBorder="1" applyAlignment="1">
      <alignment horizontal="center" vertical="center"/>
    </xf>
    <xf numFmtId="0" fontId="30" fillId="15" borderId="26" xfId="0" applyFont="1" applyFill="1" applyBorder="1" applyAlignment="1">
      <alignment horizontal="center" vertical="center"/>
    </xf>
    <xf numFmtId="183" fontId="30" fillId="0" borderId="8" xfId="0" applyNumberFormat="1" applyFont="1" applyBorder="1" applyAlignment="1">
      <alignment vertical="center"/>
    </xf>
    <xf numFmtId="0" fontId="23" fillId="0" borderId="20" xfId="0" applyFont="1" applyBorder="1" applyAlignment="1">
      <alignment vertical="center"/>
    </xf>
    <xf numFmtId="0" fontId="30" fillId="0" borderId="9" xfId="0" applyFont="1" applyBorder="1" applyAlignment="1">
      <alignment vertical="center"/>
    </xf>
    <xf numFmtId="0" fontId="23" fillId="0" borderId="8" xfId="0" applyFont="1" applyBorder="1" applyAlignment="1">
      <alignment vertical="center"/>
    </xf>
    <xf numFmtId="0" fontId="23" fillId="0" borderId="1" xfId="0" applyFont="1" applyBorder="1" applyAlignment="1">
      <alignment vertical="center"/>
    </xf>
    <xf numFmtId="0" fontId="23" fillId="0" borderId="12" xfId="0" applyFont="1" applyBorder="1" applyAlignment="1">
      <alignment horizontal="right" vertical="center"/>
    </xf>
    <xf numFmtId="0" fontId="23" fillId="0" borderId="26" xfId="0" applyFont="1" applyBorder="1" applyAlignment="1">
      <alignment horizontal="right" vertical="center"/>
    </xf>
    <xf numFmtId="3" fontId="23" fillId="0" borderId="26" xfId="0" applyNumberFormat="1" applyFont="1" applyBorder="1" applyAlignment="1">
      <alignment horizontal="right" vertical="center"/>
    </xf>
    <xf numFmtId="0" fontId="23" fillId="0" borderId="12" xfId="0" applyFont="1" applyBorder="1" applyAlignment="1">
      <alignment horizontal="center" vertical="center"/>
    </xf>
    <xf numFmtId="0" fontId="23" fillId="0" borderId="26" xfId="0" applyFont="1" applyBorder="1" applyAlignment="1">
      <alignment horizontal="center" vertical="center"/>
    </xf>
    <xf numFmtId="0" fontId="30" fillId="0" borderId="19" xfId="0" applyFont="1" applyBorder="1" applyAlignment="1">
      <alignment vertical="center"/>
    </xf>
    <xf numFmtId="0" fontId="30" fillId="0" borderId="7" xfId="0" applyFont="1" applyBorder="1" applyAlignment="1">
      <alignment vertical="center"/>
    </xf>
    <xf numFmtId="0" fontId="30" fillId="0" borderId="20" xfId="0" applyFont="1" applyBorder="1" applyAlignment="1">
      <alignment vertical="center"/>
    </xf>
    <xf numFmtId="3" fontId="30" fillId="0" borderId="20" xfId="0" applyNumberFormat="1" applyFont="1" applyBorder="1" applyAlignment="1">
      <alignment horizontal="right" vertical="center"/>
    </xf>
    <xf numFmtId="0" fontId="30" fillId="15" borderId="32" xfId="0" applyFont="1" applyFill="1" applyBorder="1" applyAlignment="1">
      <alignment horizontal="center" vertical="center" wrapText="1"/>
    </xf>
    <xf numFmtId="0" fontId="30" fillId="15" borderId="33" xfId="0" applyFont="1" applyFill="1" applyBorder="1" applyAlignment="1">
      <alignment horizontal="center" vertical="center" wrapText="1"/>
    </xf>
    <xf numFmtId="0" fontId="30" fillId="15" borderId="25" xfId="0" applyFont="1" applyFill="1" applyBorder="1" applyAlignment="1">
      <alignment horizontal="center" vertical="center" wrapText="1"/>
    </xf>
    <xf numFmtId="0" fontId="30" fillId="3" borderId="22" xfId="0" applyFont="1" applyFill="1" applyBorder="1" applyAlignment="1">
      <alignment horizontal="center" vertical="center" wrapText="1"/>
    </xf>
    <xf numFmtId="0" fontId="30" fillId="3" borderId="23" xfId="0" applyFont="1" applyFill="1" applyBorder="1" applyAlignment="1">
      <alignment horizontal="center" vertical="center" wrapText="1"/>
    </xf>
    <xf numFmtId="0" fontId="30" fillId="3" borderId="25" xfId="0" applyFont="1" applyFill="1" applyBorder="1" applyAlignment="1">
      <alignment horizontal="center" vertical="center" wrapText="1"/>
    </xf>
    <xf numFmtId="0" fontId="30" fillId="3" borderId="24" xfId="0" applyFont="1" applyFill="1" applyBorder="1" applyAlignment="1">
      <alignment vertical="center" wrapText="1"/>
    </xf>
    <xf numFmtId="0" fontId="23" fillId="3" borderId="25" xfId="0" applyFont="1" applyFill="1" applyBorder="1" applyAlignment="1">
      <alignment horizontal="right" vertical="center" wrapText="1"/>
    </xf>
    <xf numFmtId="0" fontId="23" fillId="3" borderId="24" xfId="0" applyFont="1" applyFill="1" applyBorder="1" applyAlignment="1">
      <alignment vertical="center" wrapText="1"/>
    </xf>
    <xf numFmtId="0" fontId="23" fillId="3" borderId="25" xfId="0" applyFont="1" applyFill="1" applyBorder="1" applyAlignment="1">
      <alignment horizontal="center" vertical="center" wrapText="1"/>
    </xf>
    <xf numFmtId="3" fontId="23" fillId="3" borderId="25" xfId="0" applyNumberFormat="1" applyFont="1" applyFill="1" applyBorder="1" applyAlignment="1">
      <alignment horizontal="right" vertical="center" wrapText="1"/>
    </xf>
    <xf numFmtId="0" fontId="30" fillId="3" borderId="25" xfId="0" applyFont="1" applyFill="1" applyBorder="1" applyAlignment="1">
      <alignment horizontal="right" vertical="center" wrapText="1"/>
    </xf>
    <xf numFmtId="3" fontId="30" fillId="3" borderId="25" xfId="0" applyNumberFormat="1" applyFont="1" applyFill="1" applyBorder="1" applyAlignment="1">
      <alignment horizontal="right" vertical="center" wrapText="1"/>
    </xf>
    <xf numFmtId="0" fontId="30" fillId="15" borderId="10" xfId="0" applyFont="1" applyFill="1" applyBorder="1" applyAlignment="1">
      <alignment horizontal="center" vertical="center"/>
    </xf>
    <xf numFmtId="0" fontId="30" fillId="15" borderId="12" xfId="0" applyFont="1" applyFill="1" applyBorder="1" applyAlignment="1">
      <alignment horizontal="center" vertical="center"/>
    </xf>
    <xf numFmtId="0" fontId="30" fillId="15" borderId="8" xfId="0" applyFont="1" applyFill="1" applyBorder="1" applyAlignment="1">
      <alignment vertical="center"/>
    </xf>
    <xf numFmtId="0" fontId="30" fillId="15" borderId="21" xfId="0" applyFont="1" applyFill="1" applyBorder="1" applyAlignment="1">
      <alignment horizontal="center" vertical="center"/>
    </xf>
    <xf numFmtId="3" fontId="23" fillId="3" borderId="21" xfId="0" applyNumberFormat="1" applyFont="1" applyFill="1" applyBorder="1" applyAlignment="1">
      <alignment horizontal="right" vertical="center" wrapText="1"/>
    </xf>
    <xf numFmtId="0" fontId="30" fillId="16" borderId="32" xfId="0" applyFont="1" applyFill="1" applyBorder="1" applyAlignment="1">
      <alignment horizontal="center" vertical="center" wrapText="1"/>
    </xf>
    <xf numFmtId="0" fontId="30" fillId="16" borderId="33" xfId="0" applyFont="1" applyFill="1" applyBorder="1" applyAlignment="1">
      <alignment horizontal="center" vertical="center" wrapText="1"/>
    </xf>
    <xf numFmtId="0" fontId="30" fillId="16" borderId="25" xfId="0" applyFont="1" applyFill="1" applyBorder="1" applyAlignment="1">
      <alignment horizontal="center" vertical="center" wrapText="1"/>
    </xf>
    <xf numFmtId="183" fontId="30" fillId="3" borderId="22" xfId="0" applyNumberFormat="1" applyFont="1" applyFill="1" applyBorder="1" applyAlignment="1">
      <alignment vertical="center" wrapText="1"/>
    </xf>
    <xf numFmtId="0" fontId="13" fillId="13" borderId="32" xfId="0" applyFont="1" applyFill="1" applyBorder="1" applyAlignment="1">
      <alignment horizontal="center" vertical="center"/>
    </xf>
    <xf numFmtId="0" fontId="13" fillId="13" borderId="33" xfId="0" applyFont="1" applyFill="1" applyBorder="1" applyAlignment="1">
      <alignment horizontal="center" vertical="center"/>
    </xf>
    <xf numFmtId="0" fontId="13" fillId="13" borderId="33" xfId="0" applyFont="1" applyFill="1" applyBorder="1" applyAlignment="1">
      <alignment horizontal="center" vertical="center" wrapText="1"/>
    </xf>
    <xf numFmtId="0" fontId="13" fillId="13" borderId="25" xfId="0" applyFont="1" applyFill="1" applyBorder="1" applyAlignment="1">
      <alignment horizontal="center" vertical="center"/>
    </xf>
    <xf numFmtId="0" fontId="16" fillId="13" borderId="25" xfId="0" applyFont="1" applyFill="1" applyBorder="1" applyAlignment="1">
      <alignment vertical="center" wrapText="1"/>
    </xf>
    <xf numFmtId="0" fontId="9" fillId="3" borderId="25" xfId="0" applyFont="1" applyFill="1" applyBorder="1" applyAlignment="1">
      <alignment wrapText="1"/>
    </xf>
    <xf numFmtId="0" fontId="24" fillId="3" borderId="25" xfId="0" applyFont="1" applyFill="1" applyBorder="1" applyAlignment="1">
      <alignment horizontal="right" vertical="center" wrapText="1"/>
    </xf>
    <xf numFmtId="183" fontId="24" fillId="3" borderId="25" xfId="0" applyNumberFormat="1" applyFont="1" applyFill="1" applyBorder="1" applyAlignment="1">
      <alignment horizontal="center" vertical="center" wrapText="1"/>
    </xf>
    <xf numFmtId="180" fontId="24" fillId="3" borderId="25" xfId="0" applyNumberFormat="1" applyFont="1" applyFill="1" applyBorder="1" applyAlignment="1">
      <alignment horizontal="center" vertical="center" wrapText="1"/>
    </xf>
    <xf numFmtId="0" fontId="13" fillId="15" borderId="32" xfId="0" applyFont="1" applyFill="1" applyBorder="1" applyAlignment="1">
      <alignment horizontal="center" vertical="center"/>
    </xf>
    <xf numFmtId="0" fontId="13" fillId="15" borderId="32" xfId="0" applyFont="1" applyFill="1" applyBorder="1" applyAlignment="1">
      <alignment horizontal="center" vertical="center" wrapText="1"/>
    </xf>
    <xf numFmtId="0" fontId="13" fillId="15" borderId="33" xfId="0" applyFont="1" applyFill="1" applyBorder="1" applyAlignment="1">
      <alignment horizontal="center" vertical="center"/>
    </xf>
    <xf numFmtId="0" fontId="13" fillId="15" borderId="33" xfId="0" applyFont="1" applyFill="1" applyBorder="1" applyAlignment="1">
      <alignment horizontal="center" vertical="center" wrapText="1"/>
    </xf>
    <xf numFmtId="0" fontId="13" fillId="15" borderId="25" xfId="0" applyFont="1" applyFill="1" applyBorder="1" applyAlignment="1">
      <alignment horizontal="center" vertical="center"/>
    </xf>
    <xf numFmtId="0" fontId="16" fillId="15" borderId="25" xfId="0" applyFont="1" applyFill="1" applyBorder="1" applyAlignment="1">
      <alignment vertical="center" wrapText="1"/>
    </xf>
    <xf numFmtId="0" fontId="9" fillId="3" borderId="25" xfId="0" applyFont="1" applyFill="1" applyBorder="1" applyAlignment="1">
      <alignment vertical="center" wrapText="1"/>
    </xf>
    <xf numFmtId="0" fontId="13" fillId="16" borderId="34" xfId="0" applyFont="1" applyFill="1" applyBorder="1" applyAlignment="1">
      <alignment horizontal="center" vertical="center" wrapText="1"/>
    </xf>
    <xf numFmtId="0" fontId="13" fillId="16" borderId="32" xfId="0" applyFont="1" applyFill="1" applyBorder="1" applyAlignment="1">
      <alignment horizontal="center" vertical="center" wrapText="1"/>
    </xf>
    <xf numFmtId="0" fontId="13" fillId="16" borderId="35" xfId="0" applyFont="1" applyFill="1" applyBorder="1" applyAlignment="1">
      <alignment horizontal="center" vertical="center" wrapText="1"/>
    </xf>
    <xf numFmtId="0" fontId="13" fillId="16" borderId="33" xfId="0" applyFont="1" applyFill="1" applyBorder="1" applyAlignment="1">
      <alignment horizontal="center" vertical="center" wrapText="1"/>
    </xf>
    <xf numFmtId="0" fontId="16" fillId="16" borderId="24" xfId="0" applyFont="1" applyFill="1" applyBorder="1" applyAlignment="1">
      <alignment vertical="center" wrapText="1"/>
    </xf>
    <xf numFmtId="0" fontId="13" fillId="16" borderId="25" xfId="0" applyFont="1" applyFill="1" applyBorder="1" applyAlignment="1">
      <alignment horizontal="center" vertical="center" wrapText="1"/>
    </xf>
    <xf numFmtId="0" fontId="16" fillId="16" borderId="25" xfId="0" applyFont="1" applyFill="1" applyBorder="1" applyAlignment="1">
      <alignment vertical="center" wrapText="1"/>
    </xf>
    <xf numFmtId="183" fontId="24" fillId="3" borderId="25" xfId="0" applyNumberFormat="1" applyFont="1" applyFill="1" applyBorder="1" applyAlignment="1">
      <alignment horizontal="right" vertical="center" wrapText="1"/>
    </xf>
    <xf numFmtId="180" fontId="24" fillId="3" borderId="25" xfId="0" applyNumberFormat="1" applyFont="1" applyFill="1" applyBorder="1" applyAlignment="1">
      <alignment horizontal="right" vertical="center" wrapText="1"/>
    </xf>
    <xf numFmtId="0" fontId="16" fillId="16" borderId="33" xfId="0" applyFont="1" applyFill="1" applyBorder="1" applyAlignment="1">
      <alignment vertical="center" wrapText="1"/>
    </xf>
    <xf numFmtId="0" fontId="13" fillId="3" borderId="22" xfId="0" applyFont="1" applyFill="1" applyBorder="1" applyAlignment="1">
      <alignment vertical="center" wrapText="1"/>
    </xf>
    <xf numFmtId="0" fontId="24" fillId="3" borderId="23" xfId="0" applyFont="1" applyFill="1" applyBorder="1" applyAlignment="1">
      <alignment horizontal="center" vertical="center" wrapText="1"/>
    </xf>
    <xf numFmtId="0" fontId="24" fillId="3" borderId="23" xfId="0" applyFont="1" applyFill="1" applyBorder="1" applyAlignment="1">
      <alignment horizontal="right" vertical="center" wrapText="1"/>
    </xf>
    <xf numFmtId="0" fontId="32" fillId="13" borderId="7" xfId="0" applyFont="1" applyFill="1" applyBorder="1" applyAlignment="1">
      <alignment horizontal="center" vertical="center"/>
    </xf>
    <xf numFmtId="0" fontId="32" fillId="13" borderId="20" xfId="0" applyFont="1" applyFill="1" applyBorder="1" applyAlignment="1">
      <alignment horizontal="center" vertical="center" wrapText="1"/>
    </xf>
    <xf numFmtId="0" fontId="32" fillId="13" borderId="20" xfId="0" applyFont="1" applyFill="1" applyBorder="1" applyAlignment="1">
      <alignment horizontal="center" vertical="center"/>
    </xf>
    <xf numFmtId="0" fontId="28" fillId="0" borderId="8" xfId="0" applyFont="1" applyBorder="1" applyAlignment="1">
      <alignment vertical="center"/>
    </xf>
    <xf numFmtId="0" fontId="28" fillId="0" borderId="21" xfId="0" applyFont="1" applyBorder="1" applyAlignment="1">
      <alignment vertical="center"/>
    </xf>
    <xf numFmtId="0" fontId="28" fillId="0" borderId="21" xfId="0" applyFont="1" applyBorder="1" applyAlignment="1">
      <alignment horizontal="center" vertical="center"/>
    </xf>
    <xf numFmtId="3" fontId="28" fillId="0" borderId="21" xfId="0" applyNumberFormat="1" applyFont="1" applyBorder="1" applyAlignment="1">
      <alignment horizontal="center" vertical="center"/>
    </xf>
    <xf numFmtId="180" fontId="28" fillId="0" borderId="21" xfId="0" applyNumberFormat="1" applyFont="1" applyBorder="1" applyAlignment="1">
      <alignment horizontal="center" vertical="center"/>
    </xf>
    <xf numFmtId="0" fontId="28" fillId="0" borderId="20" xfId="0" applyFont="1" applyBorder="1" applyAlignment="1">
      <alignment horizontal="center" vertical="center" wrapText="1"/>
    </xf>
    <xf numFmtId="180" fontId="9" fillId="0" borderId="0" xfId="0" applyNumberFormat="1" applyFont="1" applyAlignment="1">
      <alignment horizontal="justify" vertical="center"/>
    </xf>
    <xf numFmtId="0" fontId="32" fillId="13" borderId="34" xfId="0" applyFont="1" applyFill="1" applyBorder="1" applyAlignment="1">
      <alignment horizontal="center" vertical="center" wrapText="1"/>
    </xf>
    <xf numFmtId="0" fontId="32" fillId="13" borderId="32" xfId="0" applyFont="1" applyFill="1" applyBorder="1" applyAlignment="1">
      <alignment horizontal="center" vertical="center" wrapText="1"/>
    </xf>
    <xf numFmtId="0" fontId="32" fillId="13" borderId="22" xfId="0" applyFont="1" applyFill="1" applyBorder="1" applyAlignment="1">
      <alignment vertical="center" wrapText="1"/>
    </xf>
    <xf numFmtId="0" fontId="28" fillId="3" borderId="22" xfId="0" applyFont="1" applyFill="1" applyBorder="1" applyAlignment="1">
      <alignment vertical="center" wrapText="1"/>
    </xf>
    <xf numFmtId="0" fontId="28" fillId="3" borderId="23" xfId="0" applyFont="1" applyFill="1" applyBorder="1" applyAlignment="1">
      <alignment horizontal="center" vertical="center" wrapText="1"/>
    </xf>
    <xf numFmtId="3" fontId="28" fillId="3" borderId="22" xfId="0" applyNumberFormat="1" applyFont="1" applyFill="1" applyBorder="1" applyAlignment="1">
      <alignment vertical="center" wrapText="1"/>
    </xf>
    <xf numFmtId="180" fontId="28" fillId="3" borderId="23" xfId="0" applyNumberFormat="1" applyFont="1" applyFill="1" applyBorder="1" applyAlignment="1">
      <alignment horizontal="center" vertical="center" wrapText="1"/>
    </xf>
    <xf numFmtId="0" fontId="28" fillId="3" borderId="24" xfId="0" applyFont="1" applyFill="1" applyBorder="1" applyAlignment="1">
      <alignment vertical="center" wrapText="1"/>
    </xf>
    <xf numFmtId="0" fontId="28" fillId="3" borderId="25" xfId="0" applyFont="1" applyFill="1" applyBorder="1" applyAlignment="1">
      <alignment horizontal="center" vertical="center" wrapText="1"/>
    </xf>
    <xf numFmtId="180" fontId="28" fillId="3" borderId="25" xfId="0" applyNumberFormat="1" applyFont="1" applyFill="1" applyBorder="1" applyAlignment="1">
      <alignment horizontal="center" vertical="center" wrapText="1"/>
    </xf>
    <xf numFmtId="3" fontId="32" fillId="3" borderId="25" xfId="0" applyNumberFormat="1" applyFont="1" applyFill="1" applyBorder="1" applyAlignment="1">
      <alignment horizontal="right" vertical="center" wrapText="1"/>
    </xf>
    <xf numFmtId="172" fontId="28" fillId="3" borderId="23" xfId="1" applyFont="1" applyFill="1" applyBorder="1" applyAlignment="1">
      <alignment horizontal="right" vertical="center" wrapText="1"/>
    </xf>
    <xf numFmtId="172" fontId="28" fillId="3" borderId="25" xfId="1" applyFont="1" applyFill="1" applyBorder="1" applyAlignment="1">
      <alignment horizontal="right" vertical="center" wrapText="1"/>
    </xf>
    <xf numFmtId="0" fontId="28" fillId="3" borderId="35" xfId="0" applyFont="1" applyFill="1" applyBorder="1" applyAlignment="1">
      <alignment vertical="center" wrapText="1"/>
    </xf>
    <xf numFmtId="0" fontId="28" fillId="3" borderId="33" xfId="0" applyFont="1" applyFill="1" applyBorder="1" applyAlignment="1">
      <alignment horizontal="center" vertical="center" wrapText="1"/>
    </xf>
    <xf numFmtId="172" fontId="28" fillId="3" borderId="33" xfId="1" applyFont="1" applyFill="1" applyBorder="1" applyAlignment="1">
      <alignment horizontal="right" vertical="center" wrapText="1"/>
    </xf>
    <xf numFmtId="180" fontId="28" fillId="3" borderId="33" xfId="0" applyNumberFormat="1" applyFont="1" applyFill="1" applyBorder="1" applyAlignment="1">
      <alignment horizontal="center" vertical="center" wrapText="1"/>
    </xf>
    <xf numFmtId="0" fontId="28" fillId="3" borderId="7" xfId="0" applyFont="1" applyFill="1" applyBorder="1" applyAlignment="1">
      <alignment vertical="center" wrapText="1"/>
    </xf>
    <xf numFmtId="0" fontId="28" fillId="3" borderId="7" xfId="0" applyFont="1" applyFill="1" applyBorder="1" applyAlignment="1">
      <alignment horizontal="center" vertical="center" wrapText="1"/>
    </xf>
    <xf numFmtId="172" fontId="28" fillId="3" borderId="7" xfId="1" applyFont="1" applyFill="1" applyBorder="1" applyAlignment="1">
      <alignment horizontal="right" vertical="center" wrapText="1"/>
    </xf>
    <xf numFmtId="180" fontId="28" fillId="3" borderId="7" xfId="0" applyNumberFormat="1" applyFont="1" applyFill="1" applyBorder="1" applyAlignment="1">
      <alignment horizontal="center" vertical="center" wrapText="1"/>
    </xf>
    <xf numFmtId="0" fontId="28" fillId="3" borderId="0" xfId="0" applyFont="1" applyFill="1" applyAlignment="1">
      <alignment vertical="center" wrapText="1"/>
    </xf>
    <xf numFmtId="0" fontId="28" fillId="3" borderId="0" xfId="0" applyFont="1" applyFill="1" applyAlignment="1">
      <alignment horizontal="center" vertical="center" wrapText="1"/>
    </xf>
    <xf numFmtId="172" fontId="28" fillId="3" borderId="0" xfId="1" applyFont="1" applyFill="1" applyAlignment="1">
      <alignment horizontal="right" vertical="center" wrapText="1"/>
    </xf>
    <xf numFmtId="180" fontId="28" fillId="3" borderId="0" xfId="0" applyNumberFormat="1" applyFont="1" applyFill="1" applyAlignment="1">
      <alignment horizontal="center" vertical="center" wrapText="1"/>
    </xf>
    <xf numFmtId="172" fontId="32" fillId="3" borderId="25" xfId="1" applyFont="1" applyFill="1" applyBorder="1" applyAlignment="1">
      <alignment horizontal="right" vertical="center" wrapText="1"/>
    </xf>
    <xf numFmtId="0" fontId="9" fillId="0" borderId="0" xfId="0" applyFont="1" applyAlignment="1">
      <alignment horizontal="left" vertical="center" indent="3"/>
    </xf>
    <xf numFmtId="172" fontId="16" fillId="0" borderId="0" xfId="0" applyNumberFormat="1" applyFont="1"/>
    <xf numFmtId="3" fontId="16" fillId="0" borderId="0" xfId="0" applyNumberFormat="1" applyFont="1"/>
    <xf numFmtId="0" fontId="16" fillId="0" borderId="0" xfId="0" applyFont="1" applyAlignment="1">
      <alignment horizontal="left" wrapText="1"/>
    </xf>
    <xf numFmtId="0" fontId="32" fillId="15" borderId="26" xfId="0" applyFont="1" applyFill="1" applyBorder="1" applyAlignment="1">
      <alignment horizontal="center" vertical="center"/>
    </xf>
    <xf numFmtId="0" fontId="32" fillId="15" borderId="21" xfId="0" applyFont="1" applyFill="1" applyBorder="1" applyAlignment="1">
      <alignment horizontal="center" vertical="center"/>
    </xf>
    <xf numFmtId="183" fontId="32" fillId="0" borderId="8" xfId="0" applyNumberFormat="1" applyFont="1" applyBorder="1" applyAlignment="1">
      <alignment vertical="center"/>
    </xf>
    <xf numFmtId="0" fontId="28" fillId="0" borderId="21" xfId="0" applyFont="1" applyBorder="1" applyAlignment="1">
      <alignment horizontal="right" vertical="center"/>
    </xf>
    <xf numFmtId="3" fontId="28" fillId="0" borderId="21" xfId="0" applyNumberFormat="1" applyFont="1" applyBorder="1" applyAlignment="1">
      <alignment horizontal="right" vertical="center"/>
    </xf>
    <xf numFmtId="0" fontId="32" fillId="0" borderId="8" xfId="0" applyFont="1" applyBorder="1" applyAlignment="1">
      <alignment vertical="center"/>
    </xf>
    <xf numFmtId="3" fontId="32" fillId="0" borderId="21" xfId="0" applyNumberFormat="1" applyFont="1" applyBorder="1" applyAlignment="1">
      <alignment horizontal="right" vertical="center"/>
    </xf>
    <xf numFmtId="0" fontId="32" fillId="0" borderId="0" xfId="0" applyFont="1" applyAlignment="1">
      <alignment vertical="center"/>
    </xf>
    <xf numFmtId="3" fontId="32" fillId="0" borderId="0" xfId="0" applyNumberFormat="1" applyFont="1" applyAlignment="1">
      <alignment horizontal="right" vertical="center"/>
    </xf>
    <xf numFmtId="0" fontId="32" fillId="13" borderId="33" xfId="0" applyFont="1" applyFill="1" applyBorder="1" applyAlignment="1">
      <alignment horizontal="center" vertical="center" wrapText="1"/>
    </xf>
    <xf numFmtId="0" fontId="32" fillId="13" borderId="36" xfId="0" applyFont="1" applyFill="1" applyBorder="1" applyAlignment="1">
      <alignment horizontal="center" vertical="center" wrapText="1"/>
    </xf>
    <xf numFmtId="0" fontId="32" fillId="13" borderId="0" xfId="0" applyFont="1" applyFill="1" applyAlignment="1">
      <alignment horizontal="center" vertical="center" wrapText="1"/>
    </xf>
    <xf numFmtId="0" fontId="32" fillId="13" borderId="35" xfId="0" applyFont="1" applyFill="1" applyBorder="1" applyAlignment="1">
      <alignment horizontal="center" vertical="center" wrapText="1"/>
    </xf>
    <xf numFmtId="0" fontId="16" fillId="13" borderId="35" xfId="0" applyFont="1" applyFill="1" applyBorder="1" applyAlignment="1">
      <alignment vertical="center" wrapText="1"/>
    </xf>
    <xf numFmtId="183" fontId="32" fillId="3" borderId="22" xfId="0" applyNumberFormat="1" applyFont="1" applyFill="1" applyBorder="1" applyAlignment="1">
      <alignment vertical="center" wrapText="1"/>
    </xf>
    <xf numFmtId="0" fontId="28" fillId="3" borderId="23" xfId="0" applyFont="1" applyFill="1" applyBorder="1" applyAlignment="1">
      <alignment horizontal="right" vertical="center" wrapText="1"/>
    </xf>
    <xf numFmtId="0" fontId="28" fillId="3" borderId="37" xfId="0" applyFont="1" applyFill="1" applyBorder="1" applyAlignment="1">
      <alignment horizontal="right" vertical="center" wrapText="1"/>
    </xf>
    <xf numFmtId="0" fontId="28" fillId="3" borderId="22" xfId="0" applyFont="1" applyFill="1" applyBorder="1" applyAlignment="1">
      <alignment horizontal="right" vertical="center" wrapText="1"/>
    </xf>
    <xf numFmtId="3" fontId="28" fillId="3" borderId="25" xfId="0" applyNumberFormat="1" applyFont="1" applyFill="1" applyBorder="1" applyAlignment="1">
      <alignment horizontal="right" vertical="center" wrapText="1"/>
    </xf>
    <xf numFmtId="3" fontId="28" fillId="3" borderId="38" xfId="0" applyNumberFormat="1" applyFont="1" applyFill="1" applyBorder="1" applyAlignment="1">
      <alignment horizontal="right" vertical="center" wrapText="1"/>
    </xf>
    <xf numFmtId="3" fontId="28" fillId="3" borderId="24" xfId="0" applyNumberFormat="1" applyFont="1" applyFill="1" applyBorder="1" applyAlignment="1">
      <alignment horizontal="right" vertical="center" wrapText="1"/>
    </xf>
    <xf numFmtId="0" fontId="32" fillId="3" borderId="24" xfId="0" applyFont="1" applyFill="1" applyBorder="1" applyAlignment="1">
      <alignment vertical="center" wrapText="1"/>
    </xf>
    <xf numFmtId="3" fontId="32" fillId="3" borderId="38" xfId="0" applyNumberFormat="1" applyFont="1" applyFill="1" applyBorder="1" applyAlignment="1">
      <alignment horizontal="right" vertical="center" wrapText="1"/>
    </xf>
    <xf numFmtId="3" fontId="32" fillId="3" borderId="24" xfId="0" applyNumberFormat="1" applyFont="1" applyFill="1" applyBorder="1" applyAlignment="1">
      <alignment horizontal="right" vertical="center" wrapText="1"/>
    </xf>
    <xf numFmtId="0" fontId="30" fillId="0" borderId="8" xfId="0" applyFont="1" applyBorder="1" applyAlignment="1">
      <alignment vertical="center" wrapText="1"/>
    </xf>
    <xf numFmtId="178" fontId="23" fillId="0" borderId="21" xfId="0" applyNumberFormat="1" applyFont="1" applyBorder="1" applyAlignment="1">
      <alignment horizontal="right" vertical="center" wrapText="1"/>
    </xf>
    <xf numFmtId="178" fontId="23" fillId="0" borderId="21" xfId="0" applyNumberFormat="1" applyFont="1" applyBorder="1" applyAlignment="1">
      <alignment horizontal="center" vertical="center" wrapText="1"/>
    </xf>
    <xf numFmtId="178" fontId="30" fillId="0" borderId="21" xfId="0" applyNumberFormat="1" applyFont="1" applyBorder="1" applyAlignment="1">
      <alignment horizontal="right" vertical="center" wrapText="1"/>
    </xf>
    <xf numFmtId="178" fontId="30" fillId="0" borderId="21" xfId="0" applyNumberFormat="1" applyFont="1" applyBorder="1" applyAlignment="1">
      <alignment horizontal="center" vertical="center" wrapText="1"/>
    </xf>
    <xf numFmtId="0" fontId="30" fillId="16" borderId="28" xfId="0" applyFont="1" applyFill="1" applyBorder="1" applyAlignment="1">
      <alignment horizontal="center" vertical="center" wrapText="1"/>
    </xf>
    <xf numFmtId="0" fontId="30" fillId="16" borderId="39" xfId="0" applyFont="1" applyFill="1" applyBorder="1" applyAlignment="1">
      <alignment horizontal="center" vertical="center" wrapText="1"/>
    </xf>
    <xf numFmtId="0" fontId="30" fillId="16" borderId="30" xfId="0" applyFont="1" applyFill="1" applyBorder="1" applyAlignment="1">
      <alignment horizontal="center" vertical="center" wrapText="1"/>
    </xf>
    <xf numFmtId="0" fontId="23" fillId="0" borderId="31" xfId="0" applyFont="1" applyBorder="1" applyAlignment="1">
      <alignment horizontal="justify" vertical="center" wrapText="1"/>
    </xf>
    <xf numFmtId="0" fontId="30" fillId="0" borderId="31" xfId="0" applyFont="1" applyBorder="1" applyAlignment="1">
      <alignment vertical="center" wrapText="1"/>
    </xf>
    <xf numFmtId="0" fontId="30" fillId="3" borderId="30" xfId="0" applyFont="1" applyFill="1" applyBorder="1" applyAlignment="1">
      <alignment horizontal="center" vertical="center" wrapText="1"/>
    </xf>
    <xf numFmtId="0" fontId="13" fillId="15" borderId="27" xfId="0" applyFont="1" applyFill="1" applyBorder="1" applyAlignment="1">
      <alignment horizontal="center" vertical="center" wrapText="1"/>
    </xf>
    <xf numFmtId="0" fontId="13" fillId="15" borderId="21" xfId="0" applyFont="1" applyFill="1" applyBorder="1" applyAlignment="1">
      <alignment horizontal="center" vertical="center" wrapText="1"/>
    </xf>
    <xf numFmtId="0" fontId="24" fillId="0" borderId="21" xfId="0" applyFont="1" applyBorder="1" applyAlignment="1">
      <alignment horizontal="right" vertical="center"/>
    </xf>
    <xf numFmtId="0" fontId="25" fillId="15" borderId="27" xfId="0" applyFont="1" applyFill="1" applyBorder="1" applyAlignment="1">
      <alignment horizontal="center" vertical="center" wrapText="1"/>
    </xf>
    <xf numFmtId="0" fontId="13" fillId="15" borderId="26" xfId="0" applyFont="1" applyFill="1" applyBorder="1" applyAlignment="1">
      <alignment horizontal="center" vertical="center" wrapText="1"/>
    </xf>
    <xf numFmtId="3" fontId="26" fillId="3" borderId="20" xfId="0" applyNumberFormat="1" applyFont="1" applyFill="1" applyBorder="1" applyAlignment="1">
      <alignment horizontal="right" vertical="center"/>
    </xf>
    <xf numFmtId="3" fontId="26" fillId="3" borderId="20" xfId="0" applyNumberFormat="1" applyFont="1" applyFill="1" applyBorder="1" applyAlignment="1">
      <alignment horizontal="right" vertical="center" wrapText="1"/>
    </xf>
    <xf numFmtId="3" fontId="26" fillId="3" borderId="21" xfId="0" applyNumberFormat="1" applyFont="1" applyFill="1" applyBorder="1" applyAlignment="1">
      <alignment horizontal="right" vertical="center"/>
    </xf>
    <xf numFmtId="3" fontId="25" fillId="0" borderId="21" xfId="0" applyNumberFormat="1" applyFont="1" applyBorder="1" applyAlignment="1">
      <alignment horizontal="right" vertical="center"/>
    </xf>
    <xf numFmtId="0" fontId="32" fillId="0" borderId="0" xfId="0" applyFont="1" applyAlignment="1">
      <alignment horizontal="justify" vertical="center"/>
    </xf>
    <xf numFmtId="0" fontId="25" fillId="12" borderId="27" xfId="0" applyFont="1" applyFill="1" applyBorder="1" applyAlignment="1">
      <alignment horizontal="center" vertical="center" wrapText="1"/>
    </xf>
    <xf numFmtId="0" fontId="25" fillId="12" borderId="26" xfId="0" applyFont="1" applyFill="1" applyBorder="1" applyAlignment="1">
      <alignment horizontal="center" vertical="center" wrapText="1"/>
    </xf>
    <xf numFmtId="0" fontId="25" fillId="12" borderId="26" xfId="0" applyFont="1" applyFill="1" applyBorder="1" applyAlignment="1">
      <alignment horizontal="center" vertical="center"/>
    </xf>
    <xf numFmtId="0" fontId="26" fillId="0" borderId="12" xfId="0" applyFont="1" applyBorder="1" applyAlignment="1">
      <alignment vertical="center"/>
    </xf>
    <xf numFmtId="3" fontId="26" fillId="3" borderId="27" xfId="0" applyNumberFormat="1" applyFont="1" applyFill="1" applyBorder="1" applyAlignment="1">
      <alignment horizontal="right" vertical="center"/>
    </xf>
    <xf numFmtId="3" fontId="26" fillId="3" borderId="27" xfId="0" applyNumberFormat="1" applyFont="1" applyFill="1" applyBorder="1" applyAlignment="1">
      <alignment horizontal="right" vertical="center" wrapText="1"/>
    </xf>
    <xf numFmtId="3" fontId="26" fillId="3" borderId="26" xfId="0" applyNumberFormat="1" applyFont="1" applyFill="1" applyBorder="1" applyAlignment="1">
      <alignment horizontal="right" vertical="center"/>
    </xf>
    <xf numFmtId="3" fontId="26" fillId="3" borderId="26" xfId="0" applyNumberFormat="1" applyFont="1" applyFill="1" applyBorder="1" applyAlignment="1">
      <alignment horizontal="right" vertical="center" wrapText="1"/>
    </xf>
    <xf numFmtId="0" fontId="25" fillId="3" borderId="9" xfId="0" applyFont="1" applyFill="1" applyBorder="1" applyAlignment="1">
      <alignment vertical="center" wrapText="1"/>
    </xf>
    <xf numFmtId="3" fontId="25" fillId="3" borderId="8" xfId="0" applyNumberFormat="1" applyFont="1" applyFill="1" applyBorder="1" applyAlignment="1">
      <alignment horizontal="right" vertical="center" wrapText="1"/>
    </xf>
    <xf numFmtId="3" fontId="25" fillId="3" borderId="21" xfId="0" applyNumberFormat="1" applyFont="1" applyFill="1" applyBorder="1" applyAlignment="1">
      <alignment horizontal="right" vertical="center" wrapText="1"/>
    </xf>
    <xf numFmtId="0" fontId="9" fillId="3" borderId="0" xfId="0" applyFont="1" applyFill="1" applyAlignment="1">
      <alignment horizontal="justify" vertical="center"/>
    </xf>
    <xf numFmtId="0" fontId="17" fillId="0" borderId="0" xfId="0" applyFont="1" applyAlignment="1">
      <alignment horizontal="left" vertical="center" indent="6"/>
    </xf>
    <xf numFmtId="0" fontId="26" fillId="3" borderId="8" xfId="0" applyFont="1" applyFill="1" applyBorder="1" applyAlignment="1">
      <alignment vertical="center"/>
    </xf>
    <xf numFmtId="0" fontId="25" fillId="13" borderId="8" xfId="0" applyFont="1" applyFill="1" applyBorder="1" applyAlignment="1">
      <alignment vertical="center"/>
    </xf>
    <xf numFmtId="3" fontId="25" fillId="13" borderId="21" xfId="0" applyNumberFormat="1" applyFont="1" applyFill="1" applyBorder="1" applyAlignment="1">
      <alignment horizontal="right" vertical="center"/>
    </xf>
    <xf numFmtId="0" fontId="11" fillId="13" borderId="7" xfId="0" applyFont="1" applyFill="1" applyBorder="1" applyAlignment="1">
      <alignment horizontal="center" vertical="center"/>
    </xf>
    <xf numFmtId="0" fontId="9" fillId="3" borderId="8" xfId="0" applyFont="1" applyFill="1" applyBorder="1" applyAlignment="1">
      <alignment vertical="center"/>
    </xf>
    <xf numFmtId="3" fontId="9" fillId="3" borderId="21" xfId="0" applyNumberFormat="1" applyFont="1" applyFill="1" applyBorder="1" applyAlignment="1">
      <alignment horizontal="right" vertical="center"/>
    </xf>
    <xf numFmtId="0" fontId="11" fillId="13" borderId="8" xfId="0" applyFont="1" applyFill="1" applyBorder="1" applyAlignment="1">
      <alignment vertical="center"/>
    </xf>
    <xf numFmtId="3" fontId="11" fillId="13" borderId="21" xfId="0" applyNumberFormat="1" applyFont="1" applyFill="1" applyBorder="1" applyAlignment="1">
      <alignment horizontal="right" vertical="center"/>
    </xf>
    <xf numFmtId="0" fontId="24" fillId="0" borderId="0" xfId="0" applyFont="1" applyAlignment="1">
      <alignment horizontal="left" vertical="center" indent="2"/>
    </xf>
    <xf numFmtId="0" fontId="25" fillId="12" borderId="10"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5" fillId="12" borderId="8" xfId="0" applyFont="1" applyFill="1" applyBorder="1" applyAlignment="1">
      <alignment horizontal="center" vertical="center"/>
    </xf>
    <xf numFmtId="0" fontId="25" fillId="12" borderId="21" xfId="0" applyFont="1" applyFill="1" applyBorder="1" applyAlignment="1">
      <alignment horizontal="center" vertical="center" wrapText="1"/>
    </xf>
    <xf numFmtId="0" fontId="26" fillId="3" borderId="11" xfId="0" applyFont="1" applyFill="1" applyBorder="1" applyAlignment="1">
      <alignment horizontal="justify" vertical="center" wrapText="1"/>
    </xf>
    <xf numFmtId="3" fontId="26" fillId="3" borderId="12" xfId="0" applyNumberFormat="1" applyFont="1" applyFill="1" applyBorder="1" applyAlignment="1">
      <alignment horizontal="right" vertical="center" wrapText="1"/>
    </xf>
    <xf numFmtId="0" fontId="26" fillId="3" borderId="1" xfId="0" applyFont="1" applyFill="1" applyBorder="1" applyAlignment="1">
      <alignment horizontal="justify" vertical="center" wrapText="1"/>
    </xf>
    <xf numFmtId="0" fontId="25" fillId="3" borderId="19" xfId="0" applyFont="1" applyFill="1" applyBorder="1" applyAlignment="1">
      <alignment horizontal="justify" vertical="center" wrapText="1"/>
    </xf>
    <xf numFmtId="3" fontId="25" fillId="3" borderId="7" xfId="0" applyNumberFormat="1" applyFont="1" applyFill="1" applyBorder="1" applyAlignment="1">
      <alignment horizontal="right" vertical="center" wrapText="1"/>
    </xf>
    <xf numFmtId="3" fontId="25" fillId="3" borderId="20" xfId="0" applyNumberFormat="1" applyFont="1" applyFill="1" applyBorder="1" applyAlignment="1">
      <alignment horizontal="right" vertical="center" wrapText="1"/>
    </xf>
    <xf numFmtId="0" fontId="25" fillId="15" borderId="32" xfId="0" applyFont="1" applyFill="1" applyBorder="1" applyAlignment="1">
      <alignment horizontal="center" vertical="center" wrapText="1"/>
    </xf>
    <xf numFmtId="0" fontId="25" fillId="15" borderId="25" xfId="0" applyFont="1" applyFill="1" applyBorder="1" applyAlignment="1">
      <alignment horizontal="center" vertical="center" wrapText="1"/>
    </xf>
    <xf numFmtId="0" fontId="26" fillId="3" borderId="24" xfId="0" applyFont="1" applyFill="1" applyBorder="1" applyAlignment="1">
      <alignment vertical="center" wrapText="1"/>
    </xf>
    <xf numFmtId="3" fontId="26" fillId="3" borderId="25" xfId="0" applyNumberFormat="1" applyFont="1" applyFill="1" applyBorder="1" applyAlignment="1">
      <alignment horizontal="right" vertical="center" wrapText="1"/>
    </xf>
    <xf numFmtId="0" fontId="25" fillId="3" borderId="24" xfId="0" applyFont="1" applyFill="1" applyBorder="1" applyAlignment="1">
      <alignment vertical="center" wrapText="1"/>
    </xf>
    <xf numFmtId="3" fontId="25" fillId="3" borderId="25" xfId="0" applyNumberFormat="1" applyFont="1" applyFill="1" applyBorder="1" applyAlignment="1">
      <alignment horizontal="right" vertical="center" wrapText="1"/>
    </xf>
    <xf numFmtId="0" fontId="25" fillId="18" borderId="27" xfId="0" applyFont="1" applyFill="1" applyBorder="1" applyAlignment="1">
      <alignment horizontal="center" vertical="center" wrapText="1"/>
    </xf>
    <xf numFmtId="0" fontId="25" fillId="18" borderId="21" xfId="0" applyFont="1" applyFill="1" applyBorder="1" applyAlignment="1">
      <alignment horizontal="center" vertical="center"/>
    </xf>
    <xf numFmtId="0" fontId="25" fillId="18" borderId="21" xfId="0" applyFont="1" applyFill="1" applyBorder="1" applyAlignment="1">
      <alignment horizontal="center" vertical="center" wrapText="1"/>
    </xf>
    <xf numFmtId="0" fontId="26" fillId="0" borderId="1" xfId="0" applyFont="1" applyBorder="1" applyAlignment="1">
      <alignment vertical="center" wrapText="1"/>
    </xf>
    <xf numFmtId="3" fontId="26" fillId="0" borderId="12" xfId="0" applyNumberFormat="1" applyFont="1" applyBorder="1" applyAlignment="1">
      <alignment horizontal="right" vertical="center" wrapText="1"/>
    </xf>
    <xf numFmtId="3" fontId="26" fillId="0" borderId="26" xfId="0" applyNumberFormat="1" applyFont="1" applyBorder="1" applyAlignment="1">
      <alignment horizontal="right" vertical="center" wrapText="1"/>
    </xf>
    <xf numFmtId="0" fontId="25" fillId="0" borderId="19" xfId="0" applyFont="1" applyBorder="1" applyAlignment="1">
      <alignment vertical="center" wrapText="1"/>
    </xf>
    <xf numFmtId="3" fontId="25" fillId="0" borderId="7" xfId="0" applyNumberFormat="1" applyFont="1" applyBorder="1" applyAlignment="1">
      <alignment horizontal="right" vertical="center" wrapText="1"/>
    </xf>
    <xf numFmtId="3" fontId="25" fillId="0" borderId="20" xfId="0" applyNumberFormat="1" applyFont="1" applyBorder="1" applyAlignment="1">
      <alignment horizontal="right" vertical="center" wrapText="1"/>
    </xf>
    <xf numFmtId="3" fontId="25" fillId="0" borderId="12" xfId="0" applyNumberFormat="1" applyFont="1" applyBorder="1" applyAlignment="1">
      <alignment horizontal="right" vertical="center"/>
    </xf>
    <xf numFmtId="3" fontId="25" fillId="0" borderId="26" xfId="0" applyNumberFormat="1" applyFont="1" applyBorder="1" applyAlignment="1">
      <alignment horizontal="right" vertical="center" wrapText="1"/>
    </xf>
    <xf numFmtId="3" fontId="25" fillId="0" borderId="7" xfId="0" applyNumberFormat="1" applyFont="1" applyBorder="1" applyAlignment="1">
      <alignment horizontal="right" vertical="center"/>
    </xf>
    <xf numFmtId="0" fontId="25" fillId="15" borderId="40" xfId="0" applyFont="1" applyFill="1" applyBorder="1" applyAlignment="1">
      <alignment horizontal="center" vertical="center" wrapText="1"/>
    </xf>
    <xf numFmtId="0" fontId="25" fillId="15" borderId="30" xfId="0" applyFont="1" applyFill="1" applyBorder="1" applyAlignment="1">
      <alignment horizontal="center" vertical="center" wrapText="1"/>
    </xf>
    <xf numFmtId="0" fontId="26" fillId="3" borderId="41" xfId="0" applyFont="1" applyFill="1" applyBorder="1" applyAlignment="1">
      <alignment horizontal="justify" vertical="center" wrapText="1"/>
    </xf>
    <xf numFmtId="3" fontId="26" fillId="3" borderId="39" xfId="0" applyNumberFormat="1" applyFont="1" applyFill="1" applyBorder="1" applyAlignment="1">
      <alignment horizontal="right" vertical="center" wrapText="1"/>
    </xf>
    <xf numFmtId="0" fontId="26" fillId="3" borderId="31" xfId="0" applyFont="1" applyFill="1" applyBorder="1" applyAlignment="1">
      <alignment horizontal="justify" vertical="center" wrapText="1"/>
    </xf>
    <xf numFmtId="3" fontId="26" fillId="3" borderId="30" xfId="0" applyNumberFormat="1" applyFont="1" applyFill="1" applyBorder="1" applyAlignment="1">
      <alignment horizontal="right" vertical="center" wrapText="1"/>
    </xf>
    <xf numFmtId="0" fontId="25" fillId="3" borderId="31" xfId="0" applyFont="1" applyFill="1" applyBorder="1" applyAlignment="1">
      <alignment horizontal="justify" vertical="center" wrapText="1"/>
    </xf>
    <xf numFmtId="3" fontId="25" fillId="3" borderId="30" xfId="0" applyNumberFormat="1" applyFont="1" applyFill="1" applyBorder="1" applyAlignment="1">
      <alignment horizontal="right" vertical="center" wrapText="1"/>
    </xf>
    <xf numFmtId="0" fontId="25" fillId="0" borderId="0" xfId="0" applyFont="1" applyAlignment="1">
      <alignment horizontal="center" vertical="center" wrapText="1"/>
    </xf>
    <xf numFmtId="166" fontId="12" fillId="4" borderId="1" xfId="0" applyNumberFormat="1" applyFont="1" applyFill="1" applyBorder="1" applyAlignment="1">
      <alignment horizontal="center" vertical="center" wrapText="1"/>
    </xf>
    <xf numFmtId="164" fontId="9" fillId="3" borderId="0" xfId="6" applyNumberFormat="1" applyFont="1" applyFill="1" applyAlignment="1">
      <alignment horizontal="center" vertical="center"/>
    </xf>
    <xf numFmtId="0" fontId="0" fillId="0" borderId="0" xfId="0" applyFill="1"/>
    <xf numFmtId="166" fontId="11" fillId="3" borderId="0" xfId="6" applyNumberFormat="1" applyFont="1" applyFill="1" applyAlignment="1">
      <alignment horizontal="center" vertical="center"/>
    </xf>
    <xf numFmtId="165" fontId="11" fillId="3" borderId="7" xfId="6"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0" fontId="0" fillId="3" borderId="7" xfId="0" applyFill="1" applyBorder="1"/>
    <xf numFmtId="0" fontId="21" fillId="4" borderId="1" xfId="0" applyFont="1" applyFill="1" applyBorder="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11" fillId="0" borderId="0" xfId="0" applyFont="1" applyAlignment="1">
      <alignment horizontal="left" vertical="center"/>
    </xf>
    <xf numFmtId="0" fontId="9" fillId="0" borderId="0" xfId="0" applyFont="1" applyAlignment="1">
      <alignment horizontal="left" vertical="center" wrapText="1"/>
    </xf>
    <xf numFmtId="0" fontId="16" fillId="0" borderId="0" xfId="0" applyFont="1" applyAlignment="1">
      <alignment horizontal="left"/>
    </xf>
    <xf numFmtId="0" fontId="11" fillId="0" borderId="0" xfId="0" applyFont="1" applyFill="1" applyAlignment="1">
      <alignment horizontal="left" vertical="center" wrapText="1"/>
    </xf>
    <xf numFmtId="0" fontId="9" fillId="0" borderId="0" xfId="0" applyFont="1" applyFill="1" applyAlignment="1">
      <alignment horizontal="left" vertical="center"/>
    </xf>
    <xf numFmtId="0" fontId="25" fillId="15" borderId="28" xfId="0" applyFont="1" applyFill="1" applyBorder="1" applyAlignment="1">
      <alignment horizontal="center" vertical="center" wrapText="1"/>
    </xf>
    <xf numFmtId="0" fontId="25" fillId="18" borderId="7" xfId="0" applyFont="1" applyFill="1" applyBorder="1" applyAlignment="1">
      <alignment horizontal="center" vertical="center" wrapText="1"/>
    </xf>
    <xf numFmtId="0" fontId="25" fillId="12" borderId="7" xfId="0" applyFont="1" applyFill="1" applyBorder="1" applyAlignment="1">
      <alignment horizontal="center" vertical="center" wrapText="1"/>
    </xf>
    <xf numFmtId="0" fontId="25" fillId="12" borderId="10" xfId="0" applyFont="1" applyFill="1" applyBorder="1" applyAlignment="1">
      <alignment horizontal="center" vertical="center" wrapText="1"/>
    </xf>
    <xf numFmtId="0" fontId="25" fillId="15" borderId="22" xfId="0" applyFont="1" applyFill="1" applyBorder="1" applyAlignment="1">
      <alignment horizontal="center" vertical="center" wrapText="1"/>
    </xf>
    <xf numFmtId="0" fontId="17" fillId="0" borderId="0" xfId="0" applyFont="1" applyAlignment="1">
      <alignment horizontal="left" vertical="center"/>
    </xf>
    <xf numFmtId="0" fontId="25" fillId="17" borderId="7" xfId="0" applyFont="1" applyFill="1" applyBorder="1" applyAlignment="1">
      <alignment vertical="center"/>
    </xf>
    <xf numFmtId="0" fontId="11" fillId="17" borderId="7" xfId="0" applyFont="1" applyFill="1" applyBorder="1" applyAlignment="1">
      <alignment vertical="center"/>
    </xf>
    <xf numFmtId="0" fontId="13" fillId="15" borderId="7" xfId="0" applyFont="1" applyFill="1" applyBorder="1" applyAlignment="1">
      <alignment horizontal="center" vertical="center"/>
    </xf>
    <xf numFmtId="0" fontId="9" fillId="0" borderId="0" xfId="0" applyFont="1" applyFill="1" applyAlignment="1">
      <alignment horizontal="center" vertical="center"/>
    </xf>
    <xf numFmtId="0" fontId="25" fillId="15" borderId="7" xfId="0" applyFont="1" applyFill="1" applyBorder="1" applyAlignment="1">
      <alignment horizontal="center" vertical="center" wrapText="1"/>
    </xf>
    <xf numFmtId="0" fontId="30" fillId="16" borderId="28" xfId="0" applyFont="1" applyFill="1" applyBorder="1" applyAlignment="1">
      <alignment horizontal="center" vertical="center" wrapText="1"/>
    </xf>
    <xf numFmtId="0" fontId="27" fillId="0" borderId="0" xfId="0" applyFont="1" applyAlignment="1">
      <alignment horizontal="left" vertical="center"/>
    </xf>
    <xf numFmtId="0" fontId="9" fillId="0" borderId="0" xfId="0" applyFont="1" applyAlignment="1">
      <alignment horizontal="left" vertical="center"/>
    </xf>
    <xf numFmtId="0" fontId="32" fillId="13" borderId="22" xfId="0" applyFont="1" applyFill="1" applyBorder="1" applyAlignment="1">
      <alignment horizontal="center" vertical="center" wrapText="1"/>
    </xf>
    <xf numFmtId="0" fontId="30" fillId="15" borderId="7" xfId="0" applyFont="1" applyFill="1" applyBorder="1" applyAlignment="1">
      <alignment horizontal="center" vertical="center" wrapText="1"/>
    </xf>
    <xf numFmtId="0" fontId="30" fillId="13" borderId="7" xfId="0" applyFont="1" applyFill="1" applyBorder="1" applyAlignment="1">
      <alignment horizontal="center" vertical="center" wrapText="1"/>
    </xf>
    <xf numFmtId="0" fontId="32" fillId="15" borderId="7" xfId="0" applyFont="1" applyFill="1" applyBorder="1" applyAlignment="1">
      <alignment horizontal="center" vertical="center"/>
    </xf>
    <xf numFmtId="0" fontId="11" fillId="0" borderId="0" xfId="0" applyFont="1" applyFill="1" applyAlignment="1">
      <alignment horizontal="left" vertical="center"/>
    </xf>
    <xf numFmtId="0" fontId="32" fillId="3" borderId="22" xfId="0" applyFont="1" applyFill="1" applyBorder="1" applyAlignment="1">
      <alignment horizontal="right" vertical="center" wrapText="1"/>
    </xf>
    <xf numFmtId="0" fontId="32" fillId="3" borderId="22" xfId="0" applyFont="1" applyFill="1" applyBorder="1" applyAlignment="1">
      <alignment horizontal="center" vertical="center" wrapText="1"/>
    </xf>
    <xf numFmtId="0" fontId="0" fillId="3" borderId="22" xfId="0" applyFill="1" applyBorder="1"/>
    <xf numFmtId="0" fontId="13" fillId="16" borderId="22" xfId="0" applyFont="1" applyFill="1" applyBorder="1" applyAlignment="1">
      <alignment horizontal="center" vertical="center" wrapText="1"/>
    </xf>
    <xf numFmtId="0" fontId="11" fillId="0" borderId="0" xfId="0" applyFont="1" applyAlignment="1">
      <alignment vertical="center"/>
    </xf>
    <xf numFmtId="0" fontId="13" fillId="13" borderId="22" xfId="0" applyFont="1" applyFill="1" applyBorder="1" applyAlignment="1">
      <alignment horizontal="center" vertical="center" wrapText="1"/>
    </xf>
    <xf numFmtId="0" fontId="13" fillId="15" borderId="22" xfId="0" applyFont="1" applyFill="1" applyBorder="1" applyAlignment="1">
      <alignment horizontal="center" vertical="center" wrapText="1"/>
    </xf>
    <xf numFmtId="0" fontId="30" fillId="15" borderId="22" xfId="0" applyFont="1" applyFill="1" applyBorder="1" applyAlignment="1">
      <alignment horizontal="center" vertical="center" wrapText="1"/>
    </xf>
    <xf numFmtId="0" fontId="30" fillId="16" borderId="22" xfId="0" applyFont="1" applyFill="1" applyBorder="1" applyAlignment="1">
      <alignment horizontal="center" vertical="center" wrapText="1"/>
    </xf>
    <xf numFmtId="0" fontId="30" fillId="16" borderId="34" xfId="0" applyFont="1" applyFill="1" applyBorder="1" applyAlignment="1">
      <alignment horizontal="center" vertical="center" wrapText="1"/>
    </xf>
    <xf numFmtId="0" fontId="16" fillId="0" borderId="0" xfId="0" applyFont="1" applyAlignment="1">
      <alignment horizontal="left" vertical="center" wrapText="1"/>
    </xf>
    <xf numFmtId="0" fontId="30" fillId="15" borderId="7" xfId="0" applyFont="1" applyFill="1" applyBorder="1" applyAlignment="1">
      <alignment horizontal="center" vertical="center"/>
    </xf>
    <xf numFmtId="0" fontId="30" fillId="15" borderId="28" xfId="0" applyFont="1" applyFill="1" applyBorder="1" applyAlignment="1">
      <alignment horizontal="center" vertical="center" wrapText="1"/>
    </xf>
    <xf numFmtId="0" fontId="30" fillId="3" borderId="28" xfId="0" applyFont="1" applyFill="1" applyBorder="1" applyAlignment="1">
      <alignment vertical="center" wrapText="1"/>
    </xf>
    <xf numFmtId="0" fontId="0" fillId="3" borderId="28" xfId="0" applyFill="1" applyBorder="1"/>
    <xf numFmtId="0" fontId="29" fillId="15" borderId="7" xfId="0" applyFont="1" applyFill="1" applyBorder="1" applyAlignment="1">
      <alignment horizontal="center" vertical="center"/>
    </xf>
    <xf numFmtId="0" fontId="13" fillId="12" borderId="7" xfId="0" applyFont="1" applyFill="1" applyBorder="1" applyAlignment="1">
      <alignment horizontal="center" vertical="center" wrapText="1"/>
    </xf>
    <xf numFmtId="0" fontId="29" fillId="13" borderId="7" xfId="0" applyFont="1" applyFill="1" applyBorder="1" applyAlignment="1">
      <alignment horizontal="center" vertical="center"/>
    </xf>
    <xf numFmtId="0" fontId="0" fillId="13" borderId="7" xfId="0" applyFill="1" applyBorder="1"/>
    <xf numFmtId="0" fontId="32" fillId="15" borderId="7" xfId="0" applyFont="1" applyFill="1" applyBorder="1" applyAlignment="1">
      <alignment horizontal="center" vertical="center" wrapText="1"/>
    </xf>
    <xf numFmtId="0" fontId="32" fillId="13" borderId="7" xfId="0" applyFont="1" applyFill="1" applyBorder="1" applyAlignment="1">
      <alignment horizontal="center" vertical="center" wrapText="1"/>
    </xf>
    <xf numFmtId="0" fontId="32" fillId="0" borderId="7" xfId="0" applyFont="1" applyFill="1" applyBorder="1" applyAlignment="1">
      <alignment vertical="center" wrapText="1"/>
    </xf>
    <xf numFmtId="0" fontId="26" fillId="0" borderId="0" xfId="0" applyFont="1" applyFill="1" applyAlignment="1">
      <alignment horizontal="left" vertical="center"/>
    </xf>
    <xf numFmtId="0" fontId="9" fillId="0" borderId="0" xfId="0" applyFont="1" applyFill="1" applyAlignment="1">
      <alignment vertical="center"/>
    </xf>
    <xf numFmtId="0" fontId="32" fillId="12" borderId="7" xfId="0" applyFont="1" applyFill="1" applyBorder="1" applyAlignment="1">
      <alignment horizontal="center" vertical="center" wrapText="1"/>
    </xf>
    <xf numFmtId="0" fontId="31" fillId="0" borderId="0" xfId="0" applyFont="1" applyAlignment="1">
      <alignment horizontal="left" vertical="center"/>
    </xf>
    <xf numFmtId="0" fontId="30" fillId="12" borderId="7" xfId="0" applyFont="1" applyFill="1" applyBorder="1" applyAlignment="1">
      <alignment horizontal="center" vertical="center" wrapText="1"/>
    </xf>
    <xf numFmtId="0" fontId="30" fillId="12" borderId="7" xfId="0" applyFont="1" applyFill="1" applyBorder="1" applyAlignment="1">
      <alignment horizontal="center" vertical="center"/>
    </xf>
    <xf numFmtId="0" fontId="13" fillId="12" borderId="7" xfId="0" applyFont="1" applyFill="1" applyBorder="1" applyAlignment="1">
      <alignment horizontal="center" vertical="center"/>
    </xf>
    <xf numFmtId="180" fontId="25" fillId="3" borderId="7" xfId="0" applyNumberFormat="1" applyFont="1" applyFill="1" applyBorder="1" applyAlignment="1">
      <alignment horizontal="center" vertical="center" wrapText="1"/>
    </xf>
    <xf numFmtId="0" fontId="25" fillId="13" borderId="7" xfId="0" applyFont="1" applyFill="1" applyBorder="1" applyAlignment="1">
      <alignment horizontal="center" vertical="center"/>
    </xf>
    <xf numFmtId="0" fontId="11" fillId="0" borderId="0" xfId="0" applyFont="1" applyFill="1" applyAlignment="1">
      <alignment horizontal="left" wrapText="1"/>
    </xf>
    <xf numFmtId="0" fontId="25" fillId="15" borderId="7" xfId="0" applyFont="1" applyFill="1" applyBorder="1" applyAlignment="1">
      <alignment horizontal="center" vertical="center"/>
    </xf>
    <xf numFmtId="0" fontId="25" fillId="3" borderId="7" xfId="0" applyFont="1" applyFill="1" applyBorder="1" applyAlignment="1">
      <alignment horizontal="center" vertical="center"/>
    </xf>
    <xf numFmtId="0" fontId="25" fillId="14" borderId="19" xfId="0" applyFont="1" applyFill="1" applyBorder="1" applyAlignment="1">
      <alignment horizontal="center" vertical="center"/>
    </xf>
    <xf numFmtId="0" fontId="11" fillId="13" borderId="7" xfId="0" applyFont="1" applyFill="1" applyBorder="1" applyAlignment="1">
      <alignment horizontal="center" vertical="center" wrapText="1"/>
    </xf>
    <xf numFmtId="0" fontId="9" fillId="0" borderId="0" xfId="0" applyFont="1" applyFill="1" applyAlignment="1">
      <alignment horizontal="left" vertical="top" wrapText="1"/>
    </xf>
    <xf numFmtId="0" fontId="22" fillId="11" borderId="0" xfId="0" applyFont="1" applyFill="1" applyAlignment="1">
      <alignment horizontal="center" vertical="center"/>
    </xf>
  </cellXfs>
  <cellStyles count="23">
    <cellStyle name="Comma [0]" xfId="1"/>
    <cellStyle name="Comma 3" xfId="2"/>
    <cellStyle name="Excel Built-in Comma" xfId="3"/>
    <cellStyle name="Excel Built-in Comma [0]" xfId="4"/>
    <cellStyle name="Excel_BuiltIn_Comma 1" xfId="6"/>
    <cellStyle name="Excel_BuiltIn_Comma_0 1" xfId="5"/>
    <cellStyle name="Heading" xfId="7"/>
    <cellStyle name="Heading 1" xfId="8"/>
    <cellStyle name="Heading1" xfId="9"/>
    <cellStyle name="Heading1 1" xfId="10"/>
    <cellStyle name="Heading1 2" xfId="11"/>
    <cellStyle name="Millares [0] 2" xfId="12"/>
    <cellStyle name="Millares 2" xfId="13"/>
    <cellStyle name="Normal" xfId="0" builtinId="0" customBuiltin="1"/>
    <cellStyle name="Normal 11" xfId="14"/>
    <cellStyle name="Normal 2" xfId="15"/>
    <cellStyle name="Normal 2 10" xfId="16"/>
    <cellStyle name="Result" xfId="17"/>
    <cellStyle name="Result 1" xfId="18"/>
    <cellStyle name="Result 2" xfId="19"/>
    <cellStyle name="Result2" xfId="20"/>
    <cellStyle name="Result2 1" xfId="21"/>
    <cellStyle name="Result2 2"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122401</xdr:colOff>
      <xdr:row>1</xdr:row>
      <xdr:rowOff>180612</xdr:rowOff>
    </xdr:from>
    <xdr:ext cx="6365156" cy="1220038"/>
    <xdr:pic>
      <xdr:nvPicPr>
        <xdr:cNvPr id="2" name="Picture 1">
          <a:extLst>
            <a:ext uri="{FF2B5EF4-FFF2-40B4-BE49-F238E27FC236}">
              <a16:creationId xmlns:a16="http://schemas.microsoft.com/office/drawing/2014/main" id="{A3185B6E-037C-4306-9298-6F3A7E9A9D2D}"/>
            </a:ext>
          </a:extLst>
        </xdr:cNvPr>
        <xdr:cNvPicPr>
          <a:picLocks noChangeAspect="1"/>
        </xdr:cNvPicPr>
      </xdr:nvPicPr>
      <xdr:blipFill>
        <a:blip xmlns:r="http://schemas.openxmlformats.org/officeDocument/2006/relationships" r:embed="rId1">
          <a:lum/>
          <a:alphaModFix/>
        </a:blip>
        <a:srcRect/>
        <a:stretch>
          <a:fillRect/>
        </a:stretch>
      </xdr:blipFill>
      <xdr:spPr>
        <a:xfrm>
          <a:off x="293851" y="361587"/>
          <a:ext cx="6365156" cy="122003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417963</xdr:colOff>
      <xdr:row>40</xdr:row>
      <xdr:rowOff>19440</xdr:rowOff>
    </xdr:from>
    <xdr:ext cx="285475" cy="132844"/>
    <xdr:pic>
      <xdr:nvPicPr>
        <xdr:cNvPr id="3" name="Picture 293">
          <a:extLst>
            <a:ext uri="{FF2B5EF4-FFF2-40B4-BE49-F238E27FC236}">
              <a16:creationId xmlns:a16="http://schemas.microsoft.com/office/drawing/2014/main" id="{84FE1EF3-A598-4241-BD85-F7069E0CAD5C}"/>
            </a:ext>
          </a:extLst>
        </xdr:cNvPr>
        <xdr:cNvPicPr>
          <a:picLocks noChangeAspect="1"/>
        </xdr:cNvPicPr>
      </xdr:nvPicPr>
      <xdr:blipFill>
        <a:blip xmlns:r="http://schemas.openxmlformats.org/officeDocument/2006/relationships" r:embed="rId1">
          <a:lum bright="-50000"/>
          <a:alphaModFix/>
        </a:blip>
        <a:srcRect/>
        <a:stretch>
          <a:fillRect/>
        </a:stretch>
      </xdr:blipFill>
      <xdr:spPr>
        <a:xfrm>
          <a:off x="417963" y="6867915"/>
          <a:ext cx="285475" cy="132844"/>
        </a:xfrm>
        <a:prstGeom prst="rect">
          <a:avLst/>
        </a:prstGeom>
        <a:noFill/>
        <a:ln cap="flat">
          <a:noFill/>
        </a:ln>
      </xdr:spPr>
    </xdr:pic>
    <xdr:clientData/>
  </xdr:oneCellAnchor>
  <xdr:oneCellAnchor>
    <xdr:from>
      <xdr:col>2</xdr:col>
      <xdr:colOff>183958</xdr:colOff>
      <xdr:row>1</xdr:row>
      <xdr:rowOff>47521</xdr:rowOff>
    </xdr:from>
    <xdr:ext cx="1088282" cy="471601"/>
    <xdr:pic>
      <xdr:nvPicPr>
        <xdr:cNvPr id="2" name="Picture 1045">
          <a:extLst>
            <a:ext uri="{FF2B5EF4-FFF2-40B4-BE49-F238E27FC236}">
              <a16:creationId xmlns:a16="http://schemas.microsoft.com/office/drawing/2014/main" id="{3AAC1261-540E-409C-A251-42E0BE7BF7BC}"/>
            </a:ext>
          </a:extLst>
        </xdr:cNvPr>
        <xdr:cNvPicPr>
          <a:picLocks noChangeAspect="1"/>
        </xdr:cNvPicPr>
      </xdr:nvPicPr>
      <xdr:blipFill>
        <a:blip xmlns:r="http://schemas.openxmlformats.org/officeDocument/2006/relationships" r:embed="rId2">
          <a:lum/>
          <a:alphaModFix/>
        </a:blip>
        <a:srcRect/>
        <a:stretch>
          <a:fillRect/>
        </a:stretch>
      </xdr:blipFill>
      <xdr:spPr>
        <a:xfrm>
          <a:off x="183958" y="247546"/>
          <a:ext cx="1088282" cy="471601"/>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2</xdr:col>
      <xdr:colOff>27002</xdr:colOff>
      <xdr:row>0</xdr:row>
      <xdr:rowOff>153363</xdr:rowOff>
    </xdr:from>
    <xdr:ext cx="1088282" cy="466197"/>
    <xdr:pic>
      <xdr:nvPicPr>
        <xdr:cNvPr id="2" name="Picture 1045">
          <a:extLst>
            <a:ext uri="{FF2B5EF4-FFF2-40B4-BE49-F238E27FC236}">
              <a16:creationId xmlns:a16="http://schemas.microsoft.com/office/drawing/2014/main" id="{EF4E2675-3222-4D6B-AE67-FED6D7306974}"/>
            </a:ext>
          </a:extLst>
        </xdr:cNvPr>
        <xdr:cNvPicPr>
          <a:picLocks noChangeAspect="1"/>
        </xdr:cNvPicPr>
      </xdr:nvPicPr>
      <xdr:blipFill>
        <a:blip xmlns:r="http://schemas.openxmlformats.org/officeDocument/2006/relationships" r:embed="rId1">
          <a:lum/>
          <a:alphaModFix/>
        </a:blip>
        <a:srcRect/>
        <a:stretch>
          <a:fillRect/>
        </a:stretch>
      </xdr:blipFill>
      <xdr:spPr>
        <a:xfrm>
          <a:off x="27002" y="153363"/>
          <a:ext cx="1088282" cy="466197"/>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276477</xdr:colOff>
      <xdr:row>2</xdr:row>
      <xdr:rowOff>39602</xdr:rowOff>
    </xdr:from>
    <xdr:ext cx="971275" cy="431642"/>
    <xdr:pic>
      <xdr:nvPicPr>
        <xdr:cNvPr id="2" name="Picture 1045">
          <a:extLst>
            <a:ext uri="{FF2B5EF4-FFF2-40B4-BE49-F238E27FC236}">
              <a16:creationId xmlns:a16="http://schemas.microsoft.com/office/drawing/2014/main" id="{FE5B6F6B-99F6-4A62-B3C1-9F661F147DA8}"/>
            </a:ext>
          </a:extLst>
        </xdr:cNvPr>
        <xdr:cNvPicPr>
          <a:picLocks noChangeAspect="1"/>
        </xdr:cNvPicPr>
      </xdr:nvPicPr>
      <xdr:blipFill>
        <a:blip xmlns:r="http://schemas.openxmlformats.org/officeDocument/2006/relationships" r:embed="rId1">
          <a:lum/>
          <a:alphaModFix/>
        </a:blip>
        <a:srcRect/>
        <a:stretch>
          <a:fillRect/>
        </a:stretch>
      </xdr:blipFill>
      <xdr:spPr>
        <a:xfrm>
          <a:off x="276477" y="382502"/>
          <a:ext cx="971275" cy="431642"/>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22475</xdr:colOff>
      <xdr:row>0</xdr:row>
      <xdr:rowOff>7854</xdr:rowOff>
    </xdr:from>
    <xdr:ext cx="971275" cy="431642"/>
    <xdr:pic>
      <xdr:nvPicPr>
        <xdr:cNvPr id="2" name="Picture 1045">
          <a:extLst>
            <a:ext uri="{FF2B5EF4-FFF2-40B4-BE49-F238E27FC236}">
              <a16:creationId xmlns:a16="http://schemas.microsoft.com/office/drawing/2014/main" id="{FD1A19AF-74A5-4000-8344-579891F36C4E}"/>
            </a:ext>
          </a:extLst>
        </xdr:cNvPr>
        <xdr:cNvPicPr>
          <a:picLocks noChangeAspect="1"/>
        </xdr:cNvPicPr>
      </xdr:nvPicPr>
      <xdr:blipFill>
        <a:blip xmlns:r="http://schemas.openxmlformats.org/officeDocument/2006/relationships" r:embed="rId1">
          <a:lum/>
          <a:alphaModFix/>
        </a:blip>
        <a:srcRect/>
        <a:stretch>
          <a:fillRect/>
        </a:stretch>
      </xdr:blipFill>
      <xdr:spPr>
        <a:xfrm>
          <a:off x="860675" y="7854"/>
          <a:ext cx="971275" cy="431642"/>
        </a:xfrm>
        <a:prstGeom prst="rect">
          <a:avLst/>
        </a:prstGeom>
        <a:noFill/>
        <a:ln cap="flat">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27002</xdr:colOff>
      <xdr:row>0</xdr:row>
      <xdr:rowOff>0</xdr:rowOff>
    </xdr:from>
    <xdr:ext cx="971275" cy="431642"/>
    <xdr:pic>
      <xdr:nvPicPr>
        <xdr:cNvPr id="2" name="Picture 1045">
          <a:extLst>
            <a:ext uri="{FF2B5EF4-FFF2-40B4-BE49-F238E27FC236}">
              <a16:creationId xmlns:a16="http://schemas.microsoft.com/office/drawing/2014/main" id="{919F1934-95DA-4755-9B3B-3E46D0DABDB0}"/>
            </a:ext>
          </a:extLst>
        </xdr:cNvPr>
        <xdr:cNvPicPr>
          <a:picLocks noChangeAspect="1"/>
        </xdr:cNvPicPr>
      </xdr:nvPicPr>
      <xdr:blipFill>
        <a:blip xmlns:r="http://schemas.openxmlformats.org/officeDocument/2006/relationships" r:embed="rId1">
          <a:lum/>
          <a:alphaModFix/>
        </a:blip>
        <a:srcRect/>
        <a:stretch>
          <a:fillRect/>
        </a:stretch>
      </xdr:blipFill>
      <xdr:spPr>
        <a:xfrm>
          <a:off x="312752" y="0"/>
          <a:ext cx="971275" cy="431642"/>
        </a:xfrm>
        <a:prstGeom prst="rect">
          <a:avLst/>
        </a:prstGeom>
        <a:noFill/>
        <a:ln cap="flat">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27002</xdr:colOff>
      <xdr:row>0</xdr:row>
      <xdr:rowOff>0</xdr:rowOff>
    </xdr:from>
    <xdr:ext cx="1068375" cy="600075"/>
    <xdr:pic>
      <xdr:nvPicPr>
        <xdr:cNvPr id="2" name="Picture 1045">
          <a:extLst>
            <a:ext uri="{FF2B5EF4-FFF2-40B4-BE49-F238E27FC236}">
              <a16:creationId xmlns:a16="http://schemas.microsoft.com/office/drawing/2014/main" id="{55C0C46E-12F6-4D95-A06D-4C2B1BF312FA}"/>
            </a:ext>
          </a:extLst>
        </xdr:cNvPr>
        <xdr:cNvPicPr>
          <a:picLocks noChangeAspect="1"/>
        </xdr:cNvPicPr>
      </xdr:nvPicPr>
      <xdr:blipFill>
        <a:blip xmlns:r="http://schemas.openxmlformats.org/officeDocument/2006/relationships" r:embed="rId1">
          <a:lum/>
          <a:alphaModFix/>
        </a:blip>
        <a:srcRect/>
        <a:stretch>
          <a:fillRect/>
        </a:stretch>
      </xdr:blipFill>
      <xdr:spPr>
        <a:xfrm>
          <a:off x="27002" y="0"/>
          <a:ext cx="1068375" cy="600075"/>
        </a:xfrm>
        <a:prstGeom prst="rect">
          <a:avLst/>
        </a:prstGeom>
        <a:noFill/>
        <a:ln cap="flat">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8"/>
  <sheetViews>
    <sheetView tabSelected="1" workbookViewId="0"/>
  </sheetViews>
  <sheetFormatPr baseColWidth="10" defaultRowHeight="14.25" x14ac:dyDescent="0.2"/>
  <cols>
    <col min="1" max="1" width="2.25" customWidth="1"/>
    <col min="2" max="2" width="92.5" customWidth="1"/>
    <col min="3" max="249" width="9.125" customWidth="1"/>
    <col min="250" max="1024" width="10.875" customWidth="1"/>
    <col min="1025" max="1025" width="11" customWidth="1"/>
  </cols>
  <sheetData>
    <row r="2" spans="2:2" x14ac:dyDescent="0.2">
      <c r="B2" s="1"/>
    </row>
    <row r="3" spans="2:2" ht="15" x14ac:dyDescent="0.25">
      <c r="B3" s="2"/>
    </row>
    <row r="4" spans="2:2" x14ac:dyDescent="0.2">
      <c r="B4" s="1"/>
    </row>
    <row r="5" spans="2:2" x14ac:dyDescent="0.2">
      <c r="B5" s="1"/>
    </row>
    <row r="6" spans="2:2" x14ac:dyDescent="0.2">
      <c r="B6" s="1"/>
    </row>
    <row r="7" spans="2:2" x14ac:dyDescent="0.2">
      <c r="B7" s="1"/>
    </row>
    <row r="8" spans="2:2" x14ac:dyDescent="0.2">
      <c r="B8" s="1"/>
    </row>
    <row r="9" spans="2:2" x14ac:dyDescent="0.2">
      <c r="B9" s="1"/>
    </row>
    <row r="10" spans="2:2" x14ac:dyDescent="0.2">
      <c r="B10" s="1"/>
    </row>
    <row r="11" spans="2:2" x14ac:dyDescent="0.2">
      <c r="B11" s="1"/>
    </row>
    <row r="12" spans="2:2" x14ac:dyDescent="0.2">
      <c r="B12" s="1"/>
    </row>
    <row r="13" spans="2:2" x14ac:dyDescent="0.2">
      <c r="B13" s="1"/>
    </row>
    <row r="14" spans="2:2" x14ac:dyDescent="0.2">
      <c r="B14" s="1"/>
    </row>
    <row r="15" spans="2:2" x14ac:dyDescent="0.2">
      <c r="B15" s="1"/>
    </row>
    <row r="16" spans="2:2" ht="27" x14ac:dyDescent="0.35">
      <c r="B16" s="3" t="s">
        <v>0</v>
      </c>
    </row>
    <row r="17" spans="2:2" x14ac:dyDescent="0.2">
      <c r="B17" s="1" t="s">
        <v>1</v>
      </c>
    </row>
    <row r="18" spans="2:2" x14ac:dyDescent="0.2">
      <c r="B18" s="1"/>
    </row>
    <row r="19" spans="2:2" x14ac:dyDescent="0.2">
      <c r="B19" s="1"/>
    </row>
    <row r="20" spans="2:2" x14ac:dyDescent="0.2">
      <c r="B20" s="1"/>
    </row>
    <row r="21" spans="2:2" x14ac:dyDescent="0.2">
      <c r="B21" s="1"/>
    </row>
    <row r="22" spans="2:2" x14ac:dyDescent="0.2">
      <c r="B22" s="1"/>
    </row>
    <row r="23" spans="2:2" ht="40.5" x14ac:dyDescent="0.3">
      <c r="B23" s="4" t="s">
        <v>2</v>
      </c>
    </row>
    <row r="24" spans="2:2" x14ac:dyDescent="0.2">
      <c r="B24" s="1"/>
    </row>
    <row r="25" spans="2:2" x14ac:dyDescent="0.2">
      <c r="B25" s="1"/>
    </row>
    <row r="26" spans="2:2" x14ac:dyDescent="0.2">
      <c r="B26" s="1"/>
    </row>
    <row r="27" spans="2:2" x14ac:dyDescent="0.2">
      <c r="B27" s="1"/>
    </row>
    <row r="28" spans="2:2" x14ac:dyDescent="0.2">
      <c r="B28" s="1"/>
    </row>
  </sheetData>
  <pageMargins left="0.70000000000000007" right="0.70000000000000007" top="1.1437007874015752" bottom="1.1437007874015752" header="0.75000000000000011" footer="0.75000000000000011"/>
  <pageSetup paperSize="0" fitToWidth="0" fitToHeight="0" orientation="portrait" horizontalDpi="0" verticalDpi="0" copies="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88"/>
  <sheetViews>
    <sheetView topLeftCell="C1" workbookViewId="0"/>
  </sheetViews>
  <sheetFormatPr baseColWidth="10" defaultRowHeight="14.25" x14ac:dyDescent="0.2"/>
  <cols>
    <col min="1" max="1" width="10.75" style="5" hidden="1" customWidth="1"/>
    <col min="2" max="2" width="10.75" style="6" hidden="1" customWidth="1"/>
    <col min="3" max="3" width="41.5" style="6" customWidth="1"/>
    <col min="4" max="4" width="11.875" style="13" customWidth="1"/>
    <col min="5" max="5" width="16.75" style="14" customWidth="1"/>
    <col min="6" max="6" width="16" style="14" customWidth="1"/>
    <col min="7" max="7" width="0.625" style="15" customWidth="1"/>
    <col min="8" max="8" width="15.125" style="11" hidden="1" customWidth="1"/>
    <col min="9" max="9" width="2.625" style="6" customWidth="1"/>
    <col min="10" max="10" width="10.75" style="12" hidden="1" customWidth="1"/>
    <col min="11" max="11" width="0.25" style="6" hidden="1" customWidth="1"/>
    <col min="12" max="12" width="41.5" style="6" customWidth="1"/>
    <col min="13" max="13" width="1.625" style="6" customWidth="1"/>
    <col min="14" max="14" width="11.875" style="13" customWidth="1"/>
    <col min="15" max="16" width="16" style="14" customWidth="1"/>
    <col min="17" max="17" width="2.625" style="15" customWidth="1"/>
    <col min="18" max="18" width="16" style="15" hidden="1" customWidth="1"/>
    <col min="19" max="19" width="15" style="5" hidden="1" customWidth="1"/>
    <col min="20" max="20" width="8.875" style="6" hidden="1" customWidth="1"/>
    <col min="21" max="21" width="13.5" style="6" customWidth="1"/>
    <col min="22" max="1024" width="8.875" style="6" customWidth="1"/>
    <col min="1025" max="1025" width="11" customWidth="1"/>
  </cols>
  <sheetData>
    <row r="1" spans="1:20" ht="15.75" x14ac:dyDescent="0.25">
      <c r="C1" s="7"/>
      <c r="D1" s="8"/>
      <c r="E1" s="9"/>
      <c r="F1" s="9"/>
      <c r="G1" s="10"/>
    </row>
    <row r="2" spans="1:20" ht="15.75" x14ac:dyDescent="0.25">
      <c r="C2" s="7"/>
      <c r="D2" s="8"/>
      <c r="E2" s="9"/>
      <c r="F2" s="9"/>
      <c r="G2" s="10"/>
    </row>
    <row r="3" spans="1:20" x14ac:dyDescent="0.2">
      <c r="C3" s="653" t="s">
        <v>3</v>
      </c>
      <c r="D3" s="653"/>
      <c r="E3" s="653"/>
      <c r="F3" s="653"/>
      <c r="G3" s="653"/>
      <c r="H3" s="653"/>
      <c r="I3" s="653"/>
      <c r="J3" s="653"/>
      <c r="K3" s="653"/>
      <c r="L3" s="653"/>
      <c r="M3" s="653"/>
      <c r="N3" s="653"/>
      <c r="O3" s="653"/>
    </row>
    <row r="4" spans="1:20" ht="12.75" customHeight="1" x14ac:dyDescent="0.2">
      <c r="C4" s="653"/>
      <c r="D4" s="653"/>
      <c r="E4" s="653"/>
      <c r="F4" s="653"/>
      <c r="G4" s="653"/>
      <c r="H4" s="653"/>
      <c r="I4" s="653"/>
      <c r="J4" s="653"/>
      <c r="K4" s="653"/>
      <c r="L4" s="653"/>
      <c r="M4" s="653"/>
      <c r="N4" s="653"/>
      <c r="O4" s="653"/>
    </row>
    <row r="5" spans="1:20" ht="12.75" customHeight="1" x14ac:dyDescent="0.25">
      <c r="C5" s="16" t="s">
        <v>1</v>
      </c>
      <c r="D5" s="17"/>
      <c r="E5" s="9"/>
      <c r="F5" s="9"/>
      <c r="G5" s="10"/>
    </row>
    <row r="6" spans="1:20" ht="15.75" x14ac:dyDescent="0.25">
      <c r="C6" s="16" t="s">
        <v>4</v>
      </c>
      <c r="D6" s="17"/>
      <c r="E6" s="9"/>
      <c r="F6" s="9"/>
      <c r="G6" s="10"/>
    </row>
    <row r="7" spans="1:20" ht="15.75" x14ac:dyDescent="0.25">
      <c r="C7" s="18"/>
      <c r="D7" s="17"/>
      <c r="E7" s="9"/>
      <c r="F7" s="9"/>
      <c r="G7" s="10"/>
    </row>
    <row r="8" spans="1:20" ht="14.25" customHeight="1" x14ac:dyDescent="0.2">
      <c r="C8" s="19"/>
      <c r="E8" s="654" t="s">
        <v>5</v>
      </c>
      <c r="F8" s="654"/>
      <c r="G8" s="654"/>
      <c r="H8" s="654"/>
      <c r="O8" s="654" t="s">
        <v>5</v>
      </c>
      <c r="P8" s="654"/>
      <c r="Q8" s="654"/>
      <c r="R8" s="654"/>
    </row>
    <row r="9" spans="1:20" ht="11.25" customHeight="1" x14ac:dyDescent="0.2">
      <c r="E9" s="654"/>
      <c r="F9" s="654"/>
      <c r="G9" s="654"/>
      <c r="H9" s="654"/>
      <c r="I9" s="20"/>
      <c r="J9" s="20"/>
      <c r="O9" s="654"/>
      <c r="P9" s="654"/>
      <c r="Q9" s="654"/>
      <c r="R9" s="654"/>
    </row>
    <row r="10" spans="1:20" s="19" customFormat="1" ht="12.75" x14ac:dyDescent="0.2">
      <c r="C10" s="21"/>
      <c r="D10" s="22" t="s">
        <v>6</v>
      </c>
      <c r="E10" s="23">
        <v>2020</v>
      </c>
      <c r="F10" s="23">
        <v>2019</v>
      </c>
      <c r="G10" s="24"/>
      <c r="H10" s="23">
        <v>2018</v>
      </c>
      <c r="I10" s="25"/>
      <c r="J10" s="25"/>
      <c r="K10" s="26"/>
      <c r="L10" s="27"/>
      <c r="M10" s="27"/>
      <c r="N10" s="22" t="s">
        <v>6</v>
      </c>
      <c r="O10" s="23">
        <v>2020</v>
      </c>
      <c r="P10" s="23">
        <v>2019</v>
      </c>
      <c r="Q10" s="28"/>
      <c r="R10" s="23">
        <v>2018</v>
      </c>
    </row>
    <row r="11" spans="1:20" hidden="1" x14ac:dyDescent="0.2">
      <c r="E11" s="29"/>
      <c r="F11" s="29"/>
      <c r="H11" s="29"/>
      <c r="I11" s="30"/>
      <c r="O11" s="29"/>
      <c r="P11" s="29"/>
      <c r="Q11" s="31"/>
      <c r="R11" s="29"/>
    </row>
    <row r="12" spans="1:20" ht="3" hidden="1" customHeight="1" x14ac:dyDescent="0.2">
      <c r="E12" s="11"/>
      <c r="F12" s="11"/>
      <c r="I12" s="30"/>
      <c r="O12" s="31"/>
      <c r="P12" s="31"/>
      <c r="Q12" s="31"/>
      <c r="R12" s="31"/>
    </row>
    <row r="13" spans="1:20" x14ac:dyDescent="0.2">
      <c r="A13" s="5">
        <v>10000000000</v>
      </c>
      <c r="B13" s="6" t="s">
        <v>7</v>
      </c>
      <c r="C13" s="19" t="s">
        <v>7</v>
      </c>
      <c r="E13" s="32"/>
      <c r="F13" s="32"/>
      <c r="G13" s="24"/>
      <c r="H13" s="32"/>
      <c r="L13" s="19" t="s">
        <v>8</v>
      </c>
      <c r="M13" s="19"/>
      <c r="O13" s="15"/>
      <c r="P13" s="15"/>
    </row>
    <row r="14" spans="1:20" x14ac:dyDescent="0.2">
      <c r="E14" s="32"/>
      <c r="F14" s="32"/>
      <c r="H14" s="32"/>
      <c r="L14" s="19"/>
      <c r="M14" s="19"/>
      <c r="O14" s="15"/>
      <c r="P14" s="15"/>
    </row>
    <row r="15" spans="1:20" x14ac:dyDescent="0.2">
      <c r="A15" s="5">
        <v>11000000000</v>
      </c>
      <c r="B15" s="6" t="s">
        <v>9</v>
      </c>
      <c r="C15" s="19" t="s">
        <v>10</v>
      </c>
      <c r="E15" s="32"/>
      <c r="F15" s="32"/>
      <c r="G15" s="24"/>
      <c r="H15" s="32"/>
      <c r="L15" s="19" t="s">
        <v>11</v>
      </c>
      <c r="M15" s="19"/>
      <c r="O15" s="15"/>
      <c r="P15" s="15"/>
      <c r="S15" s="5">
        <v>21000000000</v>
      </c>
      <c r="T15" s="6" t="s">
        <v>12</v>
      </c>
    </row>
    <row r="16" spans="1:20" x14ac:dyDescent="0.2">
      <c r="A16" s="5">
        <v>11010000000</v>
      </c>
      <c r="B16" s="6" t="s">
        <v>13</v>
      </c>
      <c r="C16" s="6" t="s">
        <v>14</v>
      </c>
      <c r="E16" s="33">
        <v>58672918421</v>
      </c>
      <c r="F16" s="33">
        <v>89924961215</v>
      </c>
      <c r="G16" s="34"/>
      <c r="H16" s="33">
        <v>82812696504</v>
      </c>
      <c r="L16" s="19" t="s">
        <v>15</v>
      </c>
      <c r="M16" s="19"/>
      <c r="O16" s="15"/>
      <c r="P16" s="15"/>
    </row>
    <row r="17" spans="1:21" x14ac:dyDescent="0.2">
      <c r="A17" s="5">
        <v>11020105000</v>
      </c>
      <c r="B17" s="6" t="s">
        <v>16</v>
      </c>
      <c r="C17" s="6" t="s">
        <v>17</v>
      </c>
      <c r="D17" s="13" t="s">
        <v>18</v>
      </c>
      <c r="E17" s="33">
        <v>246158287736.32001</v>
      </c>
      <c r="F17" s="33">
        <v>178763315418.32001</v>
      </c>
      <c r="G17" s="35"/>
      <c r="H17" s="33">
        <v>267191768045</v>
      </c>
      <c r="I17" s="12"/>
      <c r="L17" s="6" t="s">
        <v>19</v>
      </c>
      <c r="O17" s="35">
        <v>511293540891</v>
      </c>
      <c r="P17" s="35">
        <v>345369521957</v>
      </c>
      <c r="Q17" s="35"/>
      <c r="R17" s="35">
        <v>185398156754</v>
      </c>
      <c r="S17" s="5">
        <v>21010000000</v>
      </c>
      <c r="T17" s="6" t="s">
        <v>20</v>
      </c>
      <c r="U17" s="6" t="e">
        <f>+O17+#REF!</f>
        <v>#REF!</v>
      </c>
    </row>
    <row r="18" spans="1:21" x14ac:dyDescent="0.2">
      <c r="C18" s="6" t="s">
        <v>19</v>
      </c>
      <c r="E18" s="33">
        <v>76018427829</v>
      </c>
      <c r="F18" s="33">
        <v>8710057537</v>
      </c>
      <c r="G18" s="35"/>
      <c r="H18" s="33">
        <v>0</v>
      </c>
      <c r="I18" s="12"/>
      <c r="L18" s="36" t="s">
        <v>21</v>
      </c>
      <c r="O18" s="35">
        <v>178949593272</v>
      </c>
      <c r="P18" s="35">
        <v>161170331012</v>
      </c>
      <c r="Q18" s="35"/>
      <c r="R18" s="35">
        <v>115128143338</v>
      </c>
      <c r="S18" s="5">
        <v>21020000000</v>
      </c>
      <c r="T18" s="6" t="s">
        <v>22</v>
      </c>
      <c r="U18" s="6" t="e">
        <f>+O18+#REF!</f>
        <v>#REF!</v>
      </c>
    </row>
    <row r="19" spans="1:21" x14ac:dyDescent="0.2">
      <c r="A19" s="5">
        <v>11020109000</v>
      </c>
      <c r="B19" s="6" t="s">
        <v>23</v>
      </c>
      <c r="C19" s="6" t="s">
        <v>24</v>
      </c>
      <c r="E19" s="33">
        <v>3249153433</v>
      </c>
      <c r="F19" s="33">
        <v>3474998487</v>
      </c>
      <c r="G19" s="37"/>
      <c r="H19" s="33">
        <v>10470509477</v>
      </c>
      <c r="L19" s="36" t="s">
        <v>25</v>
      </c>
      <c r="M19" s="36"/>
      <c r="O19" s="35">
        <v>0</v>
      </c>
      <c r="P19" s="35">
        <v>38112741829</v>
      </c>
      <c r="Q19" s="37"/>
      <c r="R19" s="35">
        <v>0</v>
      </c>
      <c r="S19" s="5">
        <v>21040000000</v>
      </c>
      <c r="T19" s="6" t="s">
        <v>26</v>
      </c>
    </row>
    <row r="20" spans="1:21" x14ac:dyDescent="0.2">
      <c r="A20" s="5">
        <v>11020111000</v>
      </c>
      <c r="B20" s="6" t="s">
        <v>27</v>
      </c>
      <c r="C20" s="6" t="s">
        <v>28</v>
      </c>
      <c r="E20" s="33">
        <v>1237339737</v>
      </c>
      <c r="F20" s="33">
        <v>1341956529</v>
      </c>
      <c r="G20" s="35"/>
      <c r="H20" s="33">
        <v>1163959446</v>
      </c>
      <c r="L20" s="36" t="s">
        <v>29</v>
      </c>
      <c r="M20" s="36"/>
      <c r="O20" s="35">
        <v>12054699328</v>
      </c>
      <c r="P20" s="35">
        <v>10969070227</v>
      </c>
      <c r="Q20" s="35"/>
      <c r="R20" s="35">
        <v>5085211449</v>
      </c>
      <c r="S20" s="5">
        <v>21080000000</v>
      </c>
      <c r="T20" s="6" t="s">
        <v>30</v>
      </c>
    </row>
    <row r="21" spans="1:21" x14ac:dyDescent="0.2">
      <c r="A21" s="5">
        <v>11080000000</v>
      </c>
      <c r="B21" s="6" t="s">
        <v>31</v>
      </c>
      <c r="C21" s="6" t="s">
        <v>32</v>
      </c>
      <c r="E21" s="33">
        <v>0</v>
      </c>
      <c r="F21" s="33">
        <v>0</v>
      </c>
      <c r="G21" s="35"/>
      <c r="H21" s="33">
        <v>63166571</v>
      </c>
      <c r="N21" s="13" t="s">
        <v>33</v>
      </c>
      <c r="O21" s="38">
        <v>702297833491</v>
      </c>
      <c r="P21" s="38">
        <v>555621665025</v>
      </c>
      <c r="Q21" s="37"/>
      <c r="R21" s="38">
        <v>305611511541</v>
      </c>
    </row>
    <row r="22" spans="1:21" x14ac:dyDescent="0.2">
      <c r="E22" s="39">
        <v>385336127156.32001</v>
      </c>
      <c r="F22" s="39">
        <v>282215289186.32001</v>
      </c>
      <c r="G22" s="35"/>
      <c r="H22" s="39">
        <v>362782711732</v>
      </c>
      <c r="J22" s="40"/>
      <c r="O22" s="35">
        <v>0</v>
      </c>
      <c r="P22" s="35"/>
      <c r="Q22" s="37"/>
      <c r="R22" s="35"/>
    </row>
    <row r="23" spans="1:21" x14ac:dyDescent="0.2">
      <c r="E23" s="35">
        <v>0</v>
      </c>
      <c r="F23" s="35">
        <v>0</v>
      </c>
      <c r="G23" s="35"/>
      <c r="H23" s="35"/>
      <c r="L23" s="19" t="s">
        <v>11</v>
      </c>
      <c r="O23" s="35"/>
      <c r="P23" s="35"/>
      <c r="Q23" s="35"/>
      <c r="R23" s="35"/>
    </row>
    <row r="24" spans="1:21" x14ac:dyDescent="0.2">
      <c r="A24" s="5">
        <v>12000000000</v>
      </c>
      <c r="B24" s="6" t="s">
        <v>34</v>
      </c>
      <c r="C24" s="19" t="s">
        <v>35</v>
      </c>
      <c r="D24" s="13" t="s">
        <v>36</v>
      </c>
      <c r="E24" s="33">
        <v>61522006169</v>
      </c>
      <c r="F24" s="33">
        <v>149530967987</v>
      </c>
      <c r="G24" s="41"/>
      <c r="H24" s="33">
        <v>36643775911</v>
      </c>
      <c r="J24" s="42"/>
      <c r="L24" s="19" t="s">
        <v>37</v>
      </c>
      <c r="M24" s="19"/>
      <c r="O24" s="35"/>
      <c r="P24" s="35"/>
      <c r="Q24" s="35"/>
      <c r="R24" s="35"/>
    </row>
    <row r="25" spans="1:21" x14ac:dyDescent="0.2">
      <c r="C25" s="19"/>
      <c r="E25" s="41"/>
      <c r="F25" s="41"/>
      <c r="G25" s="41"/>
      <c r="H25" s="41"/>
      <c r="L25" s="6" t="s">
        <v>38</v>
      </c>
      <c r="O25" s="35">
        <v>1918765579827</v>
      </c>
      <c r="P25" s="35">
        <v>1805502826384</v>
      </c>
      <c r="Q25" s="35"/>
      <c r="R25" s="35">
        <v>938904097824</v>
      </c>
      <c r="S25" s="5">
        <v>22000000000</v>
      </c>
      <c r="T25" s="6" t="s">
        <v>39</v>
      </c>
    </row>
    <row r="26" spans="1:21" x14ac:dyDescent="0.2">
      <c r="A26" s="5">
        <v>13000000000</v>
      </c>
      <c r="B26" s="6" t="s">
        <v>40</v>
      </c>
      <c r="C26" s="19" t="s">
        <v>41</v>
      </c>
      <c r="E26" s="41"/>
      <c r="F26" s="41"/>
      <c r="G26" s="41"/>
      <c r="H26" s="41"/>
      <c r="L26" s="6" t="s">
        <v>42</v>
      </c>
      <c r="O26" s="35">
        <v>362288202724</v>
      </c>
      <c r="P26" s="35">
        <v>76723962716</v>
      </c>
      <c r="Q26" s="35"/>
      <c r="R26" s="35">
        <v>70517121104</v>
      </c>
      <c r="S26" s="5">
        <v>22010000000</v>
      </c>
      <c r="T26" s="6" t="s">
        <v>43</v>
      </c>
    </row>
    <row r="27" spans="1:21" x14ac:dyDescent="0.2">
      <c r="C27" s="19" t="s">
        <v>44</v>
      </c>
      <c r="E27" s="41"/>
      <c r="F27" s="41"/>
      <c r="G27" s="41"/>
      <c r="H27" s="41"/>
      <c r="L27" s="6" t="s">
        <v>45</v>
      </c>
      <c r="O27" s="35">
        <v>224177147</v>
      </c>
      <c r="P27" s="35">
        <v>525160276</v>
      </c>
      <c r="Q27" s="35"/>
      <c r="R27" s="35">
        <v>339278870</v>
      </c>
      <c r="S27" s="5">
        <v>22040000000</v>
      </c>
      <c r="T27" s="6" t="s">
        <v>46</v>
      </c>
    </row>
    <row r="28" spans="1:21" x14ac:dyDescent="0.2">
      <c r="A28" s="5">
        <v>13010000000</v>
      </c>
      <c r="B28" s="6" t="s">
        <v>47</v>
      </c>
      <c r="C28" s="6" t="s">
        <v>48</v>
      </c>
      <c r="D28" s="13" t="s">
        <v>49</v>
      </c>
      <c r="E28" s="33">
        <v>460535178354</v>
      </c>
      <c r="F28" s="33">
        <v>239286739377</v>
      </c>
      <c r="G28" s="35"/>
      <c r="H28" s="33">
        <v>16007428662</v>
      </c>
      <c r="L28" s="6" t="s">
        <v>50</v>
      </c>
      <c r="N28" s="13" t="s">
        <v>51</v>
      </c>
      <c r="O28" s="35">
        <v>45475522500</v>
      </c>
      <c r="P28" s="35">
        <v>48965700000</v>
      </c>
      <c r="Q28" s="35"/>
      <c r="R28" s="35">
        <v>0</v>
      </c>
      <c r="S28" s="5">
        <v>22020000000</v>
      </c>
      <c r="T28" s="6" t="s">
        <v>52</v>
      </c>
    </row>
    <row r="29" spans="1:21" x14ac:dyDescent="0.2">
      <c r="A29" s="5">
        <v>13020000000</v>
      </c>
      <c r="B29" s="6" t="s">
        <v>53</v>
      </c>
      <c r="C29" s="6" t="s">
        <v>54</v>
      </c>
      <c r="E29" s="33">
        <v>106524454</v>
      </c>
      <c r="F29" s="33">
        <v>0</v>
      </c>
      <c r="G29" s="35"/>
      <c r="H29" s="33">
        <v>0</v>
      </c>
      <c r="L29" s="6" t="s">
        <v>54</v>
      </c>
      <c r="M29" s="36"/>
      <c r="N29" s="13" t="s">
        <v>49</v>
      </c>
      <c r="O29" s="35">
        <v>62001672034</v>
      </c>
      <c r="P29" s="35">
        <v>0</v>
      </c>
      <c r="Q29" s="37"/>
      <c r="R29" s="35">
        <v>0</v>
      </c>
      <c r="S29" s="5">
        <v>22030000000</v>
      </c>
      <c r="T29" s="6" t="s">
        <v>53</v>
      </c>
    </row>
    <row r="30" spans="1:21" x14ac:dyDescent="0.2">
      <c r="A30" s="5">
        <v>13080000000</v>
      </c>
      <c r="B30" s="6" t="s">
        <v>31</v>
      </c>
      <c r="C30" s="36" t="s">
        <v>55</v>
      </c>
      <c r="E30" s="33">
        <v>17680523687</v>
      </c>
      <c r="F30" s="33">
        <v>8840016060</v>
      </c>
      <c r="G30" s="37"/>
      <c r="H30" s="33">
        <v>1754502098</v>
      </c>
      <c r="L30" s="36" t="s">
        <v>29</v>
      </c>
      <c r="O30" s="35">
        <v>20553061656</v>
      </c>
      <c r="P30" s="35">
        <v>19743766016</v>
      </c>
      <c r="Q30" s="35"/>
      <c r="R30" s="35">
        <v>10027581470</v>
      </c>
      <c r="S30" s="5">
        <v>22080000000</v>
      </c>
      <c r="T30" s="6" t="s">
        <v>30</v>
      </c>
    </row>
    <row r="31" spans="1:21" ht="13.9" customHeight="1" x14ac:dyDescent="0.2">
      <c r="A31" s="5">
        <v>13030000000</v>
      </c>
      <c r="B31" s="6" t="s">
        <v>56</v>
      </c>
      <c r="C31" s="6" t="s">
        <v>57</v>
      </c>
      <c r="E31" s="33">
        <v>0</v>
      </c>
      <c r="F31" s="33">
        <v>9115374</v>
      </c>
      <c r="G31" s="35"/>
      <c r="H31" s="33">
        <v>0</v>
      </c>
      <c r="N31" s="13" t="s">
        <v>33</v>
      </c>
      <c r="O31" s="38">
        <v>2409308215888</v>
      </c>
      <c r="P31" s="38">
        <v>1951461415392</v>
      </c>
      <c r="Q31" s="35"/>
      <c r="R31" s="38">
        <v>1019788079268</v>
      </c>
    </row>
    <row r="32" spans="1:21" x14ac:dyDescent="0.2">
      <c r="A32" s="5">
        <v>13090000000</v>
      </c>
      <c r="C32" s="6" t="s">
        <v>58</v>
      </c>
      <c r="D32" s="13" t="s">
        <v>59</v>
      </c>
      <c r="E32" s="33">
        <v>-1790813</v>
      </c>
      <c r="F32" s="33">
        <v>0</v>
      </c>
      <c r="G32" s="35"/>
      <c r="H32" s="33">
        <v>-97236664</v>
      </c>
      <c r="O32" s="35">
        <v>0</v>
      </c>
      <c r="P32" s="35"/>
      <c r="Q32" s="35"/>
      <c r="R32" s="35"/>
    </row>
    <row r="33" spans="1:20" x14ac:dyDescent="0.2">
      <c r="D33" s="13" t="s">
        <v>60</v>
      </c>
      <c r="E33" s="39">
        <v>478320435682</v>
      </c>
      <c r="F33" s="39">
        <v>248135870811</v>
      </c>
      <c r="G33" s="35"/>
      <c r="H33" s="39">
        <v>17664694096</v>
      </c>
      <c r="I33" s="43"/>
      <c r="J33" s="40"/>
      <c r="M33" s="19"/>
      <c r="O33" s="35"/>
      <c r="P33" s="35"/>
      <c r="Q33" s="35"/>
      <c r="R33" s="35"/>
      <c r="S33" s="5">
        <v>24000000000</v>
      </c>
      <c r="T33" s="6" t="s">
        <v>61</v>
      </c>
    </row>
    <row r="34" spans="1:20" x14ac:dyDescent="0.2">
      <c r="C34" s="6" t="s">
        <v>62</v>
      </c>
      <c r="E34" s="35"/>
      <c r="F34" s="35"/>
      <c r="G34" s="35"/>
      <c r="H34" s="35"/>
      <c r="O34" s="35"/>
      <c r="P34" s="35"/>
      <c r="Q34" s="35"/>
      <c r="R34" s="35"/>
      <c r="S34" s="5">
        <v>24010000000</v>
      </c>
      <c r="T34" s="6" t="s">
        <v>63</v>
      </c>
    </row>
    <row r="35" spans="1:20" x14ac:dyDescent="0.2">
      <c r="A35" s="5">
        <v>14000000000</v>
      </c>
      <c r="B35" s="6" t="s">
        <v>64</v>
      </c>
      <c r="C35" s="19" t="s">
        <v>65</v>
      </c>
      <c r="E35" s="41"/>
      <c r="F35" s="41"/>
      <c r="G35" s="41"/>
      <c r="H35" s="41"/>
      <c r="L35" s="19" t="s">
        <v>66</v>
      </c>
      <c r="O35" s="35"/>
      <c r="P35" s="35"/>
      <c r="Q35" s="35"/>
      <c r="R35" s="35"/>
      <c r="S35" s="5">
        <v>24020000000</v>
      </c>
      <c r="T35" s="6" t="s">
        <v>67</v>
      </c>
    </row>
    <row r="36" spans="1:20" x14ac:dyDescent="0.2">
      <c r="C36" s="19" t="s">
        <v>68</v>
      </c>
      <c r="E36" s="41"/>
      <c r="F36" s="41"/>
      <c r="G36" s="41"/>
      <c r="H36" s="41"/>
      <c r="L36" s="36" t="s">
        <v>69</v>
      </c>
      <c r="M36" s="36"/>
      <c r="O36" s="35">
        <v>277791733</v>
      </c>
      <c r="P36" s="35">
        <v>179937848</v>
      </c>
      <c r="Q36" s="37"/>
      <c r="R36" s="35">
        <v>1249502529</v>
      </c>
      <c r="S36" s="5">
        <v>24040000000</v>
      </c>
      <c r="T36" s="6" t="s">
        <v>70</v>
      </c>
    </row>
    <row r="37" spans="1:20" x14ac:dyDescent="0.2">
      <c r="A37" s="5">
        <v>14010000000</v>
      </c>
      <c r="B37" s="6" t="s">
        <v>71</v>
      </c>
      <c r="C37" s="6" t="s">
        <v>72</v>
      </c>
      <c r="E37" s="33">
        <v>1900841912473.51</v>
      </c>
      <c r="F37" s="33">
        <v>1698690980048.9099</v>
      </c>
      <c r="G37" s="35"/>
      <c r="H37" s="33">
        <v>725263259727</v>
      </c>
      <c r="L37" s="36" t="s">
        <v>73</v>
      </c>
      <c r="M37" s="36"/>
      <c r="O37" s="35">
        <v>54052700226.910004</v>
      </c>
      <c r="P37" s="35">
        <v>60276338635.910004</v>
      </c>
      <c r="Q37" s="37"/>
      <c r="R37" s="35">
        <v>14109150712.34</v>
      </c>
      <c r="S37" s="5">
        <v>24030000000</v>
      </c>
      <c r="T37" s="6" t="s">
        <v>74</v>
      </c>
    </row>
    <row r="38" spans="1:20" x14ac:dyDescent="0.2">
      <c r="A38" s="5">
        <v>14030000000</v>
      </c>
      <c r="B38" s="6" t="s">
        <v>53</v>
      </c>
      <c r="C38" s="6" t="s">
        <v>75</v>
      </c>
      <c r="D38" s="13" t="s">
        <v>49</v>
      </c>
      <c r="E38" s="33">
        <v>61954511795</v>
      </c>
      <c r="F38" s="33"/>
      <c r="G38" s="35"/>
      <c r="H38" s="33"/>
      <c r="O38" s="35"/>
      <c r="P38" s="35"/>
      <c r="Q38" s="35"/>
      <c r="R38" s="35"/>
    </row>
    <row r="39" spans="1:20" x14ac:dyDescent="0.2">
      <c r="C39" s="6" t="s">
        <v>76</v>
      </c>
      <c r="E39" s="33">
        <v>-637603935</v>
      </c>
      <c r="F39" s="33">
        <v>-261174463</v>
      </c>
      <c r="G39" s="35"/>
      <c r="H39" s="33">
        <v>-583501021</v>
      </c>
      <c r="O39" s="35"/>
      <c r="P39" s="35"/>
      <c r="Q39" s="35"/>
      <c r="R39" s="35"/>
    </row>
    <row r="40" spans="1:20" x14ac:dyDescent="0.2">
      <c r="A40" s="5">
        <v>14080000000</v>
      </c>
      <c r="B40" s="6" t="s">
        <v>31</v>
      </c>
      <c r="C40" s="36" t="s">
        <v>77</v>
      </c>
      <c r="E40" s="33">
        <v>46986788250.283501</v>
      </c>
      <c r="F40" s="33">
        <v>40473250512</v>
      </c>
      <c r="G40" s="37"/>
      <c r="H40" s="33">
        <v>21136739740</v>
      </c>
      <c r="N40" s="13" t="s">
        <v>78</v>
      </c>
      <c r="O40" s="38">
        <v>54330491959.910004</v>
      </c>
      <c r="P40" s="38">
        <v>60456276483.910004</v>
      </c>
      <c r="Q40" s="35"/>
      <c r="R40" s="38">
        <v>15358653241.34</v>
      </c>
      <c r="S40" s="5">
        <v>25000000000</v>
      </c>
      <c r="T40" s="6" t="s">
        <v>79</v>
      </c>
    </row>
    <row r="41" spans="1:20" x14ac:dyDescent="0.2">
      <c r="A41" s="5">
        <v>14090000000</v>
      </c>
      <c r="B41" s="6" t="s">
        <v>80</v>
      </c>
      <c r="C41" s="36" t="s">
        <v>81</v>
      </c>
      <c r="D41" s="13" t="s">
        <v>59</v>
      </c>
      <c r="E41" s="33">
        <v>-48937858248.0364</v>
      </c>
      <c r="F41" s="33">
        <v>-34085515318.242802</v>
      </c>
      <c r="G41" s="37"/>
      <c r="H41" s="33">
        <v>-41043561903</v>
      </c>
      <c r="O41" s="35">
        <v>0</v>
      </c>
      <c r="P41" s="35"/>
      <c r="Q41" s="35"/>
      <c r="R41" s="35"/>
    </row>
    <row r="42" spans="1:20" x14ac:dyDescent="0.2">
      <c r="C42" s="19"/>
      <c r="D42" s="13" t="s">
        <v>82</v>
      </c>
      <c r="E42" s="39">
        <v>1960207750335.76</v>
      </c>
      <c r="F42" s="39">
        <v>1704817540779.6699</v>
      </c>
      <c r="G42" s="41"/>
      <c r="H42" s="39">
        <v>704772936543</v>
      </c>
      <c r="I42" s="43"/>
      <c r="J42" s="40"/>
      <c r="L42" s="19" t="s">
        <v>83</v>
      </c>
      <c r="M42" s="19"/>
      <c r="O42" s="35">
        <v>8258857163</v>
      </c>
      <c r="P42" s="35">
        <v>9132348162</v>
      </c>
      <c r="Q42" s="35"/>
      <c r="R42" s="35">
        <v>4434173702</v>
      </c>
    </row>
    <row r="43" spans="1:20" x14ac:dyDescent="0.2">
      <c r="C43" s="19"/>
      <c r="E43" s="41">
        <v>0</v>
      </c>
      <c r="F43" s="41"/>
      <c r="G43" s="41"/>
      <c r="H43" s="41"/>
      <c r="O43" s="35"/>
      <c r="P43" s="35"/>
      <c r="Q43" s="35"/>
      <c r="R43" s="35"/>
      <c r="S43" s="5">
        <v>20000000000</v>
      </c>
      <c r="T43" s="6" t="s">
        <v>8</v>
      </c>
    </row>
    <row r="44" spans="1:20" x14ac:dyDescent="0.2">
      <c r="A44" s="5">
        <v>15000000000</v>
      </c>
      <c r="B44" s="6" t="s">
        <v>84</v>
      </c>
      <c r="C44" s="19" t="s">
        <v>85</v>
      </c>
      <c r="D44" s="13" t="s">
        <v>86</v>
      </c>
      <c r="E44" s="33">
        <v>224011636759</v>
      </c>
      <c r="F44" s="33">
        <v>211093314657</v>
      </c>
      <c r="G44" s="41"/>
      <c r="H44" s="33">
        <v>122902901508</v>
      </c>
      <c r="J44" s="42"/>
      <c r="L44" s="19" t="s">
        <v>87</v>
      </c>
      <c r="M44" s="19"/>
      <c r="O44" s="38">
        <v>3174195398501.9102</v>
      </c>
      <c r="P44" s="38">
        <v>2576671705062.9102</v>
      </c>
      <c r="Q44" s="35"/>
      <c r="R44" s="38">
        <v>1345192417752.3401</v>
      </c>
    </row>
    <row r="45" spans="1:20" x14ac:dyDescent="0.2">
      <c r="C45" s="19"/>
      <c r="E45" s="41"/>
      <c r="F45" s="41"/>
      <c r="G45" s="41"/>
      <c r="H45" s="41"/>
      <c r="M45" s="19"/>
      <c r="O45" s="35">
        <v>0</v>
      </c>
      <c r="P45" s="35"/>
      <c r="Q45" s="35"/>
      <c r="R45" s="35"/>
      <c r="S45" s="5">
        <v>30000000000</v>
      </c>
      <c r="T45" s="6" t="s">
        <v>88</v>
      </c>
    </row>
    <row r="46" spans="1:20" x14ac:dyDescent="0.2">
      <c r="A46" s="5">
        <v>16000000000</v>
      </c>
      <c r="B46" s="6" t="s">
        <v>89</v>
      </c>
      <c r="C46" s="19" t="s">
        <v>90</v>
      </c>
      <c r="E46" s="41"/>
      <c r="F46" s="41"/>
      <c r="G46" s="41"/>
      <c r="H46" s="41"/>
      <c r="O46" s="35"/>
      <c r="P46" s="35"/>
      <c r="Q46" s="35"/>
      <c r="R46" s="35"/>
    </row>
    <row r="47" spans="1:20" x14ac:dyDescent="0.2">
      <c r="C47" s="19" t="s">
        <v>91</v>
      </c>
      <c r="E47" s="41"/>
      <c r="F47" s="41"/>
      <c r="G47" s="44"/>
      <c r="H47" s="41"/>
      <c r="I47" s="36"/>
      <c r="J47" s="45"/>
      <c r="K47" s="36"/>
      <c r="L47" s="19" t="s">
        <v>88</v>
      </c>
      <c r="O47" s="35"/>
      <c r="P47" s="35"/>
      <c r="Q47" s="35"/>
      <c r="R47" s="35"/>
      <c r="S47" s="5">
        <v>31010000000</v>
      </c>
      <c r="T47" s="6" t="s">
        <v>92</v>
      </c>
    </row>
    <row r="48" spans="1:20" x14ac:dyDescent="0.2">
      <c r="A48" s="5">
        <v>16010000000</v>
      </c>
      <c r="B48" s="6" t="s">
        <v>93</v>
      </c>
      <c r="C48" s="6" t="s">
        <v>94</v>
      </c>
      <c r="E48" s="33">
        <v>32492237182.635399</v>
      </c>
      <c r="F48" s="33">
        <v>32173421721</v>
      </c>
      <c r="G48" s="37"/>
      <c r="H48" s="33">
        <v>29467511167</v>
      </c>
      <c r="I48" s="36"/>
      <c r="J48" s="45"/>
      <c r="K48" s="36"/>
      <c r="O48" s="35"/>
      <c r="P48" s="35"/>
      <c r="Q48" s="35"/>
      <c r="R48" s="35"/>
    </row>
    <row r="49" spans="1:20" x14ac:dyDescent="0.2">
      <c r="C49" s="6" t="s">
        <v>95</v>
      </c>
      <c r="E49" s="33">
        <v>372498895</v>
      </c>
      <c r="F49" s="33">
        <v>351036343</v>
      </c>
      <c r="G49" s="37"/>
      <c r="H49" s="33">
        <v>0</v>
      </c>
      <c r="I49" s="36"/>
      <c r="J49" s="45"/>
      <c r="K49" s="36"/>
      <c r="L49" s="43" t="s">
        <v>96</v>
      </c>
      <c r="M49" s="43"/>
      <c r="O49" s="35">
        <v>348606600000</v>
      </c>
      <c r="P49" s="35">
        <v>334239600000</v>
      </c>
      <c r="Q49" s="35"/>
      <c r="R49" s="35">
        <v>139722400000</v>
      </c>
    </row>
    <row r="50" spans="1:20" x14ac:dyDescent="0.2">
      <c r="A50" s="5">
        <v>16080000000</v>
      </c>
      <c r="B50" s="6" t="s">
        <v>31</v>
      </c>
      <c r="C50" s="46" t="s">
        <v>97</v>
      </c>
      <c r="E50" s="33">
        <v>49536820311.986</v>
      </c>
      <c r="F50" s="33">
        <v>24575584741</v>
      </c>
      <c r="G50" s="47"/>
      <c r="H50" s="33">
        <v>50876228375</v>
      </c>
      <c r="I50" s="36"/>
      <c r="J50" s="45"/>
      <c r="K50" s="36"/>
      <c r="L50" s="43"/>
      <c r="M50" s="43"/>
      <c r="O50" s="35"/>
      <c r="P50" s="35"/>
      <c r="Q50" s="35"/>
      <c r="R50" s="35"/>
      <c r="S50" s="5">
        <v>31030000000</v>
      </c>
      <c r="T50" s="6" t="s">
        <v>98</v>
      </c>
    </row>
    <row r="51" spans="1:20" x14ac:dyDescent="0.2">
      <c r="A51" s="5">
        <v>16030000000</v>
      </c>
      <c r="B51" s="6" t="s">
        <v>99</v>
      </c>
      <c r="C51" s="6" t="s">
        <v>100</v>
      </c>
      <c r="E51" s="33">
        <v>-1611530310</v>
      </c>
      <c r="F51" s="33">
        <v>-664285473</v>
      </c>
      <c r="G51" s="47"/>
      <c r="H51" s="33">
        <v>-5385048</v>
      </c>
      <c r="I51" s="36"/>
      <c r="J51" s="45"/>
      <c r="K51" s="36"/>
      <c r="L51" s="43" t="s">
        <v>101</v>
      </c>
      <c r="O51" s="35">
        <v>12100000000</v>
      </c>
      <c r="P51" s="35">
        <v>11500000000</v>
      </c>
      <c r="Q51" s="35"/>
      <c r="R51" s="35">
        <v>0</v>
      </c>
    </row>
    <row r="52" spans="1:20" x14ac:dyDescent="0.2">
      <c r="C52" s="6" t="s">
        <v>55</v>
      </c>
      <c r="E52" s="33">
        <v>4763954670.9102001</v>
      </c>
      <c r="F52" s="33">
        <v>3208824732</v>
      </c>
      <c r="G52" s="37"/>
      <c r="H52" s="33">
        <v>4410624830</v>
      </c>
      <c r="I52" s="36"/>
      <c r="J52" s="45"/>
      <c r="K52" s="36"/>
      <c r="O52" s="35"/>
      <c r="P52" s="35"/>
      <c r="Q52" s="35"/>
      <c r="R52" s="35"/>
    </row>
    <row r="53" spans="1:20" x14ac:dyDescent="0.2">
      <c r="A53" s="5">
        <v>16090000000</v>
      </c>
      <c r="B53" s="6" t="s">
        <v>80</v>
      </c>
      <c r="C53" s="6" t="s">
        <v>58</v>
      </c>
      <c r="D53" s="13" t="s">
        <v>59</v>
      </c>
      <c r="E53" s="33">
        <v>-9689926170.7651997</v>
      </c>
      <c r="F53" s="33">
        <v>-9553128199</v>
      </c>
      <c r="G53" s="37"/>
      <c r="H53" s="33">
        <v>-41399991698</v>
      </c>
      <c r="I53" s="36"/>
      <c r="J53" s="45"/>
      <c r="K53" s="36"/>
      <c r="L53" s="43" t="s">
        <v>98</v>
      </c>
      <c r="M53" s="43"/>
      <c r="Q53" s="35"/>
      <c r="R53" s="35">
        <v>10728533249.01</v>
      </c>
      <c r="S53" s="5">
        <v>31040000000</v>
      </c>
      <c r="T53" s="6" t="s">
        <v>102</v>
      </c>
    </row>
    <row r="54" spans="1:20" x14ac:dyDescent="0.2">
      <c r="D54" s="13" t="s">
        <v>103</v>
      </c>
      <c r="E54" s="39">
        <v>75864054579.766403</v>
      </c>
      <c r="F54" s="39">
        <v>50091453865</v>
      </c>
      <c r="G54" s="37"/>
      <c r="H54" s="39">
        <v>43348987626</v>
      </c>
      <c r="I54" s="43"/>
      <c r="J54" s="48"/>
      <c r="K54" s="36"/>
      <c r="O54" s="35"/>
      <c r="P54" s="35"/>
      <c r="Q54" s="35"/>
      <c r="R54" s="35"/>
    </row>
    <row r="55" spans="1:20" x14ac:dyDescent="0.2">
      <c r="E55" s="35">
        <v>0</v>
      </c>
      <c r="F55" s="35"/>
      <c r="G55" s="37"/>
      <c r="H55" s="35"/>
      <c r="I55" s="36"/>
      <c r="J55" s="45"/>
      <c r="K55" s="36"/>
      <c r="L55" s="43" t="s">
        <v>102</v>
      </c>
      <c r="M55" s="43"/>
      <c r="O55" s="35">
        <v>18398050153</v>
      </c>
      <c r="P55" s="35">
        <v>1684672973</v>
      </c>
      <c r="Q55" s="35"/>
      <c r="R55" s="35">
        <v>38017637074.82</v>
      </c>
      <c r="S55" s="5">
        <v>31050000000</v>
      </c>
      <c r="T55" s="6" t="s">
        <v>104</v>
      </c>
    </row>
    <row r="56" spans="1:20" x14ac:dyDescent="0.2">
      <c r="A56" s="5">
        <v>17000000000</v>
      </c>
      <c r="B56" s="6" t="s">
        <v>105</v>
      </c>
      <c r="C56" s="19" t="s">
        <v>106</v>
      </c>
      <c r="E56" s="41"/>
      <c r="F56" s="41"/>
      <c r="G56" s="44"/>
      <c r="H56" s="41"/>
      <c r="I56" s="36"/>
      <c r="J56" s="45"/>
      <c r="K56" s="36"/>
      <c r="O56" s="35"/>
      <c r="P56" s="35"/>
      <c r="Q56" s="35"/>
      <c r="R56" s="35"/>
    </row>
    <row r="57" spans="1:20" x14ac:dyDescent="0.2">
      <c r="A57" s="5">
        <v>17020000000</v>
      </c>
      <c r="B57" s="6" t="s">
        <v>105</v>
      </c>
      <c r="C57" s="6" t="s">
        <v>107</v>
      </c>
      <c r="E57" s="33">
        <v>70895667708</v>
      </c>
      <c r="F57" s="33">
        <v>64911510331</v>
      </c>
      <c r="G57" s="37"/>
      <c r="H57" s="33">
        <v>2992734618</v>
      </c>
      <c r="I57" s="36"/>
      <c r="J57" s="45"/>
      <c r="K57" s="36"/>
      <c r="L57" s="43" t="s">
        <v>104</v>
      </c>
      <c r="M57" s="43"/>
      <c r="O57" s="35">
        <v>0</v>
      </c>
      <c r="P57" s="35">
        <v>0</v>
      </c>
      <c r="Q57" s="35"/>
      <c r="R57" s="35">
        <v>0</v>
      </c>
    </row>
    <row r="58" spans="1:20" x14ac:dyDescent="0.2">
      <c r="A58" s="5">
        <v>17060000000</v>
      </c>
      <c r="B58" s="6" t="s">
        <v>105</v>
      </c>
      <c r="C58" s="6" t="s">
        <v>108</v>
      </c>
      <c r="E58" s="33">
        <v>209028210793</v>
      </c>
      <c r="F58" s="33">
        <v>181666877066</v>
      </c>
      <c r="G58" s="37"/>
      <c r="H58" s="33">
        <v>67257325755</v>
      </c>
      <c r="I58" s="36"/>
      <c r="J58" s="45"/>
      <c r="K58" s="36"/>
      <c r="O58" s="35"/>
      <c r="P58" s="35"/>
      <c r="Q58" s="35"/>
      <c r="R58" s="35"/>
    </row>
    <row r="59" spans="1:20" x14ac:dyDescent="0.2">
      <c r="A59" s="5">
        <v>17010000000</v>
      </c>
      <c r="B59" s="6" t="s">
        <v>109</v>
      </c>
      <c r="C59" s="6" t="s">
        <v>110</v>
      </c>
      <c r="E59" s="33">
        <v>242094211861</v>
      </c>
      <c r="F59" s="33">
        <v>193783343015</v>
      </c>
      <c r="G59" s="37"/>
      <c r="H59" s="33">
        <v>129619087632</v>
      </c>
      <c r="I59" s="36"/>
      <c r="J59" s="45"/>
      <c r="K59" s="36"/>
      <c r="L59" s="43" t="s">
        <v>111</v>
      </c>
      <c r="O59" s="35"/>
      <c r="P59" s="35"/>
      <c r="Q59" s="35"/>
      <c r="R59" s="35"/>
    </row>
    <row r="60" spans="1:20" x14ac:dyDescent="0.2">
      <c r="C60" s="6" t="s">
        <v>112</v>
      </c>
      <c r="E60" s="33">
        <v>618156161</v>
      </c>
      <c r="F60" s="33">
        <v>305399648</v>
      </c>
      <c r="G60" s="37"/>
      <c r="H60" s="33">
        <v>0</v>
      </c>
      <c r="I60" s="36"/>
      <c r="J60" s="45"/>
      <c r="K60" s="36"/>
      <c r="L60" s="43"/>
      <c r="O60" s="35"/>
      <c r="P60" s="35"/>
      <c r="Q60" s="35"/>
      <c r="R60" s="35"/>
    </row>
    <row r="61" spans="1:20" x14ac:dyDescent="0.2">
      <c r="A61" s="5">
        <v>17030000000</v>
      </c>
      <c r="B61" s="6" t="s">
        <v>113</v>
      </c>
      <c r="C61" s="6" t="s">
        <v>58</v>
      </c>
      <c r="D61" s="13" t="s">
        <v>59</v>
      </c>
      <c r="E61" s="33">
        <v>-178897568282</v>
      </c>
      <c r="F61" s="33">
        <v>-163299806383.14001</v>
      </c>
      <c r="G61" s="37"/>
      <c r="H61" s="33">
        <v>-70615737342</v>
      </c>
      <c r="I61" s="36"/>
      <c r="J61" s="45"/>
      <c r="K61" s="36"/>
      <c r="L61" s="36" t="s">
        <v>111</v>
      </c>
      <c r="M61" s="43"/>
      <c r="O61" s="35">
        <v>20726284584.078899</v>
      </c>
      <c r="P61" s="35">
        <v>29080377180</v>
      </c>
      <c r="Q61" s="35"/>
      <c r="R61" s="35">
        <v>-81649572747.339996</v>
      </c>
      <c r="S61" s="5">
        <v>31060000000</v>
      </c>
      <c r="T61" s="6" t="s">
        <v>114</v>
      </c>
    </row>
    <row r="62" spans="1:20" x14ac:dyDescent="0.2">
      <c r="A62" s="5">
        <v>17040000000</v>
      </c>
      <c r="B62" s="6" t="s">
        <v>115</v>
      </c>
      <c r="C62" s="19"/>
      <c r="D62" s="13" t="s">
        <v>116</v>
      </c>
      <c r="E62" s="39">
        <v>343738678241</v>
      </c>
      <c r="F62" s="39">
        <v>277367323676.85999</v>
      </c>
      <c r="G62" s="44"/>
      <c r="H62" s="39">
        <v>129253410663</v>
      </c>
      <c r="I62" s="43"/>
      <c r="J62" s="48"/>
      <c r="K62" s="36"/>
      <c r="O62" s="35"/>
      <c r="P62" s="35"/>
      <c r="Q62" s="35"/>
      <c r="R62" s="35"/>
    </row>
    <row r="63" spans="1:20" x14ac:dyDescent="0.2">
      <c r="A63" s="5">
        <v>17050000000</v>
      </c>
      <c r="B63" s="6" t="s">
        <v>117</v>
      </c>
      <c r="C63" s="19"/>
      <c r="E63" s="41">
        <v>0</v>
      </c>
      <c r="F63" s="41"/>
      <c r="G63" s="44"/>
      <c r="H63" s="41"/>
      <c r="I63" s="36"/>
      <c r="J63" s="45"/>
      <c r="K63" s="36"/>
      <c r="O63" s="35"/>
      <c r="P63" s="35"/>
      <c r="Q63" s="35"/>
      <c r="R63" s="35"/>
    </row>
    <row r="64" spans="1:20" x14ac:dyDescent="0.2">
      <c r="A64" s="5">
        <v>17090000000</v>
      </c>
      <c r="B64" s="6" t="s">
        <v>80</v>
      </c>
      <c r="C64" s="19" t="s">
        <v>118</v>
      </c>
      <c r="E64" s="41"/>
      <c r="F64" s="41"/>
      <c r="G64" s="44"/>
      <c r="H64" s="41"/>
      <c r="I64" s="36"/>
      <c r="J64" s="45"/>
      <c r="K64" s="36"/>
      <c r="L64" s="43" t="s">
        <v>119</v>
      </c>
      <c r="M64" s="43"/>
      <c r="O64" s="49">
        <v>399830934737.07898</v>
      </c>
      <c r="P64" s="49">
        <v>376504650153</v>
      </c>
      <c r="Q64" s="35"/>
      <c r="R64" s="50">
        <v>106818997576.49001</v>
      </c>
      <c r="S64" s="5">
        <v>30000000000</v>
      </c>
      <c r="T64" s="6" t="s">
        <v>88</v>
      </c>
    </row>
    <row r="65" spans="1:18" x14ac:dyDescent="0.2">
      <c r="A65" s="5">
        <v>18000000000</v>
      </c>
      <c r="B65" s="6" t="s">
        <v>120</v>
      </c>
      <c r="C65" s="6" t="s">
        <v>121</v>
      </c>
      <c r="D65" s="13" t="s">
        <v>122</v>
      </c>
      <c r="E65" s="33">
        <v>15868020544</v>
      </c>
      <c r="F65" s="33">
        <v>16197872545</v>
      </c>
      <c r="G65" s="37"/>
      <c r="H65" s="33">
        <v>31789983045.830002</v>
      </c>
      <c r="I65" s="36"/>
      <c r="J65" s="45"/>
      <c r="K65" s="36"/>
      <c r="L65" s="36"/>
      <c r="M65" s="36"/>
      <c r="O65" s="35">
        <v>-0.2572021484375</v>
      </c>
      <c r="P65" s="35"/>
      <c r="Q65" s="35"/>
      <c r="R65" s="35"/>
    </row>
    <row r="66" spans="1:18" hidden="1" x14ac:dyDescent="0.2">
      <c r="A66" s="5">
        <v>18010000000</v>
      </c>
      <c r="B66" s="6" t="s">
        <v>123</v>
      </c>
      <c r="C66" s="6" t="s">
        <v>124</v>
      </c>
      <c r="E66" s="35"/>
      <c r="F66" s="35"/>
      <c r="G66" s="37"/>
      <c r="H66" s="35"/>
      <c r="I66" s="36"/>
      <c r="J66" s="51"/>
      <c r="K66" s="36"/>
      <c r="L66" s="36"/>
      <c r="M66" s="36"/>
      <c r="O66" s="35"/>
      <c r="P66" s="35"/>
      <c r="Q66" s="35"/>
      <c r="R66" s="35"/>
    </row>
    <row r="67" spans="1:18" x14ac:dyDescent="0.2">
      <c r="A67" s="5">
        <v>18020000000</v>
      </c>
      <c r="B67" s="6" t="s">
        <v>125</v>
      </c>
      <c r="E67" s="38">
        <v>15868020544</v>
      </c>
      <c r="F67" s="38">
        <v>16197872545</v>
      </c>
      <c r="G67" s="37"/>
      <c r="H67" s="38">
        <v>31789983045.830002</v>
      </c>
      <c r="I67" s="36"/>
      <c r="J67" s="45"/>
      <c r="K67" s="36"/>
      <c r="O67" s="35"/>
      <c r="P67" s="35"/>
      <c r="Q67" s="35"/>
      <c r="R67" s="35"/>
    </row>
    <row r="68" spans="1:18" x14ac:dyDescent="0.2">
      <c r="A68" s="5">
        <v>19000000000</v>
      </c>
      <c r="B68" s="6" t="s">
        <v>126</v>
      </c>
      <c r="E68" s="35">
        <v>0</v>
      </c>
      <c r="F68" s="35"/>
      <c r="G68" s="37"/>
      <c r="H68" s="35"/>
      <c r="I68" s="36"/>
      <c r="J68" s="45"/>
      <c r="K68" s="36"/>
      <c r="L68" s="43"/>
      <c r="M68" s="43"/>
      <c r="O68" s="35"/>
      <c r="P68" s="35"/>
      <c r="Q68" s="35"/>
      <c r="R68" s="35"/>
    </row>
    <row r="69" spans="1:18" x14ac:dyDescent="0.2">
      <c r="A69" s="5">
        <v>17030000000</v>
      </c>
      <c r="B69" s="6" t="s">
        <v>113</v>
      </c>
      <c r="C69" s="19" t="s">
        <v>127</v>
      </c>
      <c r="D69" s="13" t="s">
        <v>128</v>
      </c>
      <c r="E69" s="33">
        <v>29157623772</v>
      </c>
      <c r="F69" s="33">
        <v>13726721708</v>
      </c>
      <c r="G69" s="44"/>
      <c r="H69" s="33">
        <v>2852014203</v>
      </c>
      <c r="I69" s="36"/>
      <c r="J69" s="51"/>
      <c r="K69" s="36"/>
      <c r="L69" s="36"/>
      <c r="M69" s="36"/>
      <c r="O69" s="35"/>
      <c r="P69" s="35"/>
      <c r="Q69" s="35"/>
      <c r="R69" s="35"/>
    </row>
    <row r="70" spans="1:18" x14ac:dyDescent="0.2">
      <c r="E70" s="35">
        <v>0</v>
      </c>
      <c r="F70" s="35"/>
      <c r="G70" s="35"/>
      <c r="H70" s="35"/>
      <c r="O70" s="35"/>
      <c r="P70" s="35"/>
      <c r="Q70" s="35"/>
      <c r="R70" s="35"/>
    </row>
    <row r="71" spans="1:18" ht="15" thickBot="1" x14ac:dyDescent="0.25">
      <c r="C71" s="19" t="s">
        <v>129</v>
      </c>
      <c r="E71" s="52">
        <v>3574026333238.8501</v>
      </c>
      <c r="F71" s="52">
        <v>2953176355215.8501</v>
      </c>
      <c r="G71" s="41"/>
      <c r="H71" s="52">
        <v>1452011415327.8301</v>
      </c>
      <c r="J71" s="53"/>
      <c r="L71" s="19" t="s">
        <v>130</v>
      </c>
      <c r="M71" s="19"/>
      <c r="O71" s="52">
        <v>3574026333238.9902</v>
      </c>
      <c r="P71" s="52">
        <v>2953176355215.9102</v>
      </c>
      <c r="Q71" s="35"/>
      <c r="R71" s="52">
        <v>1452011415327.8301</v>
      </c>
    </row>
    <row r="72" spans="1:18" ht="15" thickTop="1" x14ac:dyDescent="0.2">
      <c r="E72" s="34"/>
      <c r="F72" s="34"/>
      <c r="G72" s="35"/>
      <c r="H72" s="34"/>
      <c r="O72" s="35"/>
      <c r="P72" s="35"/>
      <c r="Q72" s="35"/>
      <c r="R72" s="37"/>
    </row>
    <row r="73" spans="1:18" s="54" customFormat="1" ht="19.5" hidden="1" customHeight="1" x14ac:dyDescent="0.2">
      <c r="D73" s="55"/>
      <c r="E73" s="56">
        <v>3574026333238.8501</v>
      </c>
      <c r="F73" s="56"/>
      <c r="G73" s="57"/>
      <c r="H73" s="58"/>
      <c r="J73" s="59"/>
      <c r="N73" s="55"/>
      <c r="O73" s="57"/>
      <c r="P73" s="57"/>
      <c r="Q73" s="57"/>
      <c r="R73" s="57"/>
    </row>
    <row r="74" spans="1:18" s="54" customFormat="1" ht="15" hidden="1" x14ac:dyDescent="0.25">
      <c r="C74" s="60" t="s">
        <v>131</v>
      </c>
      <c r="D74" s="61"/>
      <c r="E74" s="58">
        <v>0</v>
      </c>
      <c r="F74" s="58"/>
      <c r="G74" s="57"/>
      <c r="H74" s="58"/>
      <c r="I74" s="55"/>
      <c r="J74" s="59"/>
      <c r="L74" s="55"/>
      <c r="M74" s="55"/>
      <c r="N74" s="55"/>
      <c r="O74" s="56">
        <v>-0.142578125</v>
      </c>
      <c r="P74" s="56"/>
      <c r="Q74" s="57"/>
      <c r="R74" s="57"/>
    </row>
    <row r="75" spans="1:18" ht="15" hidden="1" x14ac:dyDescent="0.25">
      <c r="C75" s="62"/>
      <c r="D75" s="63"/>
      <c r="E75" s="64"/>
      <c r="F75" s="64"/>
      <c r="G75" s="35"/>
      <c r="H75" s="64"/>
      <c r="I75" s="30"/>
      <c r="L75" s="65"/>
      <c r="M75" s="30"/>
      <c r="N75" s="66"/>
    </row>
    <row r="76" spans="1:18" ht="15" x14ac:dyDescent="0.25">
      <c r="C76" s="62" t="s">
        <v>132</v>
      </c>
      <c r="D76" s="63"/>
      <c r="E76" s="67"/>
      <c r="F76" s="67"/>
      <c r="G76" s="35"/>
      <c r="H76" s="67"/>
      <c r="I76" s="30"/>
      <c r="L76" s="65"/>
      <c r="M76" s="30"/>
      <c r="N76" s="63"/>
    </row>
    <row r="77" spans="1:18" ht="15" x14ac:dyDescent="0.25">
      <c r="C77" s="62"/>
      <c r="D77" s="63"/>
      <c r="E77" s="64"/>
      <c r="F77" s="64"/>
      <c r="G77" s="35"/>
      <c r="H77" s="64"/>
      <c r="I77" s="30"/>
      <c r="L77" s="65"/>
      <c r="M77" s="30"/>
      <c r="N77" s="66"/>
    </row>
    <row r="78" spans="1:18" ht="15" x14ac:dyDescent="0.25">
      <c r="A78" s="5">
        <v>41010000000</v>
      </c>
      <c r="B78" s="6" t="s">
        <v>133</v>
      </c>
      <c r="C78" s="68" t="s">
        <v>134</v>
      </c>
      <c r="D78" s="66" t="s">
        <v>135</v>
      </c>
      <c r="E78" s="34">
        <v>5661678717692.6396</v>
      </c>
      <c r="F78" s="34">
        <v>5364741390147</v>
      </c>
      <c r="G78" s="35"/>
      <c r="H78" s="34">
        <v>1269639966629</v>
      </c>
      <c r="I78" s="30"/>
      <c r="L78" s="65"/>
      <c r="M78" s="30"/>
      <c r="N78" s="66"/>
    </row>
    <row r="79" spans="1:18" ht="12" hidden="1" customHeight="1" x14ac:dyDescent="0.25">
      <c r="A79" s="5">
        <v>41010609000</v>
      </c>
      <c r="B79" s="6" t="s">
        <v>136</v>
      </c>
      <c r="C79" s="69" t="s">
        <v>137</v>
      </c>
      <c r="D79" s="66"/>
      <c r="E79" s="35"/>
      <c r="F79" s="35"/>
      <c r="G79" s="35"/>
      <c r="H79" s="34"/>
      <c r="I79" s="30"/>
      <c r="L79" s="65"/>
      <c r="M79" s="30"/>
      <c r="N79" s="66"/>
    </row>
    <row r="80" spans="1:18" ht="12" hidden="1" customHeight="1" x14ac:dyDescent="0.25">
      <c r="A80" s="5">
        <v>41010635001</v>
      </c>
      <c r="B80" s="6" t="s">
        <v>138</v>
      </c>
      <c r="C80" s="69" t="s">
        <v>139</v>
      </c>
      <c r="D80" s="66"/>
      <c r="E80" s="35"/>
      <c r="F80" s="35"/>
      <c r="G80" s="35"/>
      <c r="H80" s="34"/>
      <c r="I80" s="30"/>
      <c r="L80" s="65"/>
      <c r="M80" s="30"/>
      <c r="N80" s="70"/>
    </row>
    <row r="81" spans="1:18" ht="15.75" thickBot="1" x14ac:dyDescent="0.3">
      <c r="A81" s="5">
        <v>41010617000</v>
      </c>
      <c r="B81" s="6" t="s">
        <v>140</v>
      </c>
      <c r="C81" s="68" t="s">
        <v>141</v>
      </c>
      <c r="D81" s="66" t="s">
        <v>135</v>
      </c>
      <c r="E81" s="71">
        <v>76323020012</v>
      </c>
      <c r="F81" s="71">
        <v>35770487654</v>
      </c>
      <c r="G81" s="35"/>
      <c r="H81" s="71">
        <v>40585129078</v>
      </c>
      <c r="I81" s="30"/>
      <c r="L81" s="65"/>
      <c r="M81" s="30"/>
      <c r="N81" s="66"/>
    </row>
    <row r="82" spans="1:18" ht="7.15" customHeight="1" thickTop="1" x14ac:dyDescent="0.2">
      <c r="A82" s="5">
        <v>40000000000</v>
      </c>
      <c r="B82" s="6" t="s">
        <v>142</v>
      </c>
      <c r="C82" s="12"/>
      <c r="E82" s="11"/>
      <c r="F82" s="11"/>
      <c r="H82" s="69"/>
      <c r="I82" s="30"/>
      <c r="L82" s="30"/>
      <c r="M82" s="30"/>
    </row>
    <row r="83" spans="1:18" x14ac:dyDescent="0.2">
      <c r="A83" s="5">
        <v>50000000000</v>
      </c>
      <c r="B83" s="6" t="s">
        <v>143</v>
      </c>
      <c r="C83" s="69"/>
      <c r="D83" s="66"/>
      <c r="E83" s="69"/>
      <c r="F83" s="69"/>
      <c r="H83" s="72"/>
      <c r="I83" s="30"/>
      <c r="L83" s="30"/>
      <c r="M83" s="30"/>
    </row>
    <row r="84" spans="1:18" ht="6" customHeight="1" x14ac:dyDescent="0.2">
      <c r="A84" s="73"/>
      <c r="I84" s="20"/>
    </row>
    <row r="85" spans="1:18" x14ac:dyDescent="0.2">
      <c r="A85" s="73"/>
      <c r="C85" s="6" t="s">
        <v>144</v>
      </c>
      <c r="I85" s="20"/>
    </row>
    <row r="88" spans="1:18" x14ac:dyDescent="0.2">
      <c r="C88" s="655"/>
      <c r="D88" s="655"/>
      <c r="E88" s="655"/>
      <c r="F88" s="655"/>
      <c r="G88" s="655"/>
      <c r="H88" s="655"/>
      <c r="I88" s="655"/>
      <c r="J88" s="655"/>
      <c r="K88" s="655"/>
      <c r="L88" s="655"/>
      <c r="M88" s="655"/>
      <c r="N88" s="655"/>
      <c r="O88" s="655"/>
      <c r="P88" s="655"/>
      <c r="Q88" s="655"/>
      <c r="R88" s="655"/>
    </row>
  </sheetData>
  <mergeCells count="4">
    <mergeCell ref="C3:O4"/>
    <mergeCell ref="E8:H9"/>
    <mergeCell ref="O8:R9"/>
    <mergeCell ref="C88:R88"/>
  </mergeCells>
  <printOptions horizontalCentered="1"/>
  <pageMargins left="0.19645669291338602" right="0.15748031496063003" top="1.8110236220472449" bottom="0.70826771653543308" header="1.4173228346456699" footer="0.70826771653543308"/>
  <pageSetup paperSize="0" scale="49" firstPageNumber="3" fitToWidth="0" fitToHeight="0" orientation="portrait" useFirstPageNumber="1" horizontalDpi="0" verticalDpi="0" copies="0"/>
  <headerFooter alignWithMargins="0">
    <oddFooter>&amp;R&amp;22&amp;P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J106"/>
  <sheetViews>
    <sheetView topLeftCell="C1" workbookViewId="0"/>
  </sheetViews>
  <sheetFormatPr baseColWidth="10" defaultRowHeight="14.25" x14ac:dyDescent="0.2"/>
  <cols>
    <col min="1" max="1" width="13.875" style="74" hidden="1" customWidth="1"/>
    <col min="2" max="2" width="24.75" style="75" hidden="1" customWidth="1"/>
    <col min="3" max="3" width="59.625" style="75" customWidth="1"/>
    <col min="4" max="4" width="16.25" style="76" customWidth="1"/>
    <col min="5" max="5" width="20.25" style="77" customWidth="1"/>
    <col min="6" max="6" width="8.75" style="78" customWidth="1"/>
    <col min="7" max="7" width="19.875" style="77" customWidth="1"/>
    <col min="8" max="1024" width="8.875" style="75" customWidth="1"/>
    <col min="1025" max="1025" width="11" customWidth="1"/>
  </cols>
  <sheetData>
    <row r="2" spans="1:7" ht="33" customHeight="1" x14ac:dyDescent="0.2">
      <c r="C2" s="653" t="s">
        <v>145</v>
      </c>
      <c r="D2" s="653"/>
      <c r="E2" s="653"/>
      <c r="F2" s="653"/>
    </row>
    <row r="3" spans="1:7" x14ac:dyDescent="0.2">
      <c r="C3" s="19"/>
      <c r="D3" s="13"/>
      <c r="E3" s="79"/>
      <c r="F3" s="80"/>
      <c r="G3" s="79"/>
    </row>
    <row r="4" spans="1:7" ht="12.75" customHeight="1" x14ac:dyDescent="0.2">
      <c r="C4" s="655"/>
      <c r="D4" s="655"/>
      <c r="E4" s="655"/>
      <c r="F4" s="655"/>
      <c r="G4" s="655"/>
    </row>
    <row r="5" spans="1:7" x14ac:dyDescent="0.2">
      <c r="C5" s="16" t="s">
        <v>1</v>
      </c>
      <c r="D5" s="81"/>
      <c r="E5" s="80"/>
      <c r="F5" s="80"/>
      <c r="G5" s="80"/>
    </row>
    <row r="6" spans="1:7" x14ac:dyDescent="0.2">
      <c r="C6" s="16" t="s">
        <v>4</v>
      </c>
      <c r="D6" s="81"/>
      <c r="E6" s="80"/>
      <c r="F6" s="80"/>
      <c r="G6" s="80"/>
    </row>
    <row r="7" spans="1:7" ht="9" customHeight="1" x14ac:dyDescent="0.2"/>
    <row r="8" spans="1:7" ht="21.75" customHeight="1" x14ac:dyDescent="0.2">
      <c r="C8" s="82"/>
      <c r="E8" s="83"/>
      <c r="F8" s="84"/>
      <c r="G8" s="83"/>
    </row>
    <row r="9" spans="1:7" s="82" customFormat="1" ht="12.75" x14ac:dyDescent="0.2">
      <c r="D9" s="76"/>
      <c r="E9" s="656" t="s">
        <v>146</v>
      </c>
      <c r="F9" s="656"/>
      <c r="G9" s="656"/>
    </row>
    <row r="10" spans="1:7" s="82" customFormat="1" ht="12.75" x14ac:dyDescent="0.2">
      <c r="D10" s="85" t="s">
        <v>147</v>
      </c>
      <c r="E10" s="86" t="s">
        <v>148</v>
      </c>
      <c r="F10" s="87"/>
      <c r="G10" s="86" t="s">
        <v>149</v>
      </c>
    </row>
    <row r="11" spans="1:7" x14ac:dyDescent="0.2">
      <c r="E11" s="88"/>
      <c r="G11" s="88"/>
    </row>
    <row r="12" spans="1:7" ht="5.25" customHeight="1" x14ac:dyDescent="0.2">
      <c r="E12" s="89"/>
      <c r="G12" s="89"/>
    </row>
    <row r="13" spans="1:7" x14ac:dyDescent="0.2">
      <c r="C13" s="82" t="s">
        <v>150</v>
      </c>
      <c r="E13" s="89"/>
      <c r="F13" s="84"/>
      <c r="G13" s="89"/>
    </row>
    <row r="14" spans="1:7" x14ac:dyDescent="0.2">
      <c r="A14" s="74">
        <v>61010000000</v>
      </c>
      <c r="B14" s="75" t="s">
        <v>151</v>
      </c>
      <c r="C14" s="75" t="s">
        <v>152</v>
      </c>
      <c r="E14" s="90">
        <v>35140572526</v>
      </c>
      <c r="F14" s="91"/>
      <c r="G14" s="90">
        <v>27981720074</v>
      </c>
    </row>
    <row r="15" spans="1:7" x14ac:dyDescent="0.2">
      <c r="A15" s="74">
        <v>61020000000</v>
      </c>
      <c r="B15" s="75" t="s">
        <v>153</v>
      </c>
      <c r="C15" s="75" t="s">
        <v>154</v>
      </c>
      <c r="E15" s="90">
        <v>195102443392</v>
      </c>
      <c r="F15" s="91"/>
      <c r="G15" s="90">
        <v>180957470129</v>
      </c>
    </row>
    <row r="16" spans="1:7" x14ac:dyDescent="0.2">
      <c r="A16" s="74">
        <v>61030000000</v>
      </c>
      <c r="B16" s="75" t="s">
        <v>155</v>
      </c>
      <c r="C16" s="75" t="s">
        <v>156</v>
      </c>
      <c r="E16" s="90">
        <v>15634399303</v>
      </c>
      <c r="F16" s="91"/>
      <c r="G16" s="90">
        <v>22195832449</v>
      </c>
    </row>
    <row r="17" spans="1:7" x14ac:dyDescent="0.2">
      <c r="A17" s="74">
        <v>61060000000</v>
      </c>
      <c r="B17" s="75" t="s">
        <v>157</v>
      </c>
      <c r="C17" s="6" t="s">
        <v>158</v>
      </c>
      <c r="D17" s="13" t="s">
        <v>159</v>
      </c>
      <c r="E17" s="90">
        <v>573646592860.06897</v>
      </c>
      <c r="F17" s="92"/>
      <c r="G17" s="90">
        <v>775744871273.77905</v>
      </c>
    </row>
    <row r="18" spans="1:7" x14ac:dyDescent="0.2">
      <c r="A18" s="74">
        <v>61070000000</v>
      </c>
      <c r="B18" s="75" t="s">
        <v>160</v>
      </c>
      <c r="C18" s="75" t="s">
        <v>161</v>
      </c>
      <c r="E18" s="90">
        <v>1780910904</v>
      </c>
      <c r="F18" s="91"/>
      <c r="G18" s="90">
        <v>3463496257</v>
      </c>
    </row>
    <row r="19" spans="1:7" ht="11.85" customHeight="1" x14ac:dyDescent="0.2">
      <c r="E19" s="93">
        <v>821304918985.06897</v>
      </c>
      <c r="F19" s="91"/>
      <c r="G19" s="93">
        <v>1010343390182.78</v>
      </c>
    </row>
    <row r="20" spans="1:7" x14ac:dyDescent="0.2">
      <c r="E20" s="94"/>
      <c r="F20" s="91"/>
      <c r="G20" s="94"/>
    </row>
    <row r="21" spans="1:7" x14ac:dyDescent="0.2">
      <c r="C21" s="82" t="s">
        <v>162</v>
      </c>
      <c r="E21" s="95"/>
      <c r="F21" s="91"/>
      <c r="G21" s="95"/>
    </row>
    <row r="22" spans="1:7" x14ac:dyDescent="0.2">
      <c r="C22" s="75" t="s">
        <v>163</v>
      </c>
      <c r="E22" s="96">
        <v>-42680524225</v>
      </c>
      <c r="F22" s="97"/>
      <c r="G22" s="96">
        <v>-35294831725</v>
      </c>
    </row>
    <row r="23" spans="1:7" x14ac:dyDescent="0.2">
      <c r="A23" s="98">
        <v>71010000000</v>
      </c>
      <c r="B23" s="75" t="s">
        <v>164</v>
      </c>
      <c r="C23" s="75" t="s">
        <v>165</v>
      </c>
      <c r="E23" s="95">
        <v>-113892363821.69</v>
      </c>
      <c r="F23" s="91"/>
      <c r="G23" s="95">
        <v>-119536977638</v>
      </c>
    </row>
    <row r="24" spans="1:7" x14ac:dyDescent="0.2">
      <c r="A24" s="98">
        <v>71020000000</v>
      </c>
      <c r="B24" s="75" t="s">
        <v>166</v>
      </c>
      <c r="C24" s="6" t="s">
        <v>167</v>
      </c>
      <c r="D24" s="13" t="s">
        <v>159</v>
      </c>
      <c r="E24" s="95">
        <v>-571962378731</v>
      </c>
      <c r="F24" s="91"/>
      <c r="G24" s="95">
        <v>-781349799735</v>
      </c>
    </row>
    <row r="25" spans="1:7" x14ac:dyDescent="0.2">
      <c r="A25" s="98">
        <v>71040000000</v>
      </c>
      <c r="B25" s="75" t="s">
        <v>168</v>
      </c>
      <c r="C25" s="75" t="s">
        <v>169</v>
      </c>
      <c r="E25" s="95"/>
      <c r="F25" s="92"/>
      <c r="G25" s="95"/>
    </row>
    <row r="26" spans="1:7" x14ac:dyDescent="0.2">
      <c r="E26" s="99">
        <v>-728535266777.68994</v>
      </c>
      <c r="F26" s="91"/>
      <c r="G26" s="99">
        <v>-936181609098</v>
      </c>
    </row>
    <row r="27" spans="1:7" x14ac:dyDescent="0.2">
      <c r="E27" s="100"/>
      <c r="F27" s="91"/>
      <c r="G27" s="100"/>
    </row>
    <row r="28" spans="1:7" x14ac:dyDescent="0.2">
      <c r="C28" s="82" t="s">
        <v>170</v>
      </c>
      <c r="E28" s="95">
        <v>92769652207.378906</v>
      </c>
      <c r="F28" s="91"/>
      <c r="G28" s="95">
        <v>74161781084.779099</v>
      </c>
    </row>
    <row r="29" spans="1:7" x14ac:dyDescent="0.2">
      <c r="E29" s="100"/>
      <c r="F29" s="97"/>
      <c r="G29" s="100"/>
    </row>
    <row r="30" spans="1:7" x14ac:dyDescent="0.2">
      <c r="C30" s="82" t="s">
        <v>80</v>
      </c>
      <c r="E30" s="95"/>
      <c r="F30" s="91"/>
      <c r="G30" s="95"/>
    </row>
    <row r="31" spans="1:7" x14ac:dyDescent="0.2">
      <c r="A31" s="98">
        <v>71050000000</v>
      </c>
      <c r="B31" s="75" t="s">
        <v>171</v>
      </c>
      <c r="C31" s="75" t="s">
        <v>172</v>
      </c>
      <c r="D31" s="76" t="s">
        <v>59</v>
      </c>
      <c r="E31" s="96">
        <v>-158804856973</v>
      </c>
      <c r="F31" s="97"/>
      <c r="G31" s="96">
        <v>-214369675684</v>
      </c>
    </row>
    <row r="32" spans="1:7" x14ac:dyDescent="0.2">
      <c r="A32" s="74">
        <v>61080000000</v>
      </c>
      <c r="B32" s="75" t="s">
        <v>173</v>
      </c>
      <c r="C32" s="75" t="s">
        <v>174</v>
      </c>
      <c r="E32" s="95">
        <v>141384116412</v>
      </c>
      <c r="F32" s="91"/>
      <c r="G32" s="95">
        <v>209398183669</v>
      </c>
    </row>
    <row r="33" spans="1:7" x14ac:dyDescent="0.2">
      <c r="E33" s="95">
        <v>-17420740561</v>
      </c>
      <c r="F33" s="91"/>
      <c r="G33" s="95">
        <v>-4971492015</v>
      </c>
    </row>
    <row r="34" spans="1:7" x14ac:dyDescent="0.2">
      <c r="E34" s="101"/>
      <c r="F34" s="91"/>
      <c r="G34" s="101"/>
    </row>
    <row r="35" spans="1:7" x14ac:dyDescent="0.2">
      <c r="C35" s="82" t="s">
        <v>175</v>
      </c>
      <c r="E35" s="95">
        <v>75348911646.378906</v>
      </c>
      <c r="F35" s="91"/>
      <c r="G35" s="95">
        <v>69190289069.779099</v>
      </c>
    </row>
    <row r="36" spans="1:7" x14ac:dyDescent="0.2">
      <c r="E36" s="95"/>
      <c r="F36" s="91"/>
      <c r="G36" s="95"/>
    </row>
    <row r="37" spans="1:7" x14ac:dyDescent="0.2">
      <c r="C37" s="82" t="s">
        <v>176</v>
      </c>
      <c r="E37" s="95"/>
      <c r="F37" s="91"/>
      <c r="G37" s="95"/>
    </row>
    <row r="38" spans="1:7" x14ac:dyDescent="0.2">
      <c r="C38" s="75" t="s">
        <v>177</v>
      </c>
      <c r="E38" s="95">
        <v>20650492569</v>
      </c>
      <c r="F38" s="97"/>
      <c r="G38" s="95">
        <v>16941985013</v>
      </c>
    </row>
    <row r="39" spans="1:7" x14ac:dyDescent="0.2">
      <c r="A39" s="74">
        <v>62010000000</v>
      </c>
      <c r="B39" s="75" t="s">
        <v>178</v>
      </c>
      <c r="C39" s="75" t="s">
        <v>179</v>
      </c>
      <c r="E39" s="95">
        <v>-4043286701.3000002</v>
      </c>
      <c r="F39" s="91"/>
      <c r="G39" s="95">
        <v>-3395017757</v>
      </c>
    </row>
    <row r="40" spans="1:7" hidden="1" x14ac:dyDescent="0.2">
      <c r="A40" s="98">
        <v>72010000000</v>
      </c>
      <c r="B40" s="75" t="s">
        <v>180</v>
      </c>
      <c r="E40" s="95"/>
      <c r="F40" s="91"/>
      <c r="G40" s="95"/>
    </row>
    <row r="41" spans="1:7" x14ac:dyDescent="0.2">
      <c r="E41" s="101">
        <v>16607205867.700001</v>
      </c>
      <c r="F41" s="91"/>
      <c r="G41" s="101">
        <v>13546967256</v>
      </c>
    </row>
    <row r="42" spans="1:7" x14ac:dyDescent="0.2">
      <c r="C42" s="82" t="s">
        <v>181</v>
      </c>
      <c r="E42" s="101">
        <v>91956117514.078903</v>
      </c>
      <c r="F42" s="91"/>
      <c r="G42" s="101">
        <v>82737256325.779099</v>
      </c>
    </row>
    <row r="43" spans="1:7" x14ac:dyDescent="0.2">
      <c r="E43" s="95"/>
      <c r="F43" s="97"/>
      <c r="G43" s="95"/>
    </row>
    <row r="44" spans="1:7" x14ac:dyDescent="0.2">
      <c r="C44" s="82" t="s">
        <v>182</v>
      </c>
      <c r="E44" s="95"/>
      <c r="F44" s="91"/>
      <c r="G44" s="95"/>
    </row>
    <row r="45" spans="1:7" x14ac:dyDescent="0.2">
      <c r="A45" s="74">
        <v>63010000000</v>
      </c>
      <c r="B45" s="75" t="s">
        <v>183</v>
      </c>
      <c r="C45" s="75" t="s">
        <v>184</v>
      </c>
      <c r="E45" s="95">
        <v>32409511045</v>
      </c>
      <c r="F45" s="97"/>
      <c r="G45" s="95">
        <v>37858844208</v>
      </c>
    </row>
    <row r="46" spans="1:7" x14ac:dyDescent="0.2">
      <c r="A46" s="74">
        <v>63020000000</v>
      </c>
      <c r="B46" s="75" t="s">
        <v>185</v>
      </c>
      <c r="C46" s="75" t="s">
        <v>186</v>
      </c>
      <c r="E46" s="95">
        <v>0</v>
      </c>
      <c r="F46" s="91"/>
      <c r="G46" s="95">
        <v>0</v>
      </c>
    </row>
    <row r="47" spans="1:7" x14ac:dyDescent="0.2">
      <c r="A47" s="74">
        <v>63040000000</v>
      </c>
      <c r="B47" s="75" t="s">
        <v>157</v>
      </c>
      <c r="C47" s="75" t="s">
        <v>187</v>
      </c>
      <c r="D47" s="76" t="s">
        <v>159</v>
      </c>
      <c r="E47" s="95">
        <v>325370309136</v>
      </c>
      <c r="F47" s="91"/>
      <c r="G47" s="95">
        <v>552256313154</v>
      </c>
    </row>
    <row r="48" spans="1:7" x14ac:dyDescent="0.2">
      <c r="A48" s="74">
        <v>63030000000</v>
      </c>
      <c r="C48" s="75" t="s">
        <v>188</v>
      </c>
      <c r="E48" s="95">
        <v>2001735234</v>
      </c>
      <c r="F48" s="91"/>
      <c r="G48" s="95">
        <v>2103763763</v>
      </c>
    </row>
    <row r="49" spans="1:7" x14ac:dyDescent="0.2">
      <c r="C49" s="75" t="s">
        <v>189</v>
      </c>
      <c r="E49" s="95">
        <v>81713696</v>
      </c>
      <c r="F49" s="91"/>
      <c r="G49" s="95">
        <v>511505183</v>
      </c>
    </row>
    <row r="50" spans="1:7" x14ac:dyDescent="0.2">
      <c r="E50" s="102">
        <v>359863269111</v>
      </c>
      <c r="F50" s="91"/>
      <c r="G50" s="102">
        <v>592730426308</v>
      </c>
    </row>
    <row r="51" spans="1:7" x14ac:dyDescent="0.2">
      <c r="E51" s="95"/>
      <c r="F51" s="91"/>
      <c r="G51" s="95"/>
    </row>
    <row r="52" spans="1:7" x14ac:dyDescent="0.2">
      <c r="A52" s="74">
        <v>73010000000</v>
      </c>
      <c r="B52" s="75" t="s">
        <v>190</v>
      </c>
      <c r="C52" s="82" t="s">
        <v>191</v>
      </c>
      <c r="E52" s="96"/>
      <c r="F52" s="97"/>
      <c r="G52" s="96"/>
    </row>
    <row r="53" spans="1:7" x14ac:dyDescent="0.2">
      <c r="A53" s="74">
        <v>73010759000</v>
      </c>
      <c r="B53" s="75" t="s">
        <v>192</v>
      </c>
      <c r="C53" s="75" t="s">
        <v>193</v>
      </c>
      <c r="E53" s="95">
        <v>-45465614940</v>
      </c>
      <c r="F53" s="91"/>
      <c r="G53" s="95">
        <v>-43502193194</v>
      </c>
    </row>
    <row r="54" spans="1:7" x14ac:dyDescent="0.2">
      <c r="A54" s="74">
        <v>73010761000</v>
      </c>
      <c r="B54" s="75" t="s">
        <v>194</v>
      </c>
      <c r="C54" s="75" t="s">
        <v>195</v>
      </c>
      <c r="D54" s="13" t="s">
        <v>196</v>
      </c>
      <c r="E54" s="95">
        <v>-4793135364</v>
      </c>
      <c r="F54" s="91"/>
      <c r="G54" s="95">
        <v>-5806067827</v>
      </c>
    </row>
    <row r="55" spans="1:7" x14ac:dyDescent="0.2">
      <c r="A55" s="74">
        <v>73010763000</v>
      </c>
      <c r="B55" s="75" t="s">
        <v>197</v>
      </c>
      <c r="C55" s="75" t="s">
        <v>198</v>
      </c>
      <c r="E55" s="95">
        <v>-2553098970</v>
      </c>
      <c r="F55" s="91"/>
      <c r="G55" s="95">
        <v>-3389642399</v>
      </c>
    </row>
    <row r="56" spans="1:7" x14ac:dyDescent="0.2">
      <c r="A56" s="74">
        <v>73010765000</v>
      </c>
      <c r="B56" s="75" t="s">
        <v>199</v>
      </c>
      <c r="C56" s="6" t="s">
        <v>200</v>
      </c>
      <c r="D56" s="13"/>
      <c r="E56" s="95">
        <v>-1887938594</v>
      </c>
      <c r="F56" s="91"/>
      <c r="G56" s="95">
        <v>-1400120560</v>
      </c>
    </row>
    <row r="57" spans="1:7" x14ac:dyDescent="0.2">
      <c r="A57" s="74">
        <v>73010767000</v>
      </c>
      <c r="B57" s="75" t="s">
        <v>201</v>
      </c>
      <c r="C57" s="75" t="s">
        <v>189</v>
      </c>
      <c r="D57" s="13" t="s">
        <v>202</v>
      </c>
      <c r="E57" s="95">
        <v>-70362017473</v>
      </c>
      <c r="F57" s="91"/>
      <c r="G57" s="95">
        <v>-69337327567</v>
      </c>
    </row>
    <row r="58" spans="1:7" x14ac:dyDescent="0.2">
      <c r="A58" s="74">
        <v>73010769000</v>
      </c>
      <c r="B58" s="75" t="s">
        <v>203</v>
      </c>
      <c r="C58" s="75" t="s">
        <v>204</v>
      </c>
      <c r="D58" s="76" t="s">
        <v>159</v>
      </c>
      <c r="E58" s="101">
        <v>-321550932705</v>
      </c>
      <c r="F58" s="103"/>
      <c r="G58" s="101">
        <v>-546395789837</v>
      </c>
    </row>
    <row r="59" spans="1:7" x14ac:dyDescent="0.2">
      <c r="A59" s="74">
        <v>73010771000</v>
      </c>
      <c r="B59" s="75" t="s">
        <v>205</v>
      </c>
      <c r="E59" s="104">
        <v>-446612738046</v>
      </c>
      <c r="F59" s="91"/>
      <c r="G59" s="104">
        <v>-669831141384</v>
      </c>
    </row>
    <row r="60" spans="1:7" x14ac:dyDescent="0.2">
      <c r="A60" s="74">
        <v>73010773000</v>
      </c>
      <c r="B60" s="75" t="s">
        <v>206</v>
      </c>
      <c r="E60" s="94"/>
      <c r="F60" s="91"/>
      <c r="G60" s="94"/>
    </row>
    <row r="61" spans="1:7" ht="6.75" customHeight="1" x14ac:dyDescent="0.2">
      <c r="A61" s="74">
        <v>73010775000</v>
      </c>
      <c r="B61" s="75" t="s">
        <v>207</v>
      </c>
      <c r="E61" s="95"/>
      <c r="F61" s="91"/>
      <c r="G61" s="95"/>
    </row>
    <row r="62" spans="1:7" x14ac:dyDescent="0.2">
      <c r="A62" s="74">
        <v>73010769000</v>
      </c>
      <c r="B62" s="75" t="s">
        <v>203</v>
      </c>
      <c r="C62" s="82" t="s">
        <v>208</v>
      </c>
      <c r="E62" s="100">
        <v>5206648579.0789003</v>
      </c>
      <c r="F62" s="97"/>
      <c r="G62" s="100">
        <v>5636541249.7790499</v>
      </c>
    </row>
    <row r="63" spans="1:7" x14ac:dyDescent="0.2">
      <c r="A63" s="74">
        <v>73020000000</v>
      </c>
      <c r="B63" s="75" t="s">
        <v>168</v>
      </c>
      <c r="E63" s="95"/>
      <c r="F63" s="91"/>
      <c r="G63" s="95"/>
    </row>
    <row r="64" spans="1:7" x14ac:dyDescent="0.2">
      <c r="A64" s="74">
        <v>73010761002</v>
      </c>
      <c r="B64" s="75" t="s">
        <v>209</v>
      </c>
      <c r="C64" s="82" t="s">
        <v>210</v>
      </c>
      <c r="E64" s="96"/>
      <c r="F64" s="97"/>
      <c r="G64" s="96"/>
    </row>
    <row r="65" spans="1:7" x14ac:dyDescent="0.2">
      <c r="C65" s="75" t="s">
        <v>211</v>
      </c>
      <c r="E65" s="95">
        <v>0</v>
      </c>
      <c r="F65" s="91"/>
      <c r="G65" s="95">
        <v>11818997576.49</v>
      </c>
    </row>
    <row r="66" spans="1:7" x14ac:dyDescent="0.2">
      <c r="A66" s="74">
        <v>64010000000</v>
      </c>
      <c r="B66" s="75" t="s">
        <v>212</v>
      </c>
      <c r="C66" s="75" t="s">
        <v>213</v>
      </c>
      <c r="E66" s="77">
        <v>16932773901</v>
      </c>
      <c r="F66" s="91"/>
      <c r="G66" s="95">
        <v>13063843936</v>
      </c>
    </row>
    <row r="67" spans="1:7" x14ac:dyDescent="0.2">
      <c r="A67" s="74">
        <v>74010000000</v>
      </c>
      <c r="B67" s="75" t="s">
        <v>214</v>
      </c>
      <c r="C67" s="75" t="s">
        <v>215</v>
      </c>
      <c r="E67" s="101">
        <v>-367812627</v>
      </c>
      <c r="F67" s="91"/>
      <c r="G67" s="101">
        <v>-142000486</v>
      </c>
    </row>
    <row r="68" spans="1:7" ht="18" customHeight="1" x14ac:dyDescent="0.2">
      <c r="E68" s="77">
        <v>16564961274</v>
      </c>
      <c r="F68" s="91"/>
      <c r="G68" s="77">
        <v>24740841026.490002</v>
      </c>
    </row>
    <row r="69" spans="1:7" ht="12.2" customHeight="1" x14ac:dyDescent="0.2">
      <c r="E69" s="96"/>
      <c r="F69" s="97"/>
      <c r="G69" s="96"/>
    </row>
    <row r="70" spans="1:7" ht="14.85" customHeight="1" x14ac:dyDescent="0.2">
      <c r="A70" s="74">
        <v>65010000000</v>
      </c>
      <c r="B70" s="75" t="s">
        <v>216</v>
      </c>
      <c r="C70" s="82" t="s">
        <v>217</v>
      </c>
      <c r="E70" s="95"/>
      <c r="F70" s="91"/>
      <c r="G70" s="95"/>
    </row>
    <row r="71" spans="1:7" x14ac:dyDescent="0.2">
      <c r="A71" s="98">
        <v>75010000000</v>
      </c>
      <c r="B71" s="75" t="s">
        <v>218</v>
      </c>
      <c r="C71" s="75" t="s">
        <v>219</v>
      </c>
      <c r="E71" s="95">
        <v>169785</v>
      </c>
      <c r="F71" s="91"/>
      <c r="G71" s="95">
        <v>51393002</v>
      </c>
    </row>
    <row r="72" spans="1:7" x14ac:dyDescent="0.2">
      <c r="C72" s="75" t="s">
        <v>220</v>
      </c>
      <c r="E72" s="101">
        <v>-123416704</v>
      </c>
      <c r="F72" s="91"/>
      <c r="G72" s="101">
        <v>-772321011</v>
      </c>
    </row>
    <row r="73" spans="1:7" x14ac:dyDescent="0.2">
      <c r="E73" s="95">
        <v>-123246919</v>
      </c>
      <c r="F73" s="91"/>
      <c r="G73" s="95">
        <v>-720928009</v>
      </c>
    </row>
    <row r="74" spans="1:7" x14ac:dyDescent="0.2">
      <c r="E74" s="100"/>
      <c r="F74" s="97"/>
      <c r="G74" s="100"/>
    </row>
    <row r="75" spans="1:7" x14ac:dyDescent="0.2">
      <c r="C75" s="82" t="s">
        <v>221</v>
      </c>
      <c r="E75" s="95">
        <v>21648362934.078899</v>
      </c>
      <c r="F75" s="91"/>
      <c r="G75" s="95">
        <v>29656454267.2691</v>
      </c>
    </row>
    <row r="76" spans="1:7" x14ac:dyDescent="0.2">
      <c r="A76" s="74">
        <v>73010769002</v>
      </c>
      <c r="B76" s="75" t="s">
        <v>222</v>
      </c>
      <c r="E76" s="95"/>
      <c r="F76" s="97"/>
      <c r="G76" s="95"/>
    </row>
    <row r="77" spans="1:7" x14ac:dyDescent="0.2">
      <c r="C77" s="82" t="s">
        <v>223</v>
      </c>
      <c r="E77" s="95">
        <v>-922078350</v>
      </c>
      <c r="F77" s="91"/>
      <c r="G77" s="95">
        <v>-576077088</v>
      </c>
    </row>
    <row r="78" spans="1:7" x14ac:dyDescent="0.2">
      <c r="E78" s="94"/>
      <c r="F78" s="97"/>
      <c r="G78" s="94"/>
    </row>
    <row r="79" spans="1:7" ht="15" thickBot="1" x14ac:dyDescent="0.25">
      <c r="C79" s="82" t="s">
        <v>224</v>
      </c>
      <c r="E79" s="105">
        <v>20726284584.078899</v>
      </c>
      <c r="F79" s="84"/>
      <c r="G79" s="105">
        <v>29080377179.2691</v>
      </c>
    </row>
    <row r="80" spans="1:7" ht="15" thickTop="1" x14ac:dyDescent="0.2"/>
    <row r="81" spans="1:7" x14ac:dyDescent="0.2">
      <c r="C81" s="75" t="s">
        <v>144</v>
      </c>
    </row>
    <row r="82" spans="1:7" x14ac:dyDescent="0.2">
      <c r="C82" s="6"/>
    </row>
    <row r="83" spans="1:7" x14ac:dyDescent="0.2">
      <c r="A83" s="75"/>
      <c r="E83" s="106"/>
    </row>
    <row r="86" spans="1:7" s="75" customFormat="1" ht="12.75" x14ac:dyDescent="0.2">
      <c r="B86" s="75" t="s">
        <v>225</v>
      </c>
      <c r="D86" s="76"/>
      <c r="E86" s="106"/>
      <c r="F86" s="78"/>
      <c r="G86" s="106"/>
    </row>
    <row r="87" spans="1:7" s="75" customFormat="1" ht="12.75" x14ac:dyDescent="0.2">
      <c r="D87" s="76"/>
      <c r="E87" s="106"/>
      <c r="F87" s="78"/>
      <c r="G87" s="106"/>
    </row>
    <row r="88" spans="1:7" s="75" customFormat="1" ht="12.75" x14ac:dyDescent="0.2">
      <c r="D88" s="76"/>
      <c r="E88" s="106"/>
      <c r="F88" s="78"/>
      <c r="G88" s="106"/>
    </row>
    <row r="89" spans="1:7" s="75" customFormat="1" ht="12.75" x14ac:dyDescent="0.2">
      <c r="D89" s="76"/>
      <c r="E89" s="106"/>
      <c r="F89" s="78"/>
      <c r="G89" s="106"/>
    </row>
    <row r="90" spans="1:7" s="75" customFormat="1" ht="12.75" x14ac:dyDescent="0.2">
      <c r="D90" s="76"/>
      <c r="E90" s="106"/>
      <c r="F90" s="78"/>
      <c r="G90" s="106"/>
    </row>
    <row r="91" spans="1:7" s="75" customFormat="1" ht="12.75" x14ac:dyDescent="0.2">
      <c r="D91" s="76"/>
      <c r="E91" s="106"/>
      <c r="F91" s="78"/>
      <c r="G91" s="106"/>
    </row>
    <row r="92" spans="1:7" s="75" customFormat="1" ht="12.75" x14ac:dyDescent="0.2">
      <c r="D92" s="76"/>
      <c r="E92" s="106"/>
      <c r="F92" s="78"/>
      <c r="G92" s="106"/>
    </row>
    <row r="106" spans="4:7" s="75" customFormat="1" ht="12.75" x14ac:dyDescent="0.2">
      <c r="D106" s="107"/>
      <c r="E106" s="108"/>
      <c r="F106" s="78"/>
      <c r="G106" s="108"/>
    </row>
  </sheetData>
  <mergeCells count="3">
    <mergeCell ref="C2:F2"/>
    <mergeCell ref="C4:G4"/>
    <mergeCell ref="E9:G9"/>
  </mergeCells>
  <printOptions horizontalCentered="1"/>
  <pageMargins left="0.39370078740157505" right="0.39370078740157505" top="1.1811023622047201" bottom="0.59055118110236182" header="1.1811023622047201" footer="0.59055118110236182"/>
  <pageSetup paperSize="0" scale="60" firstPageNumber="4" fitToWidth="0" fitToHeight="0" orientation="portrait" useFirstPageNumber="1" horizontalDpi="0" verticalDpi="0" copies="0"/>
  <headerFooter alignWithMargins="0">
    <oddFooter>&amp;R&amp;"Times New Roman1,Regular"&amp;20&amp;P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3"/>
  <sheetViews>
    <sheetView workbookViewId="0"/>
  </sheetViews>
  <sheetFormatPr baseColWidth="10" defaultRowHeight="19.5" customHeight="1" outlineLevelRow="1" x14ac:dyDescent="0.2"/>
  <cols>
    <col min="1" max="1" width="55" style="112" customWidth="1"/>
    <col min="2" max="4" width="19" style="35" customWidth="1"/>
    <col min="5" max="6" width="19" style="37" customWidth="1"/>
    <col min="7" max="8" width="19" style="35" customWidth="1"/>
    <col min="9" max="9" width="17.875" style="74" customWidth="1"/>
    <col min="10" max="1024" width="7" style="74" customWidth="1"/>
    <col min="1025" max="1025" width="11" customWidth="1"/>
  </cols>
  <sheetData>
    <row r="1" spans="1:10" ht="14.25" customHeight="1" x14ac:dyDescent="0.2">
      <c r="A1" s="655"/>
      <c r="B1" s="655"/>
      <c r="C1" s="655"/>
      <c r="D1" s="655"/>
      <c r="E1" s="655"/>
      <c r="F1" s="655"/>
      <c r="G1" s="655"/>
      <c r="H1" s="655"/>
    </row>
    <row r="2" spans="1:10" ht="12.75" customHeight="1" x14ac:dyDescent="0.2">
      <c r="A2" s="109"/>
      <c r="E2" s="35"/>
      <c r="F2" s="35"/>
      <c r="G2" s="37"/>
      <c r="I2" s="35"/>
    </row>
    <row r="3" spans="1:10" s="110" customFormat="1" ht="38.25" customHeight="1" x14ac:dyDescent="0.2">
      <c r="A3" s="658" t="s">
        <v>226</v>
      </c>
      <c r="B3" s="658"/>
      <c r="C3" s="658"/>
      <c r="D3" s="658"/>
      <c r="E3" s="658"/>
      <c r="F3" s="658"/>
      <c r="G3" s="658"/>
      <c r="H3" s="658"/>
      <c r="I3" s="658"/>
    </row>
    <row r="4" spans="1:10" ht="12.75" customHeight="1" x14ac:dyDescent="0.2">
      <c r="A4" s="111" t="s">
        <v>1</v>
      </c>
      <c r="E4" s="35"/>
      <c r="F4" s="35"/>
      <c r="G4" s="37"/>
      <c r="I4" s="35"/>
    </row>
    <row r="5" spans="1:10" ht="12.75" customHeight="1" x14ac:dyDescent="0.2">
      <c r="A5" s="111" t="s">
        <v>4</v>
      </c>
      <c r="E5" s="35"/>
      <c r="F5" s="35"/>
      <c r="G5" s="37"/>
      <c r="I5" s="35"/>
    </row>
    <row r="6" spans="1:10" ht="12.75" customHeight="1" x14ac:dyDescent="0.2">
      <c r="E6" s="35"/>
      <c r="F6" s="35"/>
      <c r="G6" s="37"/>
      <c r="I6" s="35"/>
    </row>
    <row r="7" spans="1:10" ht="13.5" customHeight="1" x14ac:dyDescent="0.2">
      <c r="B7" s="113" t="e">
        <f>NA()</f>
        <v>#N/A</v>
      </c>
      <c r="C7" s="113" t="e">
        <f>NA()</f>
        <v>#N/A</v>
      </c>
      <c r="D7" s="113" t="e">
        <f>NA()</f>
        <v>#N/A</v>
      </c>
      <c r="E7" s="113" t="e">
        <f>NA()</f>
        <v>#N/A</v>
      </c>
      <c r="F7" s="113" t="e">
        <f>NA()</f>
        <v>#N/A</v>
      </c>
      <c r="G7" s="114" t="e">
        <f>NA()</f>
        <v>#N/A</v>
      </c>
      <c r="H7" s="113" t="e">
        <f>NA()</f>
        <v>#N/A</v>
      </c>
      <c r="I7" s="113" t="e">
        <f>NA()</f>
        <v>#N/A</v>
      </c>
    </row>
    <row r="8" spans="1:10" ht="13.5" customHeight="1" x14ac:dyDescent="0.2">
      <c r="A8" s="659"/>
      <c r="B8" s="657" t="s">
        <v>227</v>
      </c>
      <c r="C8" s="657" t="s">
        <v>228</v>
      </c>
      <c r="D8" s="657" t="s">
        <v>229</v>
      </c>
      <c r="E8" s="657" t="s">
        <v>230</v>
      </c>
      <c r="F8" s="657" t="s">
        <v>231</v>
      </c>
      <c r="G8" s="657" t="s">
        <v>232</v>
      </c>
      <c r="H8" s="657" t="s">
        <v>233</v>
      </c>
      <c r="I8" s="657" t="s">
        <v>234</v>
      </c>
    </row>
    <row r="9" spans="1:10" ht="15.75" customHeight="1" x14ac:dyDescent="0.2">
      <c r="A9" s="659"/>
      <c r="B9" s="657"/>
      <c r="C9" s="657"/>
      <c r="D9" s="657"/>
      <c r="E9" s="657"/>
      <c r="F9" s="657"/>
      <c r="G9" s="657"/>
      <c r="H9" s="657"/>
      <c r="I9" s="657"/>
    </row>
    <row r="10" spans="1:10" ht="14.25" customHeight="1" x14ac:dyDescent="0.2">
      <c r="A10" s="659"/>
      <c r="B10" s="657"/>
      <c r="C10" s="657"/>
      <c r="D10" s="657"/>
      <c r="E10" s="657"/>
      <c r="F10" s="657"/>
      <c r="G10" s="657"/>
      <c r="H10" s="657"/>
      <c r="I10" s="657"/>
    </row>
    <row r="11" spans="1:10" ht="14.25" customHeight="1" thickBot="1" x14ac:dyDescent="0.25">
      <c r="A11" s="115" t="s">
        <v>235</v>
      </c>
      <c r="B11" s="116">
        <v>334239600000.48999</v>
      </c>
      <c r="C11" s="116">
        <v>11500000000</v>
      </c>
      <c r="D11" s="116">
        <v>1684672973</v>
      </c>
      <c r="E11" s="116">
        <v>0</v>
      </c>
      <c r="F11" s="116">
        <v>0</v>
      </c>
      <c r="G11" s="116">
        <v>0</v>
      </c>
      <c r="H11" s="116">
        <v>29080377180</v>
      </c>
      <c r="I11" s="117">
        <v>376504650153.48999</v>
      </c>
    </row>
    <row r="12" spans="1:10" ht="22.5" hidden="1" customHeight="1" x14ac:dyDescent="0.2">
      <c r="A12" s="118" t="s">
        <v>236</v>
      </c>
      <c r="B12" s="119">
        <v>0</v>
      </c>
      <c r="C12" s="119">
        <v>0</v>
      </c>
      <c r="D12" s="119">
        <v>0</v>
      </c>
      <c r="E12" s="119">
        <v>0</v>
      </c>
      <c r="F12" s="119">
        <v>0</v>
      </c>
      <c r="G12" s="120">
        <v>0</v>
      </c>
      <c r="H12" s="119"/>
      <c r="I12" s="121">
        <v>0</v>
      </c>
      <c r="J12" s="122"/>
    </row>
    <row r="13" spans="1:10" ht="22.5" hidden="1" customHeight="1" x14ac:dyDescent="0.2">
      <c r="A13" s="123" t="s">
        <v>237</v>
      </c>
      <c r="B13" s="124"/>
      <c r="C13" s="124"/>
      <c r="D13" s="124"/>
      <c r="E13" s="124">
        <v>0</v>
      </c>
      <c r="F13" s="124">
        <v>0</v>
      </c>
      <c r="G13" s="124">
        <v>0</v>
      </c>
      <c r="H13" s="124"/>
      <c r="I13" s="125">
        <v>0</v>
      </c>
      <c r="J13" s="122"/>
    </row>
    <row r="14" spans="1:10" ht="22.5" hidden="1" customHeight="1" x14ac:dyDescent="0.2">
      <c r="A14" s="126" t="s">
        <v>238</v>
      </c>
      <c r="B14" s="127"/>
      <c r="C14" s="127"/>
      <c r="D14" s="127"/>
      <c r="E14" s="127">
        <v>0</v>
      </c>
      <c r="F14" s="127">
        <v>0</v>
      </c>
      <c r="G14" s="127">
        <v>0</v>
      </c>
      <c r="H14" s="127">
        <v>0</v>
      </c>
      <c r="I14" s="128">
        <v>0</v>
      </c>
      <c r="J14" s="122"/>
    </row>
    <row r="15" spans="1:10" ht="21" hidden="1" customHeight="1" thickBot="1" x14ac:dyDescent="0.25">
      <c r="A15" s="129" t="s">
        <v>239</v>
      </c>
      <c r="B15" s="130">
        <v>334239600000.48999</v>
      </c>
      <c r="C15" s="130">
        <v>11500000000</v>
      </c>
      <c r="D15" s="130">
        <v>1684672973</v>
      </c>
      <c r="E15" s="130">
        <v>0</v>
      </c>
      <c r="F15" s="130">
        <v>0</v>
      </c>
      <c r="G15" s="130">
        <v>0</v>
      </c>
      <c r="H15" s="130">
        <v>29080377180</v>
      </c>
      <c r="I15" s="131">
        <v>376504650153.48999</v>
      </c>
      <c r="J15" s="122"/>
    </row>
    <row r="16" spans="1:10" ht="24.95" customHeight="1" thickTop="1" x14ac:dyDescent="0.2">
      <c r="A16" s="132" t="s">
        <v>240</v>
      </c>
      <c r="B16" s="133"/>
      <c r="C16" s="133"/>
      <c r="D16" s="133"/>
      <c r="E16" s="133"/>
      <c r="F16" s="133"/>
      <c r="G16" s="133"/>
      <c r="H16" s="134"/>
      <c r="I16" s="134"/>
    </row>
    <row r="17" spans="1:9" ht="24.95" customHeight="1" x14ac:dyDescent="0.2">
      <c r="A17" s="135" t="s">
        <v>241</v>
      </c>
      <c r="B17" s="136">
        <v>0</v>
      </c>
      <c r="C17" s="136">
        <v>0</v>
      </c>
      <c r="D17" s="136">
        <v>0</v>
      </c>
      <c r="E17" s="136">
        <v>0</v>
      </c>
      <c r="F17" s="136">
        <v>0</v>
      </c>
      <c r="G17" s="136">
        <v>0</v>
      </c>
      <c r="H17" s="137">
        <v>0</v>
      </c>
      <c r="I17" s="125">
        <v>0</v>
      </c>
    </row>
    <row r="18" spans="1:9" ht="24.95" customHeight="1" x14ac:dyDescent="0.2">
      <c r="A18" s="135" t="s">
        <v>242</v>
      </c>
      <c r="B18" s="136">
        <v>0</v>
      </c>
      <c r="C18" s="136">
        <v>0</v>
      </c>
      <c r="D18" s="136">
        <v>0</v>
      </c>
      <c r="E18" s="136">
        <v>0</v>
      </c>
      <c r="F18" s="136">
        <v>0</v>
      </c>
      <c r="G18" s="136">
        <v>0</v>
      </c>
      <c r="H18" s="138">
        <v>-29080377180</v>
      </c>
      <c r="I18" s="139">
        <v>-29080377180</v>
      </c>
    </row>
    <row r="19" spans="1:9" ht="24.95" customHeight="1" x14ac:dyDescent="0.2">
      <c r="A19" s="135" t="s">
        <v>243</v>
      </c>
      <c r="B19" s="136">
        <v>0</v>
      </c>
      <c r="C19" s="136">
        <v>0</v>
      </c>
      <c r="D19" s="136">
        <v>0</v>
      </c>
      <c r="E19" s="136">
        <v>5931290853</v>
      </c>
      <c r="F19" s="136">
        <v>10782086327</v>
      </c>
      <c r="G19" s="136">
        <v>0</v>
      </c>
      <c r="H19" s="125">
        <v>0</v>
      </c>
      <c r="I19" s="125">
        <v>16713377180</v>
      </c>
    </row>
    <row r="20" spans="1:9" ht="24.95" customHeight="1" x14ac:dyDescent="0.2">
      <c r="A20" s="135" t="s">
        <v>244</v>
      </c>
      <c r="B20" s="136">
        <v>0</v>
      </c>
      <c r="C20" s="136">
        <v>0</v>
      </c>
      <c r="D20" s="136">
        <v>0</v>
      </c>
      <c r="E20" s="136">
        <v>0</v>
      </c>
      <c r="F20" s="136">
        <v>0</v>
      </c>
      <c r="G20" s="136">
        <v>0</v>
      </c>
      <c r="H20" s="125">
        <v>0</v>
      </c>
      <c r="I20" s="125">
        <v>0</v>
      </c>
    </row>
    <row r="21" spans="1:9" ht="24.95" customHeight="1" x14ac:dyDescent="0.2">
      <c r="A21" s="135" t="s">
        <v>245</v>
      </c>
      <c r="B21" s="136">
        <v>14367000000</v>
      </c>
      <c r="C21" s="136">
        <v>600000000</v>
      </c>
      <c r="D21" s="136">
        <v>0</v>
      </c>
      <c r="E21" s="136">
        <v>0</v>
      </c>
      <c r="F21" s="136">
        <v>0</v>
      </c>
      <c r="G21" s="136">
        <v>0</v>
      </c>
      <c r="H21" s="125">
        <v>0</v>
      </c>
      <c r="I21" s="125">
        <v>14967000000</v>
      </c>
    </row>
    <row r="22" spans="1:9" ht="24.95" customHeight="1" x14ac:dyDescent="0.2">
      <c r="A22" s="140" t="s">
        <v>246</v>
      </c>
      <c r="B22" s="141">
        <v>0</v>
      </c>
      <c r="C22" s="141">
        <v>0</v>
      </c>
      <c r="D22" s="141">
        <v>0</v>
      </c>
      <c r="E22" s="141">
        <v>0</v>
      </c>
      <c r="F22" s="141">
        <v>0</v>
      </c>
      <c r="G22" s="141">
        <v>0</v>
      </c>
      <c r="H22" s="128">
        <v>20726284584</v>
      </c>
      <c r="I22" s="128">
        <v>20726284584</v>
      </c>
    </row>
    <row r="23" spans="1:9" ht="24.95" customHeight="1" thickBot="1" x14ac:dyDescent="0.25">
      <c r="A23" s="142" t="s">
        <v>247</v>
      </c>
      <c r="B23" s="143">
        <v>348606600000.48999</v>
      </c>
      <c r="C23" s="143">
        <v>12100000000</v>
      </c>
      <c r="D23" s="143">
        <v>1684672973</v>
      </c>
      <c r="E23" s="143">
        <v>5931290853</v>
      </c>
      <c r="F23" s="143">
        <v>10782086327</v>
      </c>
      <c r="G23" s="143">
        <v>0</v>
      </c>
      <c r="H23" s="143">
        <v>20726284584</v>
      </c>
      <c r="I23" s="144">
        <v>399830934737.48999</v>
      </c>
    </row>
    <row r="24" spans="1:9" ht="19.5" customHeight="1" thickTop="1" x14ac:dyDescent="0.2">
      <c r="B24" s="145"/>
      <c r="E24" s="35"/>
      <c r="F24" s="35"/>
      <c r="G24" s="37"/>
      <c r="I24" s="146"/>
    </row>
    <row r="25" spans="1:9" ht="19.5" customHeight="1" x14ac:dyDescent="0.2">
      <c r="A25" s="147" t="s">
        <v>144</v>
      </c>
      <c r="B25" s="68"/>
      <c r="C25" s="68"/>
      <c r="D25" s="68"/>
      <c r="E25" s="68"/>
      <c r="F25" s="68"/>
      <c r="G25" s="68"/>
      <c r="H25" s="68"/>
      <c r="I25" s="57"/>
    </row>
    <row r="26" spans="1:9" ht="19.5" customHeight="1" x14ac:dyDescent="0.2">
      <c r="A26" s="147"/>
      <c r="B26" s="68"/>
      <c r="C26" s="68"/>
      <c r="D26" s="68"/>
      <c r="E26" s="68"/>
      <c r="F26" s="68"/>
      <c r="G26" s="68"/>
      <c r="H26" s="68"/>
      <c r="I26" s="148"/>
    </row>
    <row r="27" spans="1:9" ht="19.5" customHeight="1" x14ac:dyDescent="0.2">
      <c r="B27" s="68"/>
      <c r="C27" s="68"/>
      <c r="D27" s="68"/>
      <c r="E27" s="68"/>
      <c r="F27" s="68"/>
      <c r="G27" s="68"/>
      <c r="H27" s="68"/>
      <c r="I27" s="149"/>
    </row>
    <row r="28" spans="1:9" ht="19.5" customHeight="1" outlineLevel="1" x14ac:dyDescent="0.2">
      <c r="A28" s="147"/>
      <c r="B28" s="68"/>
      <c r="C28" s="68"/>
      <c r="D28" s="68"/>
      <c r="E28" s="68"/>
      <c r="F28" s="68"/>
      <c r="G28" s="68"/>
      <c r="H28" s="68"/>
    </row>
    <row r="29" spans="1:9" ht="19.5" customHeight="1" x14ac:dyDescent="0.2">
      <c r="A29" s="147"/>
      <c r="B29" s="68"/>
      <c r="C29" s="68"/>
      <c r="D29" s="68"/>
      <c r="E29" s="68"/>
      <c r="F29" s="68"/>
      <c r="G29" s="68"/>
      <c r="H29" s="68"/>
    </row>
    <row r="30" spans="1:9" ht="19.5" customHeight="1" x14ac:dyDescent="0.2">
      <c r="A30" s="147"/>
      <c r="B30" s="68"/>
      <c r="C30" s="68"/>
      <c r="D30" s="68"/>
      <c r="E30" s="68"/>
      <c r="F30" s="68"/>
      <c r="G30" s="68"/>
      <c r="H30" s="68"/>
    </row>
    <row r="31" spans="1:9" ht="19.5" customHeight="1" x14ac:dyDescent="0.2">
      <c r="A31" s="147"/>
      <c r="B31" s="68"/>
      <c r="C31" s="68"/>
      <c r="D31" s="68"/>
      <c r="E31" s="68"/>
      <c r="F31" s="68"/>
      <c r="G31" s="68"/>
      <c r="H31" s="68"/>
    </row>
    <row r="32" spans="1:9" ht="19.5" customHeight="1" x14ac:dyDescent="0.2">
      <c r="A32" s="147"/>
      <c r="B32" s="68"/>
      <c r="C32" s="68"/>
      <c r="D32" s="68"/>
      <c r="E32" s="68"/>
      <c r="F32" s="68"/>
      <c r="G32" s="68"/>
      <c r="H32" s="68"/>
    </row>
    <row r="33" spans="1:8" ht="19.5" customHeight="1" x14ac:dyDescent="0.2">
      <c r="A33" s="147"/>
      <c r="B33" s="68"/>
      <c r="C33" s="68"/>
      <c r="D33" s="68"/>
      <c r="E33" s="68"/>
      <c r="F33" s="68"/>
      <c r="G33" s="68"/>
      <c r="H33" s="68"/>
    </row>
    <row r="34" spans="1:8" ht="19.5" customHeight="1" x14ac:dyDescent="0.2">
      <c r="A34" s="147"/>
      <c r="B34" s="68"/>
      <c r="C34" s="68"/>
      <c r="D34" s="68"/>
      <c r="E34" s="68"/>
      <c r="F34" s="68"/>
      <c r="G34" s="68"/>
      <c r="H34" s="68"/>
    </row>
    <row r="35" spans="1:8" ht="19.5" customHeight="1" x14ac:dyDescent="0.2">
      <c r="A35" s="147"/>
      <c r="B35" s="68"/>
      <c r="C35" s="68"/>
      <c r="D35" s="68"/>
      <c r="E35" s="68"/>
      <c r="F35" s="68"/>
      <c r="G35" s="68"/>
      <c r="H35" s="68"/>
    </row>
    <row r="36" spans="1:8" ht="19.5" customHeight="1" x14ac:dyDescent="0.2">
      <c r="A36" s="147"/>
      <c r="B36" s="68"/>
      <c r="C36" s="68"/>
      <c r="D36" s="68"/>
      <c r="E36" s="68"/>
      <c r="F36" s="68"/>
      <c r="G36" s="68"/>
      <c r="H36" s="68"/>
    </row>
    <row r="37" spans="1:8" ht="19.5" customHeight="1" x14ac:dyDescent="0.2">
      <c r="A37" s="147"/>
      <c r="B37" s="68"/>
      <c r="C37" s="68"/>
      <c r="D37" s="68"/>
      <c r="E37" s="68"/>
      <c r="F37" s="68"/>
      <c r="G37" s="68"/>
      <c r="H37" s="68"/>
    </row>
    <row r="38" spans="1:8" ht="19.5" customHeight="1" x14ac:dyDescent="0.2">
      <c r="A38" s="147"/>
      <c r="B38" s="68"/>
      <c r="C38" s="68"/>
      <c r="D38" s="68"/>
      <c r="E38" s="68"/>
      <c r="F38" s="68"/>
      <c r="G38" s="68"/>
      <c r="H38" s="68"/>
    </row>
    <row r="39" spans="1:8" ht="19.5" customHeight="1" x14ac:dyDescent="0.2">
      <c r="A39" s="147"/>
      <c r="B39" s="68"/>
      <c r="C39" s="68"/>
      <c r="D39" s="68"/>
      <c r="E39" s="68"/>
      <c r="F39" s="68"/>
      <c r="G39" s="68"/>
      <c r="H39" s="68"/>
    </row>
    <row r="40" spans="1:8" ht="19.5" customHeight="1" x14ac:dyDescent="0.2">
      <c r="A40" s="147"/>
      <c r="B40" s="68"/>
      <c r="C40" s="68"/>
      <c r="D40" s="68"/>
      <c r="E40" s="68"/>
      <c r="F40" s="68"/>
      <c r="G40" s="68"/>
      <c r="H40" s="68"/>
    </row>
    <row r="41" spans="1:8" ht="19.5" customHeight="1" x14ac:dyDescent="0.2">
      <c r="A41" s="147"/>
      <c r="B41" s="68"/>
      <c r="C41" s="68"/>
      <c r="D41" s="68"/>
      <c r="E41" s="68"/>
      <c r="F41" s="68"/>
      <c r="G41" s="68"/>
      <c r="H41" s="68"/>
    </row>
    <row r="42" spans="1:8" ht="19.5" customHeight="1" x14ac:dyDescent="0.2">
      <c r="A42" s="147"/>
      <c r="B42" s="68"/>
      <c r="C42" s="68"/>
      <c r="D42" s="68"/>
      <c r="E42" s="68"/>
      <c r="F42" s="68"/>
      <c r="G42" s="68"/>
      <c r="H42" s="68"/>
    </row>
    <row r="45" spans="1:8" ht="19.5" customHeight="1" x14ac:dyDescent="0.2">
      <c r="A45" s="147"/>
    </row>
    <row r="53" spans="1:1" ht="19.5" customHeight="1" x14ac:dyDescent="0.2">
      <c r="A53" s="147"/>
    </row>
  </sheetData>
  <mergeCells count="11">
    <mergeCell ref="I8:I10"/>
    <mergeCell ref="A1:H1"/>
    <mergeCell ref="A3:I3"/>
    <mergeCell ref="A8:A10"/>
    <mergeCell ref="B8:B10"/>
    <mergeCell ref="C8:C10"/>
    <mergeCell ref="D8:D10"/>
    <mergeCell ref="E8:E10"/>
    <mergeCell ref="F8:F10"/>
    <mergeCell ref="G8:G10"/>
    <mergeCell ref="H8:H10"/>
  </mergeCells>
  <printOptions horizontalCentered="1"/>
  <pageMargins left="0.19685039370078702" right="0.19685039370078702" top="1.1811023622047201" bottom="0.59055118110236182" header="1.1811023622047201" footer="0.59055118110236182"/>
  <pageSetup paperSize="0" scale="58" firstPageNumber="5" fitToWidth="0" fitToHeight="0" orientation="landscape" useFirstPageNumber="1" horizontalDpi="0" verticalDpi="0" copies="0"/>
  <headerFooter alignWithMargins="0">
    <oddFooter>&amp;R&amp;16&amp;P</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heetViews>
  <sheetFormatPr baseColWidth="10" defaultRowHeight="14.25" x14ac:dyDescent="0.2"/>
  <cols>
    <col min="1" max="1" width="11" customWidth="1"/>
    <col min="2" max="2" width="53.875" customWidth="1"/>
    <col min="3" max="9" width="18.625" customWidth="1"/>
    <col min="10" max="10" width="11" customWidth="1"/>
  </cols>
  <sheetData>
    <row r="1" spans="1:9" ht="19.5" x14ac:dyDescent="0.2">
      <c r="A1" s="658" t="s">
        <v>248</v>
      </c>
      <c r="B1" s="658"/>
      <c r="C1" s="658"/>
      <c r="D1" s="658"/>
      <c r="E1" s="658"/>
      <c r="F1" s="658"/>
      <c r="G1" s="658"/>
      <c r="H1" s="658"/>
      <c r="I1" s="658"/>
    </row>
    <row r="2" spans="1:9" x14ac:dyDescent="0.2">
      <c r="B2" s="150"/>
    </row>
    <row r="3" spans="1:9" x14ac:dyDescent="0.2">
      <c r="B3" s="150" t="s">
        <v>4</v>
      </c>
    </row>
    <row r="6" spans="1:9" x14ac:dyDescent="0.2">
      <c r="B6" s="659"/>
      <c r="C6" s="657" t="s">
        <v>227</v>
      </c>
      <c r="D6" s="657" t="s">
        <v>228</v>
      </c>
      <c r="E6" s="657" t="s">
        <v>229</v>
      </c>
      <c r="F6" s="657" t="s">
        <v>230</v>
      </c>
      <c r="G6" s="657" t="s">
        <v>232</v>
      </c>
      <c r="H6" s="657" t="s">
        <v>233</v>
      </c>
      <c r="I6" s="657" t="s">
        <v>234</v>
      </c>
    </row>
    <row r="7" spans="1:9" x14ac:dyDescent="0.2">
      <c r="B7" s="659"/>
      <c r="C7" s="657"/>
      <c r="D7" s="657"/>
      <c r="E7" s="657"/>
      <c r="F7" s="657"/>
      <c r="G7" s="657"/>
      <c r="H7" s="657"/>
      <c r="I7" s="657"/>
    </row>
    <row r="8" spans="1:9" x14ac:dyDescent="0.2">
      <c r="B8" s="659"/>
      <c r="C8" s="657"/>
      <c r="D8" s="657"/>
      <c r="E8" s="657"/>
      <c r="F8" s="657"/>
      <c r="G8" s="657"/>
      <c r="H8" s="657"/>
      <c r="I8" s="657"/>
    </row>
    <row r="9" spans="1:9" x14ac:dyDescent="0.2">
      <c r="B9" s="151" t="s">
        <v>249</v>
      </c>
      <c r="C9" s="152">
        <v>137957926789</v>
      </c>
      <c r="D9" s="152">
        <v>1764473211</v>
      </c>
      <c r="E9" s="152">
        <v>10728533249.01</v>
      </c>
      <c r="F9" s="152">
        <v>38017637074.82</v>
      </c>
      <c r="G9" s="152">
        <v>-81649572747.339798</v>
      </c>
      <c r="H9" s="152">
        <v>0</v>
      </c>
      <c r="I9" s="153">
        <f>+SUM(C9:H9)</f>
        <v>106818997576.49022</v>
      </c>
    </row>
    <row r="10" spans="1:9" x14ac:dyDescent="0.2">
      <c r="B10" s="118" t="s">
        <v>250</v>
      </c>
      <c r="C10" s="154">
        <v>0</v>
      </c>
      <c r="D10" s="154">
        <v>0</v>
      </c>
      <c r="E10" s="154">
        <v>0</v>
      </c>
      <c r="F10" s="154">
        <v>0</v>
      </c>
      <c r="G10" s="155">
        <v>0</v>
      </c>
      <c r="H10" s="154">
        <v>-10724809802</v>
      </c>
      <c r="I10" s="156">
        <f>+SUM(C10:H10)</f>
        <v>-10724809802</v>
      </c>
    </row>
    <row r="11" spans="1:9" x14ac:dyDescent="0.2">
      <c r="B11" s="123" t="s">
        <v>251</v>
      </c>
      <c r="C11" s="157">
        <f>-D11-E11-F11-G11-H11</f>
        <v>-42957926788.509796</v>
      </c>
      <c r="D11" s="157">
        <f>-D9</f>
        <v>-1764473211</v>
      </c>
      <c r="E11" s="157">
        <f>-E9</f>
        <v>-10728533249.01</v>
      </c>
      <c r="F11" s="157">
        <f>-F9</f>
        <v>-38017637074.82</v>
      </c>
      <c r="G11" s="157">
        <f>-G9</f>
        <v>81649572747.339798</v>
      </c>
      <c r="H11" s="157">
        <f>11818997576</f>
        <v>11818997576</v>
      </c>
      <c r="I11" s="158">
        <f>+SUM(C11:H11)</f>
        <v>0</v>
      </c>
    </row>
    <row r="12" spans="1:9" x14ac:dyDescent="0.2">
      <c r="B12" s="126" t="s">
        <v>252</v>
      </c>
      <c r="C12" s="159">
        <v>196346900000</v>
      </c>
      <c r="D12" s="159">
        <v>7892700000</v>
      </c>
      <c r="E12" s="159">
        <v>1170104124</v>
      </c>
      <c r="F12" s="159">
        <v>0</v>
      </c>
      <c r="G12" s="159">
        <v>0</v>
      </c>
      <c r="H12" s="159">
        <v>0</v>
      </c>
      <c r="I12" s="160">
        <f>+SUM(C12:H12)</f>
        <v>205409704124</v>
      </c>
    </row>
    <row r="13" spans="1:9" ht="15" thickBot="1" x14ac:dyDescent="0.25">
      <c r="B13" s="129" t="s">
        <v>253</v>
      </c>
      <c r="C13" s="161">
        <f>+SUM(C9:C12)</f>
        <v>291346900000.49023</v>
      </c>
      <c r="D13" s="161">
        <f>+SUM(D9:D12)</f>
        <v>7892700000</v>
      </c>
      <c r="E13" s="161">
        <f>+SUM(E9:E12)</f>
        <v>1170104124</v>
      </c>
      <c r="F13" s="162">
        <v>0</v>
      </c>
      <c r="G13" s="162">
        <v>0</v>
      </c>
      <c r="H13" s="161">
        <f>+SUM(H9:H12)</f>
        <v>1094187774</v>
      </c>
      <c r="I13" s="163">
        <f>+SUM(I9:I12)</f>
        <v>301503891898.49023</v>
      </c>
    </row>
    <row r="14" spans="1:9" ht="15" thickTop="1" x14ac:dyDescent="0.2">
      <c r="B14" s="132" t="s">
        <v>240</v>
      </c>
      <c r="C14" s="164"/>
      <c r="D14" s="164"/>
      <c r="E14" s="164"/>
      <c r="F14" s="164"/>
      <c r="G14" s="164"/>
      <c r="H14" s="165"/>
      <c r="I14" s="165"/>
    </row>
    <row r="15" spans="1:9" x14ac:dyDescent="0.2">
      <c r="B15" s="135" t="s">
        <v>241</v>
      </c>
      <c r="C15" s="166">
        <v>0</v>
      </c>
      <c r="D15" s="166">
        <v>0</v>
      </c>
      <c r="E15" s="166">
        <v>0</v>
      </c>
      <c r="F15" s="166">
        <v>0</v>
      </c>
      <c r="G15" s="166">
        <v>0</v>
      </c>
      <c r="H15" s="137">
        <v>0</v>
      </c>
      <c r="I15" s="137">
        <f t="shared" ref="I15:I20" si="0">SUM(C15:H15)</f>
        <v>0</v>
      </c>
    </row>
    <row r="16" spans="1:9" x14ac:dyDescent="0.2">
      <c r="B16" s="135" t="s">
        <v>242</v>
      </c>
      <c r="C16" s="166">
        <v>0</v>
      </c>
      <c r="D16" s="166">
        <v>0</v>
      </c>
      <c r="E16" s="166">
        <v>0</v>
      </c>
      <c r="F16" s="166">
        <v>0</v>
      </c>
      <c r="G16" s="166">
        <v>0</v>
      </c>
      <c r="H16" s="137">
        <v>0</v>
      </c>
      <c r="I16" s="137">
        <f t="shared" si="0"/>
        <v>0</v>
      </c>
    </row>
    <row r="17" spans="2:9" x14ac:dyDescent="0.2">
      <c r="B17" s="135" t="s">
        <v>254</v>
      </c>
      <c r="C17" s="166">
        <v>0</v>
      </c>
      <c r="D17" s="166">
        <v>0</v>
      </c>
      <c r="E17" s="166">
        <v>514568849</v>
      </c>
      <c r="F17" s="166">
        <v>0</v>
      </c>
      <c r="G17" s="166">
        <v>0</v>
      </c>
      <c r="H17" s="137">
        <v>0</v>
      </c>
      <c r="I17" s="137">
        <f t="shared" si="0"/>
        <v>514568849</v>
      </c>
    </row>
    <row r="18" spans="2:9" x14ac:dyDescent="0.2">
      <c r="B18" s="135" t="s">
        <v>244</v>
      </c>
      <c r="C18" s="166">
        <f>-D18</f>
        <v>7892700000</v>
      </c>
      <c r="D18" s="167">
        <v>-7892700000</v>
      </c>
      <c r="E18" s="166">
        <v>0</v>
      </c>
      <c r="F18" s="166">
        <v>0</v>
      </c>
      <c r="G18" s="166">
        <v>0</v>
      </c>
      <c r="H18" s="137">
        <v>0</v>
      </c>
      <c r="I18" s="137">
        <f t="shared" si="0"/>
        <v>0</v>
      </c>
    </row>
    <row r="19" spans="2:9" x14ac:dyDescent="0.2">
      <c r="B19" s="135" t="s">
        <v>245</v>
      </c>
      <c r="C19" s="166">
        <v>35000000000</v>
      </c>
      <c r="D19" s="166">
        <v>11500000000</v>
      </c>
      <c r="E19" s="166">
        <v>0</v>
      </c>
      <c r="F19" s="166">
        <v>0</v>
      </c>
      <c r="G19" s="166">
        <v>0</v>
      </c>
      <c r="H19" s="137">
        <v>0</v>
      </c>
      <c r="I19" s="137">
        <f t="shared" si="0"/>
        <v>46500000000</v>
      </c>
    </row>
    <row r="20" spans="2:9" x14ac:dyDescent="0.2">
      <c r="B20" s="140" t="s">
        <v>255</v>
      </c>
      <c r="C20" s="168">
        <v>0</v>
      </c>
      <c r="D20" s="168">
        <v>0</v>
      </c>
      <c r="E20" s="168">
        <v>0</v>
      </c>
      <c r="F20" s="168">
        <v>0</v>
      </c>
      <c r="G20" s="168">
        <v>0</v>
      </c>
      <c r="H20" s="169">
        <v>27986189406</v>
      </c>
      <c r="I20" s="169">
        <f t="shared" si="0"/>
        <v>27986189406</v>
      </c>
    </row>
    <row r="21" spans="2:9" ht="15" thickBot="1" x14ac:dyDescent="0.25">
      <c r="B21" s="142" t="s">
        <v>256</v>
      </c>
      <c r="C21" s="170">
        <f t="shared" ref="C21:I21" si="1">SUM(C13:C20)</f>
        <v>334239600000.49023</v>
      </c>
      <c r="D21" s="170">
        <f t="shared" si="1"/>
        <v>11500000000</v>
      </c>
      <c r="E21" s="170">
        <f t="shared" si="1"/>
        <v>1684672973</v>
      </c>
      <c r="F21" s="170">
        <f t="shared" si="1"/>
        <v>0</v>
      </c>
      <c r="G21" s="170">
        <f t="shared" si="1"/>
        <v>0</v>
      </c>
      <c r="H21" s="170">
        <f t="shared" si="1"/>
        <v>29080377180</v>
      </c>
      <c r="I21" s="171">
        <f t="shared" si="1"/>
        <v>376504650153.49023</v>
      </c>
    </row>
    <row r="22" spans="2:9" ht="15" thickTop="1" x14ac:dyDescent="0.2"/>
  </sheetData>
  <mergeCells count="9">
    <mergeCell ref="A1:I1"/>
    <mergeCell ref="B6:B8"/>
    <mergeCell ref="C6:C8"/>
    <mergeCell ref="D6:D8"/>
    <mergeCell ref="E6:E8"/>
    <mergeCell ref="F6:F8"/>
    <mergeCell ref="G6:G8"/>
    <mergeCell ref="H6:H8"/>
    <mergeCell ref="I6:I8"/>
  </mergeCells>
  <pageMargins left="0.70866141732283516" right="0.70866141732283516" top="1.1417322834645673" bottom="0.74803149606299213" header="0.31496062992126012" footer="0.31496062992126012"/>
  <pageSetup paperSize="0" scale="64" firstPageNumber="6" fitToWidth="0" fitToHeight="0" orientation="landscape" useFirstPageNumber="1" horizontalDpi="0" verticalDpi="0" copies="0"/>
  <headerFooter>
    <oddFooter>&amp;R&amp;16&amp;P</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03"/>
  <sheetViews>
    <sheetView workbookViewId="0"/>
  </sheetViews>
  <sheetFormatPr baseColWidth="10" defaultRowHeight="12.4" customHeight="1" outlineLevelRow="1" x14ac:dyDescent="0.2"/>
  <cols>
    <col min="1" max="1" width="3.75" style="74" customWidth="1"/>
    <col min="2" max="2" width="52" style="74" customWidth="1"/>
    <col min="3" max="3" width="2.625" style="74" hidden="1" customWidth="1"/>
    <col min="4" max="4" width="15.75" style="74" hidden="1" customWidth="1"/>
    <col min="5" max="5" width="2.75" style="35" customWidth="1"/>
    <col min="6" max="6" width="16" style="74" hidden="1" customWidth="1"/>
    <col min="7" max="7" width="17.375" style="74" customWidth="1"/>
    <col min="8" max="8" width="1.125" style="74" customWidth="1"/>
    <col min="9" max="9" width="19" style="74" customWidth="1"/>
    <col min="10" max="10" width="12" style="74" hidden="1" customWidth="1"/>
    <col min="11" max="11" width="14.5" style="74" hidden="1" customWidth="1"/>
    <col min="12" max="13" width="14.5" style="173" hidden="1" customWidth="1"/>
    <col min="14" max="14" width="16.875" style="74" hidden="1" customWidth="1"/>
    <col min="15" max="15" width="12.625" style="74" hidden="1" customWidth="1"/>
    <col min="16" max="259" width="8.875" style="74" customWidth="1"/>
    <col min="260" max="260" width="3.75" style="74" customWidth="1"/>
    <col min="261" max="261" width="49.125" style="74" customWidth="1"/>
    <col min="262" max="263" width="10.75" style="74" hidden="1" customWidth="1"/>
    <col min="264" max="264" width="3.5" style="74" customWidth="1"/>
    <col min="265" max="265" width="10.75" style="74" hidden="1" customWidth="1"/>
    <col min="266" max="266" width="16" style="74" customWidth="1"/>
    <col min="267" max="267" width="10.75" style="74" hidden="1" customWidth="1"/>
    <col min="268" max="515" width="8.875" style="74" customWidth="1"/>
    <col min="516" max="516" width="3.75" style="74" customWidth="1"/>
    <col min="517" max="517" width="49.125" style="74" customWidth="1"/>
    <col min="518" max="519" width="10.75" style="74" hidden="1" customWidth="1"/>
    <col min="520" max="520" width="3.5" style="74" customWidth="1"/>
    <col min="521" max="521" width="10.75" style="74" hidden="1" customWidth="1"/>
    <col min="522" max="522" width="16" style="74" customWidth="1"/>
    <col min="523" max="523" width="10.75" style="74" hidden="1" customWidth="1"/>
    <col min="524" max="771" width="8.875" style="74" customWidth="1"/>
    <col min="772" max="772" width="3.75" style="74" customWidth="1"/>
    <col min="773" max="773" width="49.125" style="74" customWidth="1"/>
    <col min="774" max="775" width="10.75" style="74" hidden="1" customWidth="1"/>
    <col min="776" max="776" width="3.5" style="74" customWidth="1"/>
    <col min="777" max="777" width="10.75" style="74" hidden="1" customWidth="1"/>
    <col min="778" max="778" width="16" style="74" customWidth="1"/>
    <col min="779" max="779" width="10.75" style="74" hidden="1" customWidth="1"/>
    <col min="780" max="1024" width="8.875" style="74" customWidth="1"/>
    <col min="1025" max="1025" width="11" customWidth="1"/>
  </cols>
  <sheetData>
    <row r="1" spans="1:13" ht="37.5" customHeight="1" x14ac:dyDescent="0.2">
      <c r="A1" s="172"/>
    </row>
    <row r="2" spans="1:13" s="175" customFormat="1" ht="30.75" customHeight="1" x14ac:dyDescent="0.2">
      <c r="A2" s="174"/>
      <c r="B2" s="660" t="s">
        <v>257</v>
      </c>
      <c r="C2" s="660"/>
      <c r="D2" s="660"/>
      <c r="E2" s="660"/>
      <c r="F2" s="660"/>
      <c r="G2" s="660"/>
      <c r="H2" s="660"/>
      <c r="I2" s="660"/>
      <c r="J2" s="660"/>
      <c r="L2" s="176"/>
      <c r="M2" s="176"/>
    </row>
    <row r="3" spans="1:13" s="175" customFormat="1" ht="18" customHeight="1" x14ac:dyDescent="0.2">
      <c r="A3" s="177" t="s">
        <v>258</v>
      </c>
      <c r="B3" s="177"/>
      <c r="C3" s="177"/>
      <c r="D3" s="177"/>
      <c r="E3" s="178"/>
      <c r="F3" s="177"/>
      <c r="G3" s="177"/>
      <c r="L3" s="176"/>
      <c r="M3" s="176"/>
    </row>
    <row r="4" spans="1:13" ht="14.25" customHeight="1" x14ac:dyDescent="0.2">
      <c r="A4" s="179" t="s">
        <v>4</v>
      </c>
      <c r="B4" s="180"/>
      <c r="C4" s="180"/>
      <c r="D4" s="180"/>
      <c r="E4" s="41"/>
      <c r="I4" s="180"/>
    </row>
    <row r="5" spans="1:13" ht="15" customHeight="1" x14ac:dyDescent="0.2">
      <c r="A5" s="180"/>
      <c r="B5" s="180"/>
      <c r="C5" s="180"/>
      <c r="D5" s="180"/>
      <c r="E5" s="41"/>
      <c r="I5" s="180"/>
    </row>
    <row r="6" spans="1:13" ht="15.95" hidden="1" customHeight="1" x14ac:dyDescent="0.2">
      <c r="A6" s="180"/>
      <c r="B6" s="180"/>
      <c r="C6" s="180"/>
      <c r="D6" s="180"/>
      <c r="E6" s="41"/>
      <c r="I6" s="180"/>
    </row>
    <row r="7" spans="1:13" ht="7.5" hidden="1" customHeight="1" x14ac:dyDescent="0.2"/>
    <row r="8" spans="1:13" ht="12.4" hidden="1" customHeight="1" x14ac:dyDescent="0.25">
      <c r="D8" s="655"/>
      <c r="E8" s="655"/>
      <c r="F8" s="655"/>
      <c r="G8" s="181"/>
      <c r="H8" s="181"/>
    </row>
    <row r="9" spans="1:13" ht="12.4" customHeight="1" x14ac:dyDescent="0.25">
      <c r="B9" s="74" t="s">
        <v>62</v>
      </c>
      <c r="D9" s="655"/>
      <c r="E9" s="655"/>
      <c r="F9" s="655"/>
      <c r="G9" s="181"/>
      <c r="H9" s="181"/>
    </row>
    <row r="10" spans="1:13" ht="12.4" customHeight="1" x14ac:dyDescent="0.2">
      <c r="D10" s="182" t="s">
        <v>149</v>
      </c>
      <c r="E10" s="183"/>
      <c r="F10" s="182" t="s">
        <v>259</v>
      </c>
      <c r="G10" s="182" t="s">
        <v>148</v>
      </c>
      <c r="H10" s="182"/>
      <c r="I10" s="182" t="s">
        <v>149</v>
      </c>
    </row>
    <row r="11" spans="1:13" ht="12.4" customHeight="1" x14ac:dyDescent="0.2">
      <c r="E11" s="64"/>
    </row>
    <row r="12" spans="1:13" ht="12.4" customHeight="1" x14ac:dyDescent="0.2">
      <c r="A12" s="184" t="s">
        <v>260</v>
      </c>
      <c r="B12" s="180" t="s">
        <v>261</v>
      </c>
      <c r="C12" s="180"/>
      <c r="E12" s="41"/>
      <c r="L12" s="173" t="s">
        <v>262</v>
      </c>
      <c r="M12" s="173" t="s">
        <v>263</v>
      </c>
    </row>
    <row r="13" spans="1:13" ht="7.5" customHeight="1" x14ac:dyDescent="0.2">
      <c r="A13" s="185"/>
    </row>
    <row r="14" spans="1:13" ht="12.4" customHeight="1" x14ac:dyDescent="0.2">
      <c r="A14" s="185"/>
      <c r="B14" s="74" t="s">
        <v>264</v>
      </c>
      <c r="D14" s="149">
        <f>SUM(D15:D18)</f>
        <v>225530094190.77905</v>
      </c>
      <c r="F14" s="149">
        <v>119492434006.42</v>
      </c>
      <c r="G14" s="149">
        <v>245877415221</v>
      </c>
      <c r="H14" s="149"/>
      <c r="I14" s="149">
        <v>231135022652</v>
      </c>
      <c r="J14" s="186">
        <f>+D14-I14</f>
        <v>-5604928461.2209473</v>
      </c>
      <c r="M14" s="173">
        <f t="shared" ref="M14:M33" si="0">+G14</f>
        <v>245877415221</v>
      </c>
    </row>
    <row r="15" spans="1:13" ht="15.75" hidden="1" customHeight="1" outlineLevel="1" x14ac:dyDescent="0.2">
      <c r="A15" s="185"/>
      <c r="B15" s="187" t="s">
        <v>152</v>
      </c>
      <c r="D15" s="149">
        <v>27981720074</v>
      </c>
      <c r="F15" s="149">
        <v>8114587457</v>
      </c>
      <c r="G15" s="188">
        <v>35140572526</v>
      </c>
      <c r="H15" s="188"/>
      <c r="I15" s="149"/>
      <c r="M15" s="173">
        <f t="shared" si="0"/>
        <v>35140572526</v>
      </c>
    </row>
    <row r="16" spans="1:13" ht="15.75" hidden="1" customHeight="1" outlineLevel="1" x14ac:dyDescent="0.2">
      <c r="A16" s="185"/>
      <c r="B16" s="187" t="s">
        <v>154</v>
      </c>
      <c r="D16" s="189">
        <v>180957470129</v>
      </c>
      <c r="F16" s="189">
        <v>110133437507.42</v>
      </c>
      <c r="G16" s="188">
        <v>195102443392</v>
      </c>
      <c r="H16" s="188"/>
      <c r="I16" s="149"/>
      <c r="M16" s="173">
        <f t="shared" si="0"/>
        <v>195102443392</v>
      </c>
    </row>
    <row r="17" spans="1:13" ht="15.75" hidden="1" customHeight="1" outlineLevel="1" x14ac:dyDescent="0.2">
      <c r="A17" s="185"/>
      <c r="B17" s="187" t="s">
        <v>265</v>
      </c>
      <c r="D17" s="149">
        <v>-5604928461.2209501</v>
      </c>
      <c r="F17" s="149">
        <v>-2897422301</v>
      </c>
      <c r="G17" s="190"/>
      <c r="H17" s="190"/>
      <c r="M17" s="173">
        <f t="shared" si="0"/>
        <v>0</v>
      </c>
    </row>
    <row r="18" spans="1:13" ht="15.75" hidden="1" customHeight="1" outlineLevel="1" x14ac:dyDescent="0.2">
      <c r="A18" s="185"/>
      <c r="B18" s="187" t="s">
        <v>156</v>
      </c>
      <c r="D18" s="149">
        <v>22195832449</v>
      </c>
      <c r="F18" s="149">
        <v>4141831343</v>
      </c>
      <c r="G18" s="188">
        <v>15634399303</v>
      </c>
      <c r="H18" s="188"/>
      <c r="I18" s="149"/>
      <c r="M18" s="173">
        <f t="shared" si="0"/>
        <v>15634399303</v>
      </c>
    </row>
    <row r="19" spans="1:13" ht="12.4" customHeight="1" collapsed="1" x14ac:dyDescent="0.2">
      <c r="A19" s="185"/>
      <c r="B19" s="74" t="s">
        <v>266</v>
      </c>
      <c r="D19" s="149">
        <f>SUM(D20:D21)</f>
        <v>-154831809363</v>
      </c>
      <c r="F19" s="149">
        <v>-70171654736</v>
      </c>
      <c r="G19" s="149">
        <v>-156572888046.69</v>
      </c>
      <c r="H19" s="149"/>
      <c r="I19" s="149">
        <v>-154831809363</v>
      </c>
      <c r="J19" s="186">
        <f>+D19-I19</f>
        <v>0</v>
      </c>
      <c r="K19" s="149"/>
      <c r="M19" s="173">
        <f t="shared" si="0"/>
        <v>-156572888046.69</v>
      </c>
    </row>
    <row r="20" spans="1:13" ht="15.75" hidden="1" customHeight="1" outlineLevel="1" x14ac:dyDescent="0.2">
      <c r="A20" s="185"/>
      <c r="B20" s="187" t="s">
        <v>163</v>
      </c>
      <c r="D20" s="149">
        <v>-35294831725</v>
      </c>
      <c r="F20" s="149">
        <v>-25323575236</v>
      </c>
      <c r="G20" s="149"/>
      <c r="H20" s="149"/>
      <c r="I20" s="149"/>
      <c r="M20" s="173">
        <f t="shared" si="0"/>
        <v>0</v>
      </c>
    </row>
    <row r="21" spans="1:13" ht="3.75" hidden="1" customHeight="1" outlineLevel="1" x14ac:dyDescent="0.2">
      <c r="A21" s="185"/>
      <c r="B21" s="187" t="s">
        <v>165</v>
      </c>
      <c r="D21" s="149">
        <v>-119536977638</v>
      </c>
      <c r="F21" s="149">
        <v>-44848079500</v>
      </c>
      <c r="G21" s="149"/>
      <c r="H21" s="149"/>
      <c r="I21" s="149"/>
      <c r="M21" s="173">
        <f t="shared" si="0"/>
        <v>0</v>
      </c>
    </row>
    <row r="22" spans="1:13" ht="12.4" customHeight="1" collapsed="1" x14ac:dyDescent="0.2">
      <c r="A22" s="185"/>
      <c r="B22" s="191" t="s">
        <v>267</v>
      </c>
      <c r="D22" s="149">
        <v>13546967256</v>
      </c>
      <c r="F22" s="149">
        <v>7784172022.1199999</v>
      </c>
      <c r="G22" s="149">
        <v>16607205867.700001</v>
      </c>
      <c r="H22" s="149"/>
      <c r="I22" s="149">
        <v>13546967256</v>
      </c>
      <c r="J22" s="186">
        <f t="shared" ref="J22:J31" si="1">+D22-I22</f>
        <v>0</v>
      </c>
      <c r="M22" s="173">
        <f t="shared" si="0"/>
        <v>16607205867.700001</v>
      </c>
    </row>
    <row r="23" spans="1:13" ht="12.4" customHeight="1" x14ac:dyDescent="0.2">
      <c r="A23" s="185"/>
      <c r="B23" s="191" t="s">
        <v>268</v>
      </c>
      <c r="D23" s="149">
        <v>3463496257</v>
      </c>
      <c r="F23" s="149">
        <v>0</v>
      </c>
      <c r="G23" s="149">
        <v>1780910904</v>
      </c>
      <c r="H23" s="149"/>
      <c r="I23" s="149">
        <v>3463496257</v>
      </c>
      <c r="J23" s="186">
        <f t="shared" si="1"/>
        <v>0</v>
      </c>
      <c r="M23" s="173">
        <f t="shared" si="0"/>
        <v>1780910904</v>
      </c>
    </row>
    <row r="24" spans="1:13" ht="12.4" customHeight="1" x14ac:dyDescent="0.2">
      <c r="A24" s="185"/>
      <c r="B24" s="191" t="s">
        <v>269</v>
      </c>
      <c r="D24" s="149">
        <v>37858844208</v>
      </c>
      <c r="F24" s="149">
        <v>6994052178</v>
      </c>
      <c r="G24" s="149">
        <v>32409511045</v>
      </c>
      <c r="H24" s="149"/>
      <c r="I24" s="149">
        <v>37858844208</v>
      </c>
      <c r="J24" s="186">
        <f t="shared" si="1"/>
        <v>0</v>
      </c>
      <c r="M24" s="173">
        <f t="shared" si="0"/>
        <v>32409511045</v>
      </c>
    </row>
    <row r="25" spans="1:13" ht="12.4" customHeight="1" x14ac:dyDescent="0.2">
      <c r="A25" s="185"/>
      <c r="B25" s="74" t="s">
        <v>270</v>
      </c>
      <c r="D25" s="149">
        <f>SUM(D26:D27)</f>
        <v>-49308261021</v>
      </c>
      <c r="F25" s="149">
        <v>-33936042198</v>
      </c>
      <c r="G25" s="149">
        <v>-50258750304</v>
      </c>
      <c r="H25" s="149"/>
      <c r="I25" s="149">
        <v>-49308261021</v>
      </c>
      <c r="J25" s="186">
        <f t="shared" si="1"/>
        <v>0</v>
      </c>
      <c r="M25" s="173">
        <f t="shared" si="0"/>
        <v>-50258750304</v>
      </c>
    </row>
    <row r="26" spans="1:13" ht="15.75" hidden="1" customHeight="1" outlineLevel="1" x14ac:dyDescent="0.2">
      <c r="A26" s="185"/>
      <c r="B26" s="187" t="s">
        <v>193</v>
      </c>
      <c r="D26" s="149">
        <v>-43502193194</v>
      </c>
      <c r="F26" s="149">
        <v>-28677758568</v>
      </c>
      <c r="G26" s="149"/>
      <c r="H26" s="149"/>
      <c r="I26" s="149"/>
      <c r="J26" s="186">
        <f t="shared" si="1"/>
        <v>-43502193194</v>
      </c>
      <c r="M26" s="173">
        <f t="shared" si="0"/>
        <v>0</v>
      </c>
    </row>
    <row r="27" spans="1:13" ht="15.75" hidden="1" customHeight="1" outlineLevel="1" x14ac:dyDescent="0.2">
      <c r="A27" s="185"/>
      <c r="B27" s="187" t="s">
        <v>195</v>
      </c>
      <c r="D27" s="149">
        <v>-5806067827</v>
      </c>
      <c r="F27" s="149">
        <v>-5258283630</v>
      </c>
      <c r="G27" s="149"/>
      <c r="H27" s="149"/>
      <c r="I27" s="149"/>
      <c r="J27" s="186">
        <f t="shared" si="1"/>
        <v>-5806067827</v>
      </c>
      <c r="M27" s="173">
        <f t="shared" si="0"/>
        <v>0</v>
      </c>
    </row>
    <row r="28" spans="1:13" ht="12" customHeight="1" collapsed="1" x14ac:dyDescent="0.2">
      <c r="A28" s="185"/>
      <c r="B28" s="74" t="s">
        <v>271</v>
      </c>
      <c r="D28" s="149">
        <f>SUM(D29:D31)</f>
        <v>14382107785</v>
      </c>
      <c r="F28" s="149">
        <v>10343419112</v>
      </c>
      <c r="G28" s="149">
        <v>19016222831</v>
      </c>
      <c r="H28" s="149"/>
      <c r="I28" s="149">
        <v>15679112882</v>
      </c>
      <c r="J28" s="186">
        <f t="shared" si="1"/>
        <v>-1297005097</v>
      </c>
      <c r="M28" s="173">
        <f t="shared" si="0"/>
        <v>19016222831</v>
      </c>
    </row>
    <row r="29" spans="1:13" ht="15.75" hidden="1" customHeight="1" x14ac:dyDescent="0.2">
      <c r="A29" s="185"/>
      <c r="B29" s="187" t="s">
        <v>189</v>
      </c>
      <c r="D29" s="149">
        <v>511505183</v>
      </c>
      <c r="F29" s="149">
        <v>6137994985</v>
      </c>
      <c r="G29" s="188">
        <v>81713696</v>
      </c>
      <c r="H29" s="188"/>
      <c r="I29" s="149"/>
      <c r="J29" s="186">
        <f t="shared" si="1"/>
        <v>511505183</v>
      </c>
      <c r="M29" s="173">
        <f t="shared" si="0"/>
        <v>81713696</v>
      </c>
    </row>
    <row r="30" spans="1:13" ht="15.75" hidden="1" customHeight="1" x14ac:dyDescent="0.2">
      <c r="A30" s="185"/>
      <c r="B30" s="187" t="s">
        <v>213</v>
      </c>
      <c r="D30" s="149">
        <v>11766838839</v>
      </c>
      <c r="F30" s="149">
        <v>4205424127</v>
      </c>
      <c r="G30" s="188">
        <v>16932773901</v>
      </c>
      <c r="H30" s="188"/>
      <c r="I30" s="149"/>
      <c r="J30" s="186">
        <f t="shared" si="1"/>
        <v>11766838839</v>
      </c>
      <c r="M30" s="173">
        <f t="shared" si="0"/>
        <v>16932773901</v>
      </c>
    </row>
    <row r="31" spans="1:13" ht="15.75" hidden="1" customHeight="1" x14ac:dyDescent="0.2">
      <c r="A31" s="185"/>
      <c r="B31" s="187" t="s">
        <v>219</v>
      </c>
      <c r="D31" s="149">
        <v>2103763763</v>
      </c>
      <c r="F31" s="149"/>
      <c r="G31" s="188">
        <v>2001735234</v>
      </c>
      <c r="H31" s="188"/>
      <c r="I31" s="149"/>
      <c r="J31" s="186">
        <f t="shared" si="1"/>
        <v>2103763763</v>
      </c>
      <c r="M31" s="173">
        <f t="shared" si="0"/>
        <v>2001735234</v>
      </c>
    </row>
    <row r="32" spans="1:13" ht="16.5" customHeight="1" x14ac:dyDescent="0.2">
      <c r="A32" s="185"/>
      <c r="B32" s="187" t="s">
        <v>272</v>
      </c>
      <c r="D32" s="149"/>
      <c r="F32" s="149"/>
      <c r="G32" s="149">
        <v>5503590560.0688496</v>
      </c>
      <c r="H32" s="149"/>
      <c r="I32" s="149">
        <v>255594855.779053</v>
      </c>
      <c r="J32" s="186"/>
      <c r="M32" s="173">
        <f t="shared" si="0"/>
        <v>5503590560.0688496</v>
      </c>
    </row>
    <row r="33" spans="1:15" ht="14.25" x14ac:dyDescent="0.2">
      <c r="A33" s="185"/>
      <c r="B33" s="74" t="s">
        <v>273</v>
      </c>
      <c r="D33" s="192">
        <f>SUM(D34:D35)</f>
        <v>-69479328053</v>
      </c>
      <c r="F33" s="192">
        <v>-31646020568.880001</v>
      </c>
      <c r="G33" s="192">
        <v>-71775155369</v>
      </c>
      <c r="H33" s="149"/>
      <c r="I33" s="192">
        <v>-70776333150</v>
      </c>
      <c r="J33" s="186">
        <f>+D33-I33</f>
        <v>1297005097</v>
      </c>
      <c r="K33" s="149"/>
      <c r="M33" s="173">
        <f t="shared" si="0"/>
        <v>-71775155369</v>
      </c>
    </row>
    <row r="34" spans="1:15" ht="14.25" hidden="1" x14ac:dyDescent="0.2">
      <c r="A34" s="185"/>
      <c r="B34" s="187" t="s">
        <v>189</v>
      </c>
      <c r="D34" s="193">
        <v>-69337327567</v>
      </c>
      <c r="F34" s="149">
        <v>-28612118569.880001</v>
      </c>
      <c r="G34" s="188">
        <v>-71284095823</v>
      </c>
      <c r="H34" s="188"/>
      <c r="I34" s="193"/>
      <c r="J34" s="186">
        <f>+D34-I34</f>
        <v>-69337327567</v>
      </c>
      <c r="K34" s="173"/>
      <c r="M34" s="173" t="s">
        <v>274</v>
      </c>
    </row>
    <row r="35" spans="1:15" ht="14.25" hidden="1" x14ac:dyDescent="0.2">
      <c r="A35" s="185"/>
      <c r="B35" s="191" t="s">
        <v>275</v>
      </c>
      <c r="D35" s="193">
        <v>-142000486</v>
      </c>
      <c r="F35" s="149">
        <v>-3033901999</v>
      </c>
      <c r="G35" s="188">
        <v>-367812627</v>
      </c>
      <c r="H35" s="188"/>
      <c r="I35" s="193"/>
      <c r="J35" s="186">
        <f>+D35-I35</f>
        <v>-142000486</v>
      </c>
      <c r="K35" s="173"/>
    </row>
    <row r="36" spans="1:15" ht="14.25" hidden="1" x14ac:dyDescent="0.2">
      <c r="A36" s="185"/>
      <c r="B36" s="191" t="s">
        <v>276</v>
      </c>
      <c r="D36" s="149"/>
      <c r="F36" s="149"/>
      <c r="G36" s="188">
        <v>-123246919</v>
      </c>
      <c r="H36" s="188"/>
      <c r="I36" s="149"/>
      <c r="J36" s="186">
        <f>+D36-I36</f>
        <v>0</v>
      </c>
      <c r="K36" s="173"/>
    </row>
    <row r="37" spans="1:15" ht="14.25" x14ac:dyDescent="0.2">
      <c r="A37" s="185"/>
      <c r="B37" s="180" t="s">
        <v>277</v>
      </c>
      <c r="D37" s="41">
        <f>+D14+D19+D22+D23+D24+D25+D28+D33</f>
        <v>21162111259.779053</v>
      </c>
      <c r="F37" s="41">
        <v>8860359815.6599998</v>
      </c>
      <c r="G37" s="41">
        <v>42588062709.078903</v>
      </c>
      <c r="H37" s="41"/>
      <c r="I37" s="41">
        <v>27022634576.779099</v>
      </c>
      <c r="J37" s="186">
        <f>+D37-I37</f>
        <v>-5860523317.0000458</v>
      </c>
      <c r="K37" s="149"/>
      <c r="N37" s="149" t="s">
        <v>274</v>
      </c>
      <c r="O37" s="149" t="s">
        <v>274</v>
      </c>
    </row>
    <row r="38" spans="1:15" ht="12.4" customHeight="1" x14ac:dyDescent="0.2">
      <c r="A38" s="185"/>
      <c r="D38" s="149"/>
      <c r="F38" s="149"/>
      <c r="G38" s="149"/>
      <c r="H38" s="149"/>
      <c r="I38" s="149"/>
    </row>
    <row r="39" spans="1:15" ht="12" customHeight="1" x14ac:dyDescent="0.2">
      <c r="A39" s="185"/>
      <c r="B39" s="74" t="s">
        <v>278</v>
      </c>
      <c r="D39" s="149"/>
      <c r="E39" s="41"/>
      <c r="F39" s="149"/>
      <c r="G39" s="149"/>
      <c r="H39" s="149"/>
      <c r="I39" s="149"/>
    </row>
    <row r="40" spans="1:15" ht="12.4" customHeight="1" x14ac:dyDescent="0.2">
      <c r="A40" s="185"/>
      <c r="B40" s="74" t="s">
        <v>279</v>
      </c>
      <c r="D40" s="149">
        <v>-112887192076</v>
      </c>
      <c r="E40" s="41"/>
      <c r="F40" s="149">
        <v>24283477950</v>
      </c>
      <c r="G40" s="149">
        <v>88008961818</v>
      </c>
      <c r="H40" s="149"/>
      <c r="I40" s="149">
        <v>-112887192076</v>
      </c>
      <c r="J40" s="186">
        <f t="shared" ref="J40:J68" si="2">+D40-I40</f>
        <v>0</v>
      </c>
      <c r="L40" s="194" t="s">
        <v>280</v>
      </c>
    </row>
    <row r="41" spans="1:15" ht="15.75" hidden="1" customHeight="1" outlineLevel="1" x14ac:dyDescent="0.2">
      <c r="A41" s="185"/>
      <c r="B41" s="191" t="s">
        <v>281</v>
      </c>
      <c r="D41" s="195"/>
      <c r="E41" s="41"/>
      <c r="F41" s="149">
        <v>60927253861</v>
      </c>
      <c r="G41" s="149"/>
      <c r="H41" s="149"/>
      <c r="I41" s="195"/>
      <c r="J41" s="186">
        <f t="shared" si="2"/>
        <v>0</v>
      </c>
    </row>
    <row r="42" spans="1:15" ht="15.75" hidden="1" customHeight="1" outlineLevel="1" x14ac:dyDescent="0.2">
      <c r="A42" s="185"/>
      <c r="B42" s="191" t="s">
        <v>282</v>
      </c>
      <c r="D42" s="196"/>
      <c r="E42" s="41"/>
      <c r="F42" s="149">
        <v>-36643775911</v>
      </c>
      <c r="G42" s="149"/>
      <c r="H42" s="149"/>
      <c r="I42" s="196"/>
      <c r="J42" s="186">
        <f t="shared" si="2"/>
        <v>0</v>
      </c>
    </row>
    <row r="43" spans="1:15" ht="12.4" customHeight="1" collapsed="1" x14ac:dyDescent="0.2">
      <c r="A43" s="185"/>
      <c r="B43" s="74" t="s">
        <v>283</v>
      </c>
      <c r="D43" s="149">
        <f>-4589994264+153400298214+13345689063</f>
        <v>162155993013</v>
      </c>
      <c r="E43" s="41"/>
      <c r="F43" s="149">
        <v>218739102874</v>
      </c>
      <c r="G43" s="149">
        <v>-528768115702.85901</v>
      </c>
      <c r="H43" s="149"/>
      <c r="I43" s="149">
        <v>162155993013</v>
      </c>
      <c r="J43" s="186">
        <f t="shared" si="2"/>
        <v>0</v>
      </c>
      <c r="L43" s="194" t="s">
        <v>274</v>
      </c>
      <c r="M43" s="173" t="s">
        <v>274</v>
      </c>
    </row>
    <row r="44" spans="1:15" ht="15.75" hidden="1" customHeight="1" outlineLevel="1" x14ac:dyDescent="0.2">
      <c r="A44" s="185"/>
      <c r="B44" s="191" t="s">
        <v>284</v>
      </c>
      <c r="D44" s="195"/>
      <c r="E44" s="41"/>
      <c r="F44" s="149">
        <v>16773068502</v>
      </c>
      <c r="G44" s="149"/>
      <c r="H44" s="149"/>
      <c r="I44" s="195"/>
      <c r="J44" s="186">
        <f t="shared" si="2"/>
        <v>0</v>
      </c>
    </row>
    <row r="45" spans="1:15" ht="15.75" hidden="1" customHeight="1" outlineLevel="1" x14ac:dyDescent="0.2">
      <c r="A45" s="185"/>
      <c r="B45" s="191" t="s">
        <v>285</v>
      </c>
      <c r="D45" s="196"/>
      <c r="E45" s="41"/>
      <c r="F45" s="149">
        <v>-17664694096</v>
      </c>
      <c r="G45" s="149"/>
      <c r="H45" s="149"/>
      <c r="I45" s="196"/>
      <c r="J45" s="186">
        <f t="shared" si="2"/>
        <v>0</v>
      </c>
    </row>
    <row r="46" spans="1:15" ht="15.75" hidden="1" customHeight="1" outlineLevel="1" x14ac:dyDescent="0.2">
      <c r="A46" s="185"/>
      <c r="B46" s="191" t="s">
        <v>286</v>
      </c>
      <c r="D46" s="195"/>
      <c r="E46" s="41"/>
      <c r="F46" s="149">
        <v>1027764355929</v>
      </c>
      <c r="G46" s="149"/>
      <c r="H46" s="149"/>
      <c r="I46" s="195"/>
      <c r="J46" s="186">
        <f t="shared" si="2"/>
        <v>0</v>
      </c>
    </row>
    <row r="47" spans="1:15" ht="15.75" hidden="1" customHeight="1" outlineLevel="1" x14ac:dyDescent="0.2">
      <c r="A47" s="185"/>
      <c r="B47" s="191" t="s">
        <v>287</v>
      </c>
      <c r="D47" s="196"/>
      <c r="E47" s="41"/>
      <c r="F47" s="149">
        <v>-704772936543</v>
      </c>
      <c r="G47" s="149"/>
      <c r="H47" s="149"/>
      <c r="I47" s="196"/>
      <c r="J47" s="186">
        <f t="shared" si="2"/>
        <v>0</v>
      </c>
    </row>
    <row r="48" spans="1:15" ht="15.75" hidden="1" customHeight="1" outlineLevel="1" x14ac:dyDescent="0.2">
      <c r="A48" s="185"/>
      <c r="B48" s="191" t="s">
        <v>288</v>
      </c>
      <c r="D48" s="195"/>
      <c r="E48" s="41"/>
      <c r="F48" s="149">
        <v>28478114487</v>
      </c>
      <c r="G48" s="149"/>
      <c r="H48" s="149"/>
      <c r="I48" s="195"/>
      <c r="J48" s="186">
        <f t="shared" si="2"/>
        <v>0</v>
      </c>
    </row>
    <row r="49" spans="1:13" ht="15.75" hidden="1" customHeight="1" outlineLevel="1" x14ac:dyDescent="0.2">
      <c r="A49" s="185"/>
      <c r="B49" s="191" t="s">
        <v>289</v>
      </c>
      <c r="D49" s="196"/>
      <c r="E49" s="41"/>
      <c r="F49" s="149">
        <v>-43348987626</v>
      </c>
      <c r="G49" s="149"/>
      <c r="H49" s="149"/>
      <c r="I49" s="196"/>
      <c r="J49" s="186">
        <f t="shared" si="2"/>
        <v>0</v>
      </c>
    </row>
    <row r="50" spans="1:13" ht="15.75" hidden="1" customHeight="1" outlineLevel="1" x14ac:dyDescent="0.2">
      <c r="A50" s="185"/>
      <c r="B50" s="191" t="s">
        <v>290</v>
      </c>
      <c r="D50" s="195"/>
      <c r="E50" s="41"/>
      <c r="F50" s="149">
        <v>-88489817779</v>
      </c>
      <c r="G50" s="149"/>
      <c r="H50" s="149"/>
      <c r="I50" s="195"/>
      <c r="J50" s="186">
        <f t="shared" si="2"/>
        <v>0</v>
      </c>
    </row>
    <row r="51" spans="1:13" ht="12" customHeight="1" collapsed="1" x14ac:dyDescent="0.2">
      <c r="A51" s="185"/>
      <c r="B51" s="74" t="s">
        <v>291</v>
      </c>
      <c r="D51" s="149">
        <v>-1143584715</v>
      </c>
      <c r="E51" s="41"/>
      <c r="F51" s="149">
        <v>-55231238779</v>
      </c>
      <c r="G51" s="149">
        <v>-12918322102</v>
      </c>
      <c r="H51" s="149"/>
      <c r="I51" s="149">
        <v>-1143584714.9099901</v>
      </c>
      <c r="J51" s="186">
        <f t="shared" si="2"/>
        <v>-9.0009927749633789E-2</v>
      </c>
      <c r="L51" s="194" t="s">
        <v>274</v>
      </c>
    </row>
    <row r="52" spans="1:13" ht="15.75" hidden="1" customHeight="1" outlineLevel="1" x14ac:dyDescent="0.2">
      <c r="A52" s="185"/>
      <c r="B52" s="191" t="s">
        <v>281</v>
      </c>
      <c r="D52" s="195"/>
      <c r="E52" s="41"/>
      <c r="F52" s="149">
        <v>67671662729</v>
      </c>
      <c r="G52" s="149"/>
      <c r="H52" s="149"/>
      <c r="I52" s="195"/>
      <c r="J52" s="186">
        <f t="shared" si="2"/>
        <v>0</v>
      </c>
    </row>
    <row r="53" spans="1:13" ht="15.75" hidden="1" customHeight="1" outlineLevel="1" x14ac:dyDescent="0.2">
      <c r="A53" s="185"/>
      <c r="B53" s="191" t="s">
        <v>282</v>
      </c>
      <c r="D53" s="196"/>
      <c r="E53" s="41"/>
      <c r="F53" s="149">
        <v>-122902901508</v>
      </c>
      <c r="G53" s="149"/>
      <c r="H53" s="149"/>
      <c r="I53" s="196"/>
      <c r="J53" s="186">
        <f t="shared" si="2"/>
        <v>0</v>
      </c>
    </row>
    <row r="54" spans="1:13" ht="12" customHeight="1" collapsed="1" x14ac:dyDescent="0.2">
      <c r="A54" s="185"/>
      <c r="B54" s="74" t="s">
        <v>292</v>
      </c>
      <c r="D54" s="149">
        <v>-9422081337</v>
      </c>
      <c r="E54" s="41"/>
      <c r="F54" s="149">
        <v>1551857259</v>
      </c>
      <c r="G54" s="149">
        <v>-17318840658</v>
      </c>
      <c r="H54" s="149"/>
      <c r="I54" s="149">
        <v>-9422081337</v>
      </c>
      <c r="J54" s="186">
        <f t="shared" si="2"/>
        <v>0</v>
      </c>
      <c r="L54" s="194" t="s">
        <v>274</v>
      </c>
      <c r="M54" s="173" t="s">
        <v>274</v>
      </c>
    </row>
    <row r="55" spans="1:13" ht="15.75" hidden="1" customHeight="1" outlineLevel="1" x14ac:dyDescent="0.2">
      <c r="A55" s="185"/>
      <c r="B55" s="191" t="s">
        <v>281</v>
      </c>
      <c r="D55" s="195"/>
      <c r="E55" s="41"/>
      <c r="F55" s="149">
        <v>4778722241</v>
      </c>
      <c r="G55" s="149"/>
      <c r="H55" s="149"/>
      <c r="I55" s="195"/>
      <c r="J55" s="186">
        <f t="shared" si="2"/>
        <v>0</v>
      </c>
    </row>
    <row r="56" spans="1:13" ht="15.75" hidden="1" customHeight="1" outlineLevel="1" x14ac:dyDescent="0.2">
      <c r="A56" s="185"/>
      <c r="B56" s="191" t="s">
        <v>282</v>
      </c>
      <c r="D56" s="196"/>
      <c r="E56" s="41"/>
      <c r="F56" s="149">
        <v>-2852014203</v>
      </c>
      <c r="G56" s="149"/>
      <c r="H56" s="149"/>
      <c r="I56" s="196"/>
      <c r="J56" s="186">
        <f t="shared" si="2"/>
        <v>0</v>
      </c>
    </row>
    <row r="57" spans="1:13" ht="15.75" hidden="1" customHeight="1" outlineLevel="1" x14ac:dyDescent="0.2">
      <c r="A57" s="185"/>
      <c r="B57" s="191" t="s">
        <v>293</v>
      </c>
      <c r="D57" s="195"/>
      <c r="E57" s="41"/>
      <c r="F57" s="149">
        <v>-374850779</v>
      </c>
      <c r="G57" s="149"/>
      <c r="H57" s="149"/>
      <c r="I57" s="195"/>
      <c r="J57" s="186">
        <f t="shared" si="2"/>
        <v>0</v>
      </c>
    </row>
    <row r="58" spans="1:13" ht="12" customHeight="1" collapsed="1" x14ac:dyDescent="0.2">
      <c r="A58" s="185"/>
      <c r="B58" s="74" t="s">
        <v>294</v>
      </c>
      <c r="D58" s="197">
        <v>-174981887524</v>
      </c>
      <c r="F58" s="197">
        <v>-152631921341</v>
      </c>
      <c r="G58" s="197">
        <v>597523693439</v>
      </c>
      <c r="H58" s="197"/>
      <c r="I58" s="197">
        <v>-174981887523.64999</v>
      </c>
      <c r="J58" s="186">
        <f t="shared" si="2"/>
        <v>-0.350006103515625</v>
      </c>
      <c r="L58" s="194" t="s">
        <v>274</v>
      </c>
    </row>
    <row r="59" spans="1:13" ht="15.75" hidden="1" customHeight="1" outlineLevel="1" x14ac:dyDescent="0.2">
      <c r="A59" s="185"/>
      <c r="B59" s="191" t="s">
        <v>295</v>
      </c>
      <c r="D59" s="195"/>
      <c r="F59" s="149">
        <v>-391300128364</v>
      </c>
      <c r="G59" s="149"/>
      <c r="H59" s="149"/>
      <c r="I59" s="195"/>
      <c r="J59" s="186">
        <f t="shared" si="2"/>
        <v>0</v>
      </c>
    </row>
    <row r="60" spans="1:13" ht="15.75" hidden="1" customHeight="1" outlineLevel="1" x14ac:dyDescent="0.2">
      <c r="A60" s="185"/>
      <c r="B60" s="191" t="s">
        <v>296</v>
      </c>
      <c r="D60" s="195"/>
      <c r="F60" s="149">
        <v>305611511541</v>
      </c>
      <c r="G60" s="149"/>
      <c r="H60" s="149"/>
      <c r="I60" s="195"/>
      <c r="J60" s="186">
        <f t="shared" si="2"/>
        <v>0</v>
      </c>
    </row>
    <row r="61" spans="1:13" ht="15.75" hidden="1" customHeight="1" outlineLevel="1" x14ac:dyDescent="0.2">
      <c r="A61" s="185"/>
      <c r="B61" s="191" t="s">
        <v>297</v>
      </c>
      <c r="D61" s="195"/>
      <c r="F61" s="149">
        <v>-1086731383786</v>
      </c>
      <c r="G61" s="149"/>
      <c r="H61" s="149"/>
      <c r="I61" s="195"/>
      <c r="J61" s="186">
        <f t="shared" si="2"/>
        <v>0</v>
      </c>
    </row>
    <row r="62" spans="1:13" ht="15.75" hidden="1" customHeight="1" outlineLevel="1" x14ac:dyDescent="0.2">
      <c r="A62" s="185"/>
      <c r="B62" s="191" t="s">
        <v>298</v>
      </c>
      <c r="D62" s="195"/>
      <c r="F62" s="149">
        <v>1019788079268</v>
      </c>
      <c r="G62" s="149"/>
      <c r="H62" s="149"/>
      <c r="I62" s="195"/>
      <c r="J62" s="186">
        <f t="shared" si="2"/>
        <v>0</v>
      </c>
    </row>
    <row r="63" spans="1:13" ht="15.75" hidden="1" customHeight="1" outlineLevel="1" x14ac:dyDescent="0.2">
      <c r="A63" s="185"/>
      <c r="B63" s="191" t="s">
        <v>281</v>
      </c>
      <c r="D63" s="149">
        <v>-3297236560</v>
      </c>
      <c r="F63" s="149">
        <v>-3297236560</v>
      </c>
      <c r="G63" s="149"/>
      <c r="H63" s="149"/>
      <c r="I63" s="149"/>
      <c r="J63" s="186">
        <f t="shared" si="2"/>
        <v>-3297236560</v>
      </c>
    </row>
    <row r="64" spans="1:13" ht="15.75" hidden="1" customHeight="1" outlineLevel="1" x14ac:dyDescent="0.2">
      <c r="A64" s="185"/>
      <c r="B64" s="191" t="s">
        <v>282</v>
      </c>
      <c r="D64" s="149">
        <v>4434173702</v>
      </c>
      <c r="F64" s="149">
        <v>4434173702</v>
      </c>
      <c r="G64" s="149"/>
      <c r="H64" s="149"/>
      <c r="I64" s="149"/>
      <c r="J64" s="186">
        <f t="shared" si="2"/>
        <v>4434173702</v>
      </c>
    </row>
    <row r="65" spans="1:13" ht="15.75" hidden="1" customHeight="1" outlineLevel="1" x14ac:dyDescent="0.2">
      <c r="A65" s="185"/>
      <c r="B65" s="191" t="s">
        <v>299</v>
      </c>
      <c r="D65" s="149">
        <v>-2063770927</v>
      </c>
      <c r="F65" s="149">
        <v>-2063770927</v>
      </c>
      <c r="G65" s="149"/>
      <c r="H65" s="149"/>
      <c r="I65" s="149"/>
      <c r="J65" s="186">
        <f t="shared" si="2"/>
        <v>-2063770927</v>
      </c>
    </row>
    <row r="66" spans="1:13" ht="15.75" hidden="1" customHeight="1" outlineLevel="1" x14ac:dyDescent="0.2">
      <c r="A66" s="185"/>
      <c r="B66" s="191" t="s">
        <v>300</v>
      </c>
      <c r="D66" s="149">
        <v>0</v>
      </c>
      <c r="F66" s="149">
        <v>0</v>
      </c>
      <c r="G66" s="149"/>
      <c r="H66" s="149"/>
      <c r="I66" s="149"/>
      <c r="J66" s="186">
        <f t="shared" si="2"/>
        <v>0</v>
      </c>
    </row>
    <row r="67" spans="1:13" ht="12" customHeight="1" collapsed="1" x14ac:dyDescent="0.2">
      <c r="A67" s="185"/>
      <c r="B67" s="180"/>
      <c r="D67" s="149"/>
      <c r="F67" s="149"/>
      <c r="G67" s="149"/>
      <c r="H67" s="149"/>
      <c r="I67" s="149"/>
      <c r="J67" s="186">
        <f t="shared" si="2"/>
        <v>0</v>
      </c>
    </row>
    <row r="68" spans="1:13" ht="12" customHeight="1" x14ac:dyDescent="0.2">
      <c r="A68" s="185"/>
      <c r="B68" s="180" t="s">
        <v>301</v>
      </c>
      <c r="C68" s="35"/>
      <c r="D68" s="198">
        <f>+D40+D43+D51+D54+D58+D37</f>
        <v>-115116641379.22095</v>
      </c>
      <c r="F68" s="198">
        <v>37653193615</v>
      </c>
      <c r="G68" s="198">
        <v>169115439503.22</v>
      </c>
      <c r="H68" s="41"/>
      <c r="I68" s="198">
        <v>-109256118061.78101</v>
      </c>
      <c r="J68" s="186">
        <f t="shared" si="2"/>
        <v>-5860523317.4399414</v>
      </c>
    </row>
    <row r="69" spans="1:13" ht="12" customHeight="1" x14ac:dyDescent="0.2">
      <c r="A69" s="185"/>
      <c r="D69" s="149"/>
      <c r="F69" s="149"/>
      <c r="G69" s="149"/>
      <c r="H69" s="149"/>
      <c r="I69" s="149"/>
    </row>
    <row r="70" spans="1:13" ht="12" customHeight="1" x14ac:dyDescent="0.2">
      <c r="A70" s="184" t="s">
        <v>302</v>
      </c>
      <c r="B70" s="180" t="s">
        <v>303</v>
      </c>
      <c r="C70" s="180"/>
      <c r="D70" s="149"/>
      <c r="E70" s="41"/>
      <c r="F70" s="149"/>
      <c r="G70" s="149"/>
      <c r="H70" s="149"/>
      <c r="I70" s="149"/>
    </row>
    <row r="71" spans="1:13" ht="12" customHeight="1" x14ac:dyDescent="0.2">
      <c r="A71" s="185"/>
      <c r="D71" s="149"/>
      <c r="F71" s="149"/>
      <c r="G71" s="149"/>
      <c r="H71" s="149"/>
      <c r="I71" s="149"/>
    </row>
    <row r="72" spans="1:13" ht="12" customHeight="1" x14ac:dyDescent="0.2">
      <c r="A72" s="185"/>
      <c r="B72" s="74" t="s">
        <v>304</v>
      </c>
      <c r="D72" s="35">
        <v>-93503496807</v>
      </c>
      <c r="F72" s="35">
        <v>37021443484</v>
      </c>
      <c r="G72" s="35">
        <v>-66371354564.139999</v>
      </c>
      <c r="H72" s="35"/>
      <c r="I72" s="35">
        <v>-93503496807</v>
      </c>
      <c r="J72" s="186">
        <f>+D72-I72</f>
        <v>0</v>
      </c>
      <c r="L72" s="194" t="s">
        <v>274</v>
      </c>
    </row>
    <row r="73" spans="1:13" ht="15.75" hidden="1" customHeight="1" outlineLevel="1" x14ac:dyDescent="0.2">
      <c r="A73" s="185"/>
      <c r="B73" s="191" t="s">
        <v>305</v>
      </c>
      <c r="D73" s="195"/>
      <c r="F73" s="149">
        <v>166274854147</v>
      </c>
      <c r="G73" s="149"/>
      <c r="H73" s="149"/>
      <c r="I73" s="195"/>
      <c r="J73" s="186">
        <f>+D73-I73</f>
        <v>0</v>
      </c>
    </row>
    <row r="74" spans="1:13" ht="15.75" hidden="1" customHeight="1" outlineLevel="1" x14ac:dyDescent="0.2">
      <c r="A74" s="185"/>
      <c r="B74" s="191" t="s">
        <v>306</v>
      </c>
      <c r="D74" s="196"/>
      <c r="F74" s="149">
        <v>-129253410663</v>
      </c>
      <c r="G74" s="149"/>
      <c r="H74" s="149"/>
      <c r="I74" s="196"/>
      <c r="J74" s="186">
        <f>+D74-I74</f>
        <v>0</v>
      </c>
    </row>
    <row r="75" spans="1:13" ht="15.75" hidden="1" customHeight="1" outlineLevel="1" x14ac:dyDescent="0.2">
      <c r="A75" s="185"/>
      <c r="B75" s="191" t="s">
        <v>290</v>
      </c>
      <c r="D75" s="149"/>
      <c r="F75" s="149">
        <v>0</v>
      </c>
      <c r="G75" s="149"/>
      <c r="H75" s="149"/>
      <c r="I75" s="149"/>
      <c r="J75" s="186">
        <f>+D75-I75</f>
        <v>0</v>
      </c>
    </row>
    <row r="76" spans="1:13" ht="12" customHeight="1" collapsed="1" x14ac:dyDescent="0.2">
      <c r="A76" s="185"/>
      <c r="B76" s="74" t="s">
        <v>307</v>
      </c>
      <c r="D76" s="149">
        <v>53410427701</v>
      </c>
      <c r="F76" s="149">
        <v>-654794807.82000005</v>
      </c>
      <c r="G76" s="149">
        <v>-2223246969</v>
      </c>
      <c r="H76" s="149"/>
      <c r="I76" s="149">
        <v>53410427701</v>
      </c>
      <c r="J76" s="186">
        <f>+D76-I76</f>
        <v>0</v>
      </c>
      <c r="L76" s="194" t="s">
        <v>274</v>
      </c>
      <c r="M76" s="173" t="s">
        <v>274</v>
      </c>
    </row>
    <row r="77" spans="1:13" ht="15.75" hidden="1" customHeight="1" outlineLevel="1" x14ac:dyDescent="0.2">
      <c r="A77" s="185"/>
      <c r="B77" s="191" t="s">
        <v>308</v>
      </c>
      <c r="D77" s="195"/>
      <c r="F77" s="149">
        <v>32066151522</v>
      </c>
      <c r="G77" s="149"/>
      <c r="H77" s="149"/>
      <c r="I77" s="195"/>
    </row>
    <row r="78" spans="1:13" ht="15.75" hidden="1" customHeight="1" outlineLevel="1" x14ac:dyDescent="0.2">
      <c r="A78" s="185"/>
      <c r="B78" s="191" t="s">
        <v>309</v>
      </c>
      <c r="D78" s="195"/>
      <c r="F78" s="149">
        <v>-31789983045.830002</v>
      </c>
      <c r="G78" s="149"/>
      <c r="H78" s="149"/>
      <c r="I78" s="195"/>
    </row>
    <row r="79" spans="1:13" ht="15.75" hidden="1" customHeight="1" outlineLevel="1" x14ac:dyDescent="0.2">
      <c r="A79" s="185"/>
      <c r="B79" s="191" t="s">
        <v>310</v>
      </c>
      <c r="D79" s="195"/>
      <c r="F79" s="149">
        <v>-9695690659</v>
      </c>
      <c r="G79" s="149"/>
      <c r="H79" s="149"/>
      <c r="I79" s="195"/>
    </row>
    <row r="80" spans="1:13" ht="15.75" hidden="1" customHeight="1" outlineLevel="1" x14ac:dyDescent="0.2">
      <c r="A80" s="185"/>
      <c r="B80" s="191" t="s">
        <v>311</v>
      </c>
      <c r="D80" s="195"/>
      <c r="F80" s="149">
        <v>10728533249.01</v>
      </c>
      <c r="G80" s="149"/>
      <c r="H80" s="149"/>
      <c r="I80" s="195"/>
    </row>
    <row r="81" spans="1:14" ht="15.75" hidden="1" customHeight="1" outlineLevel="1" x14ac:dyDescent="0.2">
      <c r="A81" s="185"/>
      <c r="B81" s="191" t="s">
        <v>312</v>
      </c>
      <c r="D81" s="195"/>
      <c r="F81" s="149">
        <v>-1963805874</v>
      </c>
      <c r="G81" s="149"/>
      <c r="H81" s="149"/>
      <c r="I81" s="195"/>
    </row>
    <row r="82" spans="1:14" ht="12" customHeight="1" collapsed="1" x14ac:dyDescent="0.2">
      <c r="A82" s="185"/>
      <c r="B82" s="180"/>
      <c r="D82" s="149"/>
      <c r="F82" s="149"/>
      <c r="G82" s="149"/>
      <c r="H82" s="149"/>
      <c r="I82" s="149"/>
    </row>
    <row r="83" spans="1:14" ht="12" customHeight="1" x14ac:dyDescent="0.2">
      <c r="A83" s="185"/>
      <c r="B83" s="180" t="s">
        <v>313</v>
      </c>
      <c r="D83" s="198">
        <f>+D72+D76</f>
        <v>-40093069106</v>
      </c>
      <c r="F83" s="198">
        <v>36366648676.18</v>
      </c>
      <c r="G83" s="198">
        <v>-68594601533.139999</v>
      </c>
      <c r="H83" s="41"/>
      <c r="I83" s="198">
        <v>-40093069106</v>
      </c>
      <c r="J83" s="186">
        <f>+D83-I83</f>
        <v>0</v>
      </c>
    </row>
    <row r="84" spans="1:14" ht="12" customHeight="1" x14ac:dyDescent="0.2">
      <c r="A84" s="185"/>
      <c r="D84" s="149"/>
      <c r="F84" s="149"/>
      <c r="G84" s="149"/>
      <c r="H84" s="149"/>
      <c r="I84" s="149"/>
    </row>
    <row r="85" spans="1:14" ht="12" customHeight="1" x14ac:dyDescent="0.2">
      <c r="A85" s="184" t="s">
        <v>314</v>
      </c>
      <c r="B85" s="180" t="s">
        <v>315</v>
      </c>
      <c r="C85" s="180"/>
      <c r="E85" s="41"/>
    </row>
    <row r="86" spans="1:14" ht="12" customHeight="1" x14ac:dyDescent="0.2">
      <c r="A86" s="185"/>
      <c r="J86" s="186">
        <f>+D86-I86</f>
        <v>0</v>
      </c>
    </row>
    <row r="87" spans="1:14" ht="12" customHeight="1" x14ac:dyDescent="0.2">
      <c r="A87" s="185"/>
      <c r="B87" s="74" t="s">
        <v>316</v>
      </c>
      <c r="C87" s="149"/>
      <c r="D87" s="35">
        <v>22281764622</v>
      </c>
      <c r="F87" s="149">
        <v>2317587955</v>
      </c>
      <c r="G87" s="149">
        <v>0</v>
      </c>
      <c r="H87" s="149"/>
      <c r="I87" s="35">
        <v>22281764622</v>
      </c>
      <c r="J87" s="186">
        <f>+D87-I87</f>
        <v>0</v>
      </c>
    </row>
    <row r="88" spans="1:14" ht="12" customHeight="1" x14ac:dyDescent="0.2">
      <c r="A88" s="185"/>
      <c r="B88" s="74" t="s">
        <v>317</v>
      </c>
      <c r="C88" s="149"/>
      <c r="D88" s="35">
        <v>46500000000</v>
      </c>
      <c r="F88" s="149">
        <v>-2546658157</v>
      </c>
      <c r="G88" s="149">
        <v>2600000000</v>
      </c>
      <c r="H88" s="149"/>
      <c r="I88" s="35">
        <v>46500000000</v>
      </c>
      <c r="J88" s="186">
        <f>+D88-I88</f>
        <v>0</v>
      </c>
      <c r="L88" s="194" t="s">
        <v>318</v>
      </c>
    </row>
    <row r="89" spans="1:14" ht="14.85" customHeight="1" x14ac:dyDescent="0.2">
      <c r="A89" s="185"/>
      <c r="B89" s="74" t="s">
        <v>319</v>
      </c>
      <c r="C89" s="149"/>
      <c r="D89" s="38">
        <f>+D87+D88</f>
        <v>68781764622</v>
      </c>
      <c r="F89" s="199">
        <v>1250395903</v>
      </c>
      <c r="G89" s="198">
        <v>2600000000</v>
      </c>
      <c r="H89" s="41"/>
      <c r="I89" s="198">
        <v>68781764622</v>
      </c>
      <c r="J89" s="186">
        <f>+D89-I89</f>
        <v>0</v>
      </c>
    </row>
    <row r="90" spans="1:14" ht="12" customHeight="1" x14ac:dyDescent="0.2">
      <c r="A90" s="185"/>
      <c r="C90" s="149"/>
      <c r="D90" s="35"/>
      <c r="F90" s="149"/>
      <c r="G90" s="149"/>
      <c r="H90" s="149"/>
      <c r="I90" s="35"/>
    </row>
    <row r="91" spans="1:14" ht="12" customHeight="1" x14ac:dyDescent="0.2">
      <c r="B91" s="74" t="s">
        <v>320</v>
      </c>
      <c r="C91" s="41"/>
      <c r="D91" s="35">
        <f>+D68+D83+D89</f>
        <v>-86427945863.220947</v>
      </c>
      <c r="F91" s="41">
        <v>72769446388.179993</v>
      </c>
      <c r="G91" s="35">
        <v>103120837970.08</v>
      </c>
      <c r="H91" s="35"/>
      <c r="I91" s="35">
        <v>-80567422545.781006</v>
      </c>
      <c r="J91" s="186">
        <f>+D91-I91</f>
        <v>-5860523317.4399414</v>
      </c>
    </row>
    <row r="92" spans="1:14" ht="12" customHeight="1" x14ac:dyDescent="0.2">
      <c r="D92" s="35"/>
      <c r="I92" s="35"/>
    </row>
    <row r="93" spans="1:14" ht="12" customHeight="1" x14ac:dyDescent="0.2">
      <c r="D93" s="35"/>
      <c r="I93" s="35"/>
    </row>
    <row r="94" spans="1:14" ht="12" customHeight="1" x14ac:dyDescent="0.2">
      <c r="B94" s="74" t="s">
        <v>321</v>
      </c>
      <c r="C94" s="200"/>
      <c r="D94" s="38">
        <v>362782711732</v>
      </c>
      <c r="F94" s="201">
        <v>287630952549</v>
      </c>
      <c r="G94" s="202">
        <v>282215289186.21899</v>
      </c>
      <c r="H94" s="203"/>
      <c r="I94" s="198">
        <v>362782711732</v>
      </c>
      <c r="J94" s="186">
        <f>+D94-I94</f>
        <v>0</v>
      </c>
    </row>
    <row r="95" spans="1:14" ht="12" customHeight="1" x14ac:dyDescent="0.2">
      <c r="D95" s="35"/>
      <c r="G95" s="180"/>
      <c r="H95" s="180"/>
      <c r="I95" s="41"/>
    </row>
    <row r="96" spans="1:14" ht="12.75" customHeight="1" thickBot="1" x14ac:dyDescent="0.25">
      <c r="B96" s="74" t="s">
        <v>322</v>
      </c>
      <c r="C96" s="41"/>
      <c r="D96" s="204">
        <v>282215289186.242</v>
      </c>
      <c r="F96" s="205">
        <v>362782711732.17999</v>
      </c>
      <c r="G96" s="206">
        <v>385336127156.29901</v>
      </c>
      <c r="H96" s="41"/>
      <c r="I96" s="206">
        <v>282215289186.21899</v>
      </c>
      <c r="J96" s="186">
        <f>+D96-I96</f>
        <v>2.301025390625E-2</v>
      </c>
      <c r="L96" s="173">
        <f>SUM(L14:L95)</f>
        <v>0</v>
      </c>
      <c r="M96" s="173" t="e">
        <f>+M14+M19+M22+M23+M24+M25+M28+M32+M33+M43+M54+M76</f>
        <v>#VALUE!</v>
      </c>
      <c r="N96" s="173" t="e">
        <f>+L96+M96</f>
        <v>#VALUE!</v>
      </c>
    </row>
    <row r="97" spans="1:14" ht="12.95" customHeight="1" thickTop="1" x14ac:dyDescent="0.2">
      <c r="F97" s="75"/>
      <c r="G97" s="75"/>
      <c r="H97" s="75"/>
      <c r="N97" s="173" t="s">
        <v>274</v>
      </c>
    </row>
    <row r="98" spans="1:14" ht="12.4" customHeight="1" outlineLevel="1" x14ac:dyDescent="0.2">
      <c r="D98" s="149"/>
      <c r="E98" s="113"/>
      <c r="F98" s="75"/>
      <c r="G98" s="75"/>
      <c r="H98" s="75"/>
      <c r="I98" s="149"/>
      <c r="N98" s="207" t="e">
        <f>+N96+N97</f>
        <v>#VALUE!</v>
      </c>
    </row>
    <row r="99" spans="1:14" ht="12.4" customHeight="1" x14ac:dyDescent="0.2">
      <c r="D99" s="149"/>
      <c r="E99" s="113"/>
      <c r="F99" s="200"/>
      <c r="G99" s="200"/>
      <c r="H99" s="200"/>
      <c r="I99" s="149"/>
      <c r="J99" s="186">
        <f>+D99-I99</f>
        <v>0</v>
      </c>
    </row>
    <row r="100" spans="1:14" ht="12.4" customHeight="1" x14ac:dyDescent="0.2">
      <c r="B100" s="75" t="s">
        <v>144</v>
      </c>
      <c r="C100" s="14"/>
      <c r="D100" s="15"/>
      <c r="E100" s="15"/>
      <c r="F100" s="11"/>
      <c r="G100" s="11"/>
      <c r="H100" s="11"/>
      <c r="I100" s="15"/>
    </row>
    <row r="101" spans="1:14" ht="12.4" customHeight="1" x14ac:dyDescent="0.2">
      <c r="A101" s="75"/>
    </row>
    <row r="103" spans="1:14" ht="15.95" customHeight="1" x14ac:dyDescent="0.25">
      <c r="A103" s="655"/>
      <c r="B103" s="655"/>
      <c r="C103" s="655"/>
      <c r="D103" s="655"/>
      <c r="I103" s="208"/>
    </row>
  </sheetData>
  <mergeCells count="4">
    <mergeCell ref="B2:J2"/>
    <mergeCell ref="D8:F8"/>
    <mergeCell ref="D9:F9"/>
    <mergeCell ref="A103:D103"/>
  </mergeCells>
  <printOptions horizontalCentered="1"/>
  <pageMargins left="0.19685039370078702" right="0.19685039370078702" top="1.33858267716535" bottom="0.59055118110236182" header="1.33858267716535" footer="0.59055118110236182"/>
  <pageSetup paperSize="0" scale="80" firstPageNumber="7" fitToWidth="0" fitToHeight="0" orientation="portrait" useFirstPageNumber="1" horizontalDpi="0" verticalDpi="0" copies="0"/>
  <headerFooter alignWithMargins="0">
    <oddFooter>&amp;R&amp;15&amp;P</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79"/>
  <sheetViews>
    <sheetView workbookViewId="0"/>
  </sheetViews>
  <sheetFormatPr baseColWidth="10" defaultRowHeight="15" x14ac:dyDescent="0.25"/>
  <cols>
    <col min="1" max="1" width="10.875" style="181" customWidth="1"/>
    <col min="2" max="2" width="12.25" style="181" customWidth="1"/>
    <col min="3" max="3" width="22.875" style="181" customWidth="1"/>
    <col min="4" max="4" width="26.375" style="181" customWidth="1"/>
    <col min="5" max="5" width="16.375" style="181" customWidth="1"/>
    <col min="6" max="6" width="17.375" style="181" customWidth="1"/>
    <col min="7" max="7" width="17.625" style="181" customWidth="1"/>
    <col min="8" max="8" width="14.125" style="181" customWidth="1"/>
    <col min="9" max="9" width="12.75" style="181" customWidth="1"/>
    <col min="10" max="10" width="9" style="181" customWidth="1"/>
    <col min="11" max="11" width="11.125" style="181" customWidth="1"/>
    <col min="12" max="1024" width="10.875" style="181" customWidth="1"/>
    <col min="1025" max="1025" width="11" style="181" customWidth="1"/>
    <col min="1026" max="16384" width="11" style="181"/>
  </cols>
  <sheetData>
    <row r="1" spans="1:10" ht="18.75" x14ac:dyDescent="0.25">
      <c r="A1" s="724" t="s">
        <v>323</v>
      </c>
      <c r="B1" s="724"/>
      <c r="C1" s="724"/>
      <c r="D1" s="724"/>
      <c r="E1" s="724"/>
      <c r="F1" s="724"/>
      <c r="G1" s="724"/>
      <c r="H1" s="724"/>
      <c r="I1" s="209"/>
    </row>
    <row r="2" spans="1:10" ht="18.75" x14ac:dyDescent="0.25">
      <c r="A2" s="724" t="s">
        <v>324</v>
      </c>
      <c r="B2" s="724"/>
      <c r="C2" s="724"/>
      <c r="D2" s="724"/>
      <c r="E2" s="724"/>
      <c r="F2" s="724"/>
      <c r="G2" s="724"/>
      <c r="H2" s="724"/>
      <c r="I2" s="209"/>
    </row>
    <row r="4" spans="1:10" x14ac:dyDescent="0.25">
      <c r="B4" s="210" t="s">
        <v>325</v>
      </c>
      <c r="C4" s="686" t="s">
        <v>326</v>
      </c>
      <c r="D4" s="686"/>
      <c r="E4" s="686"/>
      <c r="F4" s="686"/>
      <c r="G4" s="686"/>
      <c r="H4" s="686"/>
      <c r="I4" s="686"/>
    </row>
    <row r="5" spans="1:10" x14ac:dyDescent="0.25">
      <c r="B5" s="211"/>
    </row>
    <row r="6" spans="1:10" ht="50.25" customHeight="1" x14ac:dyDescent="0.25">
      <c r="B6" s="212"/>
      <c r="C6" s="661" t="s">
        <v>327</v>
      </c>
      <c r="D6" s="661"/>
      <c r="E6" s="661"/>
      <c r="F6" s="661"/>
      <c r="G6" s="661"/>
      <c r="H6" s="661"/>
      <c r="I6" s="661"/>
      <c r="J6" s="212"/>
    </row>
    <row r="7" spans="1:10" x14ac:dyDescent="0.25">
      <c r="B7" s="211"/>
    </row>
    <row r="8" spans="1:10" x14ac:dyDescent="0.25">
      <c r="B8" s="210" t="s">
        <v>328</v>
      </c>
      <c r="C8" s="686" t="s">
        <v>329</v>
      </c>
      <c r="D8" s="686"/>
      <c r="E8" s="214"/>
      <c r="F8" s="214"/>
      <c r="G8" s="214"/>
      <c r="H8" s="214"/>
      <c r="I8" s="214"/>
    </row>
    <row r="9" spans="1:10" x14ac:dyDescent="0.25">
      <c r="B9" s="215"/>
    </row>
    <row r="10" spans="1:10" x14ac:dyDescent="0.25">
      <c r="C10" s="209" t="s">
        <v>330</v>
      </c>
      <c r="D10" s="209" t="s">
        <v>331</v>
      </c>
      <c r="E10" s="216"/>
      <c r="F10" s="216"/>
      <c r="G10" s="216"/>
    </row>
    <row r="11" spans="1:10" ht="6.75" customHeight="1" x14ac:dyDescent="0.25">
      <c r="B11" s="217"/>
    </row>
    <row r="12" spans="1:10" ht="275.25" customHeight="1" x14ac:dyDescent="0.25">
      <c r="B12" s="212"/>
      <c r="C12" s="661" t="s">
        <v>332</v>
      </c>
      <c r="D12" s="661"/>
      <c r="E12" s="661"/>
      <c r="F12" s="661"/>
      <c r="G12" s="661"/>
      <c r="H12" s="661"/>
      <c r="I12" s="661"/>
      <c r="J12" s="212"/>
    </row>
    <row r="13" spans="1:10" ht="14.25" customHeight="1" x14ac:dyDescent="0.25">
      <c r="B13" s="210"/>
      <c r="C13" s="655"/>
      <c r="D13" s="655"/>
      <c r="E13" s="655"/>
      <c r="F13" s="655"/>
      <c r="G13" s="655"/>
      <c r="H13" s="655"/>
    </row>
    <row r="14" spans="1:10" ht="127.5" customHeight="1" x14ac:dyDescent="0.25">
      <c r="B14" s="218"/>
      <c r="C14" s="723" t="s">
        <v>333</v>
      </c>
      <c r="D14" s="723"/>
      <c r="E14" s="723"/>
      <c r="F14" s="723"/>
      <c r="G14" s="723"/>
      <c r="H14" s="723"/>
      <c r="I14" s="723"/>
      <c r="J14" s="218"/>
    </row>
    <row r="15" spans="1:10" ht="12.75" customHeight="1" x14ac:dyDescent="0.25">
      <c r="B15" s="219"/>
      <c r="C15" s="220"/>
      <c r="D15" s="220"/>
      <c r="E15" s="220"/>
      <c r="F15" s="220"/>
      <c r="G15" s="220"/>
      <c r="H15" s="220"/>
      <c r="I15" s="220"/>
    </row>
    <row r="16" spans="1:10" ht="207.75" customHeight="1" x14ac:dyDescent="0.25">
      <c r="B16" s="218"/>
      <c r="C16" s="723" t="s">
        <v>334</v>
      </c>
      <c r="D16" s="723"/>
      <c r="E16" s="723"/>
      <c r="F16" s="723"/>
      <c r="G16" s="723"/>
      <c r="H16" s="723"/>
      <c r="I16" s="723"/>
      <c r="J16" s="218"/>
    </row>
    <row r="17" spans="2:10" x14ac:dyDescent="0.25">
      <c r="B17" s="221"/>
    </row>
    <row r="18" spans="2:10" x14ac:dyDescent="0.25">
      <c r="B18" s="214" t="s">
        <v>335</v>
      </c>
      <c r="C18" s="686" t="s">
        <v>336</v>
      </c>
      <c r="D18" s="686"/>
      <c r="E18" s="214"/>
      <c r="F18" s="214"/>
      <c r="G18" s="214"/>
      <c r="H18" s="214"/>
      <c r="I18" s="214"/>
      <c r="J18" s="214"/>
    </row>
    <row r="19" spans="2:10" ht="18" customHeight="1" x14ac:dyDescent="0.25">
      <c r="B19" s="222"/>
    </row>
    <row r="20" spans="2:10" ht="54.75" customHeight="1" x14ac:dyDescent="0.25">
      <c r="B20" s="212"/>
      <c r="C20" s="661" t="s">
        <v>337</v>
      </c>
      <c r="D20" s="661"/>
      <c r="E20" s="661"/>
      <c r="F20" s="661"/>
      <c r="G20" s="661"/>
      <c r="H20" s="661"/>
      <c r="I20" s="661"/>
      <c r="J20" s="212"/>
    </row>
    <row r="21" spans="2:10" ht="9.75" customHeight="1" x14ac:dyDescent="0.25">
      <c r="B21" s="223"/>
      <c r="C21" s="224"/>
      <c r="D21" s="224"/>
      <c r="E21" s="224"/>
      <c r="F21" s="224"/>
      <c r="G21" s="224"/>
      <c r="H21" s="224"/>
      <c r="I21" s="224"/>
    </row>
    <row r="22" spans="2:10" ht="54" customHeight="1" x14ac:dyDescent="0.25">
      <c r="B22" s="212"/>
      <c r="C22" s="661" t="s">
        <v>338</v>
      </c>
      <c r="D22" s="661"/>
      <c r="E22" s="661"/>
      <c r="F22" s="661"/>
      <c r="G22" s="661"/>
      <c r="H22" s="661"/>
      <c r="I22" s="661"/>
    </row>
    <row r="23" spans="2:10" ht="11.25" customHeight="1" x14ac:dyDescent="0.25">
      <c r="B23" s="225"/>
      <c r="C23" s="226"/>
      <c r="D23" s="226"/>
      <c r="E23" s="226"/>
      <c r="F23" s="226"/>
      <c r="G23" s="226"/>
      <c r="H23" s="226"/>
      <c r="I23" s="226"/>
    </row>
    <row r="24" spans="2:10" ht="43.5" customHeight="1" x14ac:dyDescent="0.25">
      <c r="B24" s="212"/>
      <c r="C24" s="661" t="s">
        <v>339</v>
      </c>
      <c r="D24" s="661"/>
      <c r="E24" s="661"/>
      <c r="F24" s="661"/>
      <c r="G24" s="661"/>
      <c r="H24" s="661"/>
      <c r="I24" s="661"/>
    </row>
    <row r="25" spans="2:10" ht="6" customHeight="1" x14ac:dyDescent="0.25">
      <c r="B25" s="225"/>
      <c r="C25" s="226"/>
      <c r="D25" s="226"/>
      <c r="E25" s="226"/>
      <c r="F25" s="226"/>
      <c r="G25" s="226"/>
      <c r="H25" s="226"/>
      <c r="I25" s="226"/>
    </row>
    <row r="26" spans="2:10" ht="45" customHeight="1" x14ac:dyDescent="0.25">
      <c r="B26" s="212"/>
      <c r="C26" s="661" t="s">
        <v>340</v>
      </c>
      <c r="D26" s="661"/>
      <c r="E26" s="661"/>
      <c r="F26" s="661"/>
      <c r="G26" s="661"/>
      <c r="H26" s="661"/>
      <c r="I26" s="661"/>
    </row>
    <row r="27" spans="2:10" ht="6.75" customHeight="1" x14ac:dyDescent="0.25">
      <c r="B27" s="225"/>
      <c r="C27" s="226"/>
      <c r="D27" s="226"/>
      <c r="E27" s="226"/>
      <c r="F27" s="226"/>
      <c r="G27" s="226"/>
      <c r="H27" s="226"/>
      <c r="I27" s="226"/>
    </row>
    <row r="28" spans="2:10" ht="103.5" customHeight="1" x14ac:dyDescent="0.25">
      <c r="B28" s="212"/>
      <c r="C28" s="661" t="s">
        <v>341</v>
      </c>
      <c r="D28" s="661"/>
      <c r="E28" s="661"/>
      <c r="F28" s="661"/>
      <c r="G28" s="661"/>
      <c r="H28" s="661"/>
      <c r="I28" s="661"/>
    </row>
    <row r="29" spans="2:10" x14ac:dyDescent="0.25">
      <c r="B29" s="210"/>
    </row>
    <row r="30" spans="2:10" x14ac:dyDescent="0.25">
      <c r="B30" s="210" t="s">
        <v>328</v>
      </c>
      <c r="C30" s="210" t="s">
        <v>342</v>
      </c>
    </row>
    <row r="31" spans="2:10" x14ac:dyDescent="0.25">
      <c r="B31" s="221"/>
    </row>
    <row r="32" spans="2:10" x14ac:dyDescent="0.25">
      <c r="B32" s="214"/>
      <c r="C32" s="686" t="s">
        <v>343</v>
      </c>
      <c r="D32" s="686"/>
      <c r="E32" s="214"/>
      <c r="F32" s="214"/>
      <c r="G32" s="214"/>
      <c r="H32" s="214"/>
      <c r="I32" s="214"/>
    </row>
    <row r="33" spans="2:9" ht="11.25" customHeight="1" x14ac:dyDescent="0.25">
      <c r="B33" s="221"/>
    </row>
    <row r="34" spans="2:9" ht="46.5" customHeight="1" x14ac:dyDescent="0.25">
      <c r="B34" s="212"/>
      <c r="C34" s="661" t="s">
        <v>344</v>
      </c>
      <c r="D34" s="661"/>
      <c r="E34" s="661"/>
      <c r="F34" s="661"/>
      <c r="G34" s="661"/>
      <c r="H34" s="661"/>
      <c r="I34" s="661"/>
    </row>
    <row r="35" spans="2:9" x14ac:dyDescent="0.25">
      <c r="B35" s="221" t="s">
        <v>62</v>
      </c>
    </row>
    <row r="36" spans="2:9" ht="24" x14ac:dyDescent="0.25">
      <c r="C36" s="227" t="s">
        <v>345</v>
      </c>
      <c r="D36" s="228" t="s">
        <v>346</v>
      </c>
      <c r="E36" s="229" t="s">
        <v>347</v>
      </c>
      <c r="F36" s="227" t="s">
        <v>348</v>
      </c>
    </row>
    <row r="37" spans="2:9" x14ac:dyDescent="0.25">
      <c r="C37" s="230" t="s">
        <v>227</v>
      </c>
      <c r="D37" s="231">
        <v>121788.5</v>
      </c>
      <c r="E37" s="232">
        <v>139722.4</v>
      </c>
      <c r="F37" s="233"/>
    </row>
    <row r="38" spans="2:9" ht="24" x14ac:dyDescent="0.25">
      <c r="C38" s="230" t="s">
        <v>349</v>
      </c>
      <c r="D38" s="231">
        <v>82451</v>
      </c>
      <c r="E38" s="232">
        <v>-44722.400000000001</v>
      </c>
      <c r="F38" s="233"/>
    </row>
    <row r="39" spans="2:9" x14ac:dyDescent="0.25">
      <c r="C39" s="230" t="s">
        <v>350</v>
      </c>
      <c r="D39" s="231">
        <v>204239.5</v>
      </c>
      <c r="E39" s="234">
        <v>95000</v>
      </c>
      <c r="F39" s="235">
        <v>299239.5</v>
      </c>
    </row>
    <row r="40" spans="2:9" ht="24" x14ac:dyDescent="0.25">
      <c r="C40" s="230" t="s">
        <v>351</v>
      </c>
      <c r="D40" s="231">
        <v>1170.0999999999999</v>
      </c>
      <c r="E40" s="232">
        <v>1094.2</v>
      </c>
      <c r="F40" s="235">
        <v>2264.3000000000002</v>
      </c>
    </row>
    <row r="41" spans="2:9" x14ac:dyDescent="0.25">
      <c r="C41" s="230" t="s">
        <v>352</v>
      </c>
      <c r="D41" s="231">
        <v>205409.6</v>
      </c>
      <c r="E41" s="232">
        <v>96094.2</v>
      </c>
      <c r="F41" s="235">
        <v>301503.8</v>
      </c>
    </row>
    <row r="42" spans="2:9" ht="12" customHeight="1" x14ac:dyDescent="0.25">
      <c r="B42" s="236"/>
    </row>
    <row r="43" spans="2:9" ht="48.75" customHeight="1" x14ac:dyDescent="0.25">
      <c r="B43" s="212"/>
      <c r="C43" s="661" t="s">
        <v>353</v>
      </c>
      <c r="D43" s="661"/>
      <c r="E43" s="661"/>
      <c r="F43" s="661"/>
      <c r="G43" s="661"/>
      <c r="H43" s="661"/>
      <c r="I43" s="661"/>
    </row>
    <row r="44" spans="2:9" ht="9.75" customHeight="1" x14ac:dyDescent="0.25">
      <c r="B44" s="225"/>
      <c r="C44" s="226"/>
      <c r="D44" s="226"/>
      <c r="E44" s="226"/>
      <c r="F44" s="226"/>
      <c r="G44" s="226"/>
      <c r="H44" s="226"/>
      <c r="I44" s="226"/>
    </row>
    <row r="45" spans="2:9" ht="36.75" customHeight="1" x14ac:dyDescent="0.25">
      <c r="B45" s="212"/>
      <c r="C45" s="661" t="s">
        <v>354</v>
      </c>
      <c r="D45" s="661"/>
      <c r="E45" s="661"/>
      <c r="F45" s="661"/>
      <c r="G45" s="661"/>
      <c r="H45" s="661"/>
      <c r="I45" s="661"/>
    </row>
    <row r="46" spans="2:9" ht="17.25" customHeight="1" x14ac:dyDescent="0.25">
      <c r="B46" s="225"/>
      <c r="C46" s="226"/>
      <c r="D46" s="226"/>
      <c r="E46" s="226"/>
      <c r="F46" s="226"/>
      <c r="G46" s="226"/>
      <c r="H46" s="226"/>
      <c r="I46" s="226"/>
    </row>
    <row r="47" spans="2:9" ht="20.25" customHeight="1" x14ac:dyDescent="0.25">
      <c r="C47" s="237" t="s">
        <v>355</v>
      </c>
      <c r="D47" s="666" t="s">
        <v>356</v>
      </c>
      <c r="E47" s="666"/>
      <c r="F47" s="239"/>
      <c r="G47" s="239"/>
      <c r="H47" s="239"/>
      <c r="I47" s="226"/>
    </row>
    <row r="48" spans="2:9" ht="16.5" customHeight="1" x14ac:dyDescent="0.25">
      <c r="B48" s="240"/>
      <c r="C48" s="226"/>
      <c r="D48" s="226"/>
      <c r="E48" s="226"/>
      <c r="F48" s="226"/>
      <c r="G48" s="226"/>
      <c r="H48" s="226"/>
      <c r="I48" s="226"/>
    </row>
    <row r="49" spans="2:9" ht="42" customHeight="1" x14ac:dyDescent="0.25">
      <c r="B49" s="212"/>
      <c r="C49" s="661" t="s">
        <v>357</v>
      </c>
      <c r="D49" s="661"/>
      <c r="E49" s="661"/>
      <c r="F49" s="661"/>
      <c r="G49" s="661"/>
      <c r="H49" s="661"/>
      <c r="I49" s="661"/>
    </row>
    <row r="50" spans="2:9" ht="15.75" customHeight="1" x14ac:dyDescent="0.25">
      <c r="B50" s="225"/>
      <c r="C50" s="226"/>
      <c r="D50" s="226"/>
      <c r="E50" s="226"/>
      <c r="F50" s="226"/>
      <c r="G50" s="226"/>
      <c r="H50" s="226"/>
      <c r="I50" s="226"/>
    </row>
    <row r="51" spans="2:9" ht="36.75" customHeight="1" x14ac:dyDescent="0.25">
      <c r="B51" s="212"/>
      <c r="C51" s="661" t="s">
        <v>358</v>
      </c>
      <c r="D51" s="661"/>
      <c r="E51" s="661"/>
      <c r="F51" s="661"/>
      <c r="G51" s="661"/>
      <c r="H51" s="661"/>
      <c r="I51" s="661"/>
    </row>
    <row r="52" spans="2:9" ht="16.5" customHeight="1" x14ac:dyDescent="0.25">
      <c r="B52" s="240"/>
      <c r="C52" s="226"/>
      <c r="D52" s="226"/>
      <c r="E52" s="226"/>
      <c r="F52" s="226"/>
      <c r="G52" s="226"/>
      <c r="H52" s="226"/>
      <c r="I52" s="226"/>
    </row>
    <row r="53" spans="2:9" ht="47.25" customHeight="1" x14ac:dyDescent="0.25">
      <c r="B53" s="212"/>
      <c r="C53" s="661" t="s">
        <v>359</v>
      </c>
      <c r="D53" s="661"/>
      <c r="E53" s="661"/>
      <c r="F53" s="661"/>
      <c r="G53" s="661"/>
      <c r="H53" s="661"/>
      <c r="I53" s="661"/>
    </row>
    <row r="54" spans="2:9" ht="16.5" customHeight="1" x14ac:dyDescent="0.25">
      <c r="B54" s="241"/>
      <c r="C54" s="226"/>
      <c r="D54" s="226"/>
      <c r="E54" s="226"/>
      <c r="F54" s="226"/>
      <c r="G54" s="226"/>
      <c r="H54" s="226"/>
      <c r="I54" s="226"/>
    </row>
    <row r="55" spans="2:9" ht="17.25" customHeight="1" x14ac:dyDescent="0.25">
      <c r="B55" s="212"/>
      <c r="C55" s="661" t="s">
        <v>360</v>
      </c>
      <c r="D55" s="661"/>
      <c r="E55" s="661"/>
      <c r="F55" s="661"/>
      <c r="G55" s="661"/>
      <c r="H55" s="661"/>
      <c r="I55" s="661"/>
    </row>
    <row r="56" spans="2:9" ht="14.25" customHeight="1" x14ac:dyDescent="0.25">
      <c r="B56" s="225"/>
      <c r="C56" s="226"/>
      <c r="D56" s="226"/>
      <c r="E56" s="226"/>
      <c r="F56" s="226"/>
      <c r="G56" s="226"/>
      <c r="H56" s="226"/>
      <c r="I56" s="226"/>
    </row>
    <row r="57" spans="2:9" ht="29.25" customHeight="1" x14ac:dyDescent="0.25">
      <c r="B57" s="212"/>
      <c r="C57" s="661" t="s">
        <v>361</v>
      </c>
      <c r="D57" s="661"/>
      <c r="E57" s="661"/>
      <c r="F57" s="661"/>
      <c r="G57" s="661"/>
      <c r="H57" s="661"/>
      <c r="I57" s="661"/>
    </row>
    <row r="58" spans="2:9" ht="9.75" customHeight="1" x14ac:dyDescent="0.25">
      <c r="B58" s="242"/>
      <c r="C58" s="226"/>
      <c r="D58" s="226"/>
      <c r="E58" s="226"/>
      <c r="F58" s="226"/>
      <c r="G58" s="226"/>
      <c r="H58" s="226"/>
      <c r="I58" s="226"/>
    </row>
    <row r="59" spans="2:9" ht="33" customHeight="1" x14ac:dyDescent="0.25">
      <c r="B59" s="212"/>
      <c r="C59" s="661" t="s">
        <v>362</v>
      </c>
      <c r="D59" s="661"/>
      <c r="E59" s="661"/>
      <c r="F59" s="661"/>
      <c r="G59" s="661"/>
      <c r="H59" s="661"/>
      <c r="I59" s="661"/>
    </row>
    <row r="60" spans="2:9" ht="13.5" customHeight="1" x14ac:dyDescent="0.25">
      <c r="B60" s="242"/>
      <c r="C60" s="226"/>
      <c r="D60" s="226"/>
      <c r="E60" s="226"/>
      <c r="F60" s="226"/>
      <c r="G60" s="226"/>
      <c r="H60" s="226"/>
      <c r="I60" s="226"/>
    </row>
    <row r="61" spans="2:9" ht="22.5" customHeight="1" x14ac:dyDescent="0.25">
      <c r="B61" s="212"/>
      <c r="C61" s="661" t="s">
        <v>363</v>
      </c>
      <c r="D61" s="661"/>
      <c r="E61" s="661"/>
      <c r="F61" s="661"/>
      <c r="G61" s="661"/>
      <c r="H61" s="661"/>
      <c r="I61" s="661"/>
    </row>
    <row r="62" spans="2:9" ht="14.25" customHeight="1" x14ac:dyDescent="0.25">
      <c r="B62" s="243"/>
      <c r="C62" s="226"/>
      <c r="D62" s="226"/>
      <c r="E62" s="226"/>
      <c r="F62" s="226"/>
      <c r="G62" s="226"/>
      <c r="H62" s="226"/>
      <c r="I62" s="226"/>
    </row>
    <row r="63" spans="2:9" ht="41.25" customHeight="1" x14ac:dyDescent="0.25">
      <c r="B63" s="212"/>
      <c r="C63" s="661" t="s">
        <v>364</v>
      </c>
      <c r="D63" s="661"/>
      <c r="E63" s="661"/>
      <c r="F63" s="661"/>
      <c r="G63" s="661"/>
      <c r="H63" s="661"/>
      <c r="I63" s="661"/>
    </row>
    <row r="64" spans="2:9" ht="15" customHeight="1" x14ac:dyDescent="0.25">
      <c r="B64" s="242"/>
      <c r="C64" s="226"/>
      <c r="D64" s="226"/>
      <c r="E64" s="226"/>
      <c r="F64" s="226"/>
      <c r="G64" s="226"/>
      <c r="H64" s="226"/>
      <c r="I64" s="226"/>
    </row>
    <row r="65" spans="2:9" ht="41.25" customHeight="1" x14ac:dyDescent="0.25">
      <c r="B65" s="212"/>
      <c r="C65" s="661" t="s">
        <v>365</v>
      </c>
      <c r="D65" s="661"/>
      <c r="E65" s="661"/>
      <c r="F65" s="661"/>
      <c r="G65" s="661"/>
      <c r="H65" s="661"/>
      <c r="I65" s="661"/>
    </row>
    <row r="66" spans="2:9" ht="16.5" customHeight="1" x14ac:dyDescent="0.25">
      <c r="B66" s="242"/>
      <c r="C66" s="226"/>
      <c r="D66" s="226"/>
      <c r="E66" s="226"/>
      <c r="F66" s="226"/>
      <c r="G66" s="226"/>
      <c r="H66" s="226"/>
      <c r="I66" s="226"/>
    </row>
    <row r="67" spans="2:9" ht="24.75" customHeight="1" x14ac:dyDescent="0.25">
      <c r="B67" s="212"/>
      <c r="C67" s="661" t="s">
        <v>366</v>
      </c>
      <c r="D67" s="661"/>
      <c r="E67" s="225"/>
      <c r="F67" s="225"/>
      <c r="G67" s="225"/>
      <c r="H67" s="225"/>
      <c r="I67" s="225"/>
    </row>
    <row r="68" spans="2:9" ht="47.25" hidden="1" customHeight="1" x14ac:dyDescent="0.25">
      <c r="B68" s="225"/>
      <c r="C68" s="225"/>
      <c r="D68" s="225"/>
      <c r="E68" s="225"/>
      <c r="F68" s="225"/>
      <c r="G68" s="225"/>
      <c r="H68" s="225"/>
      <c r="I68" s="225"/>
    </row>
    <row r="69" spans="2:9" ht="47.25" hidden="1" customHeight="1" x14ac:dyDescent="0.25">
      <c r="B69" s="225"/>
      <c r="C69" s="225"/>
      <c r="D69" s="225"/>
      <c r="E69" s="225"/>
      <c r="F69" s="225"/>
      <c r="G69" s="225"/>
      <c r="H69" s="225"/>
      <c r="I69" s="225"/>
    </row>
    <row r="70" spans="2:9" ht="47.25" hidden="1" customHeight="1" x14ac:dyDescent="0.25">
      <c r="B70" s="242"/>
      <c r="C70" s="226"/>
      <c r="D70" s="226"/>
      <c r="E70" s="226"/>
      <c r="F70" s="226"/>
      <c r="G70" s="226"/>
      <c r="H70" s="226"/>
      <c r="I70" s="226"/>
    </row>
    <row r="71" spans="2:9" ht="12" customHeight="1" x14ac:dyDescent="0.25">
      <c r="B71" s="242"/>
      <c r="C71" s="226"/>
      <c r="D71" s="226"/>
      <c r="E71" s="226"/>
      <c r="F71" s="226"/>
      <c r="G71" s="226"/>
      <c r="H71" s="226"/>
      <c r="I71" s="226"/>
    </row>
    <row r="72" spans="2:9" ht="32.25" customHeight="1" x14ac:dyDescent="0.25">
      <c r="B72" s="242"/>
      <c r="C72" s="697" t="s">
        <v>367</v>
      </c>
      <c r="D72" s="697"/>
      <c r="E72" s="697"/>
      <c r="F72" s="697"/>
      <c r="G72" s="697"/>
      <c r="H72" s="697"/>
      <c r="I72" s="697"/>
    </row>
    <row r="73" spans="2:9" ht="12.75" customHeight="1" x14ac:dyDescent="0.25">
      <c r="B73" s="242"/>
      <c r="C73" s="224"/>
      <c r="D73" s="224"/>
      <c r="E73" s="224"/>
      <c r="F73" s="224"/>
      <c r="G73" s="224"/>
      <c r="H73" s="224"/>
      <c r="I73" s="224"/>
    </row>
    <row r="74" spans="2:9" ht="47.25" customHeight="1" x14ac:dyDescent="0.25">
      <c r="B74" s="212"/>
      <c r="C74" s="661" t="s">
        <v>368</v>
      </c>
      <c r="D74" s="661"/>
      <c r="E74" s="661"/>
      <c r="F74" s="661"/>
      <c r="G74" s="661"/>
      <c r="H74" s="661"/>
      <c r="I74" s="661"/>
    </row>
    <row r="75" spans="2:9" ht="47.25" hidden="1" customHeight="1" x14ac:dyDescent="0.25">
      <c r="B75" s="242"/>
      <c r="C75" s="226"/>
      <c r="D75" s="226"/>
      <c r="E75" s="226"/>
      <c r="F75" s="226"/>
      <c r="G75" s="226"/>
      <c r="H75" s="226"/>
      <c r="I75" s="226"/>
    </row>
    <row r="76" spans="2:9" ht="47.25" customHeight="1" x14ac:dyDescent="0.25">
      <c r="B76" s="212"/>
      <c r="C76" s="661" t="s">
        <v>369</v>
      </c>
      <c r="D76" s="661"/>
      <c r="E76" s="661"/>
      <c r="F76" s="661"/>
      <c r="G76" s="661"/>
      <c r="H76" s="661"/>
      <c r="I76" s="661"/>
    </row>
    <row r="77" spans="2:9" ht="47.25" hidden="1" customHeight="1" x14ac:dyDescent="0.25">
      <c r="B77" s="242"/>
      <c r="C77" s="226"/>
      <c r="D77" s="226"/>
      <c r="E77" s="226"/>
      <c r="F77" s="226"/>
      <c r="G77" s="226"/>
      <c r="H77" s="226"/>
      <c r="I77" s="226"/>
    </row>
    <row r="78" spans="2:9" ht="47.25" customHeight="1" x14ac:dyDescent="0.25">
      <c r="B78" s="212"/>
      <c r="C78" s="661" t="s">
        <v>370</v>
      </c>
      <c r="D78" s="661"/>
      <c r="E78" s="661"/>
      <c r="F78" s="661"/>
      <c r="G78" s="661"/>
      <c r="H78" s="661"/>
      <c r="I78" s="661"/>
    </row>
    <row r="79" spans="2:9" ht="47.25" hidden="1" customHeight="1" x14ac:dyDescent="0.25">
      <c r="B79" s="244"/>
    </row>
    <row r="80" spans="2:9" ht="66" customHeight="1" x14ac:dyDescent="0.25">
      <c r="B80" s="212"/>
      <c r="C80" s="661" t="s">
        <v>371</v>
      </c>
      <c r="D80" s="661"/>
      <c r="E80" s="661"/>
      <c r="F80" s="661"/>
      <c r="G80" s="661"/>
      <c r="H80" s="661"/>
      <c r="I80" s="661"/>
    </row>
    <row r="81" spans="2:9" ht="15" customHeight="1" x14ac:dyDescent="0.25">
      <c r="B81" s="210" t="s">
        <v>328</v>
      </c>
      <c r="C81" s="666" t="s">
        <v>342</v>
      </c>
      <c r="D81" s="666"/>
    </row>
    <row r="82" spans="2:9" ht="9.75" customHeight="1" x14ac:dyDescent="0.25">
      <c r="B82" s="244"/>
    </row>
    <row r="83" spans="2:9" ht="33" customHeight="1" x14ac:dyDescent="0.25">
      <c r="B83" s="221"/>
      <c r="C83" s="221" t="s">
        <v>372</v>
      </c>
    </row>
    <row r="84" spans="2:9" ht="47.25" hidden="1" customHeight="1" x14ac:dyDescent="0.25">
      <c r="B84" s="244"/>
    </row>
    <row r="85" spans="2:9" ht="103.5" customHeight="1" x14ac:dyDescent="0.25">
      <c r="B85" s="212"/>
      <c r="C85" s="661" t="s">
        <v>373</v>
      </c>
      <c r="D85" s="661"/>
      <c r="E85" s="661"/>
      <c r="F85" s="661"/>
      <c r="G85" s="661"/>
      <c r="H85" s="661"/>
      <c r="I85" s="661"/>
    </row>
    <row r="86" spans="2:9" ht="13.5" customHeight="1" x14ac:dyDescent="0.25">
      <c r="B86" s="211"/>
    </row>
    <row r="87" spans="2:9" ht="20.25" customHeight="1" x14ac:dyDescent="0.25">
      <c r="B87" s="245"/>
      <c r="C87" s="667" t="s">
        <v>374</v>
      </c>
      <c r="D87" s="667"/>
      <c r="E87" s="667"/>
      <c r="F87" s="245"/>
      <c r="G87" s="245"/>
      <c r="H87" s="245"/>
      <c r="I87" s="245"/>
    </row>
    <row r="88" spans="2:9" ht="12.75" customHeight="1" x14ac:dyDescent="0.25">
      <c r="B88" s="244"/>
      <c r="C88" s="661" t="s">
        <v>375</v>
      </c>
      <c r="D88" s="661"/>
      <c r="E88" s="661"/>
      <c r="F88" s="661"/>
      <c r="G88" s="661"/>
      <c r="H88" s="661"/>
      <c r="I88" s="661"/>
    </row>
    <row r="89" spans="2:9" ht="32.25" customHeight="1" x14ac:dyDescent="0.25">
      <c r="B89" s="212"/>
      <c r="C89" s="661"/>
      <c r="D89" s="661"/>
      <c r="E89" s="661"/>
      <c r="F89" s="661"/>
      <c r="G89" s="661"/>
      <c r="H89" s="661"/>
      <c r="I89" s="661"/>
    </row>
    <row r="90" spans="2:9" ht="9.75" customHeight="1" x14ac:dyDescent="0.25">
      <c r="B90" s="247"/>
    </row>
    <row r="91" spans="2:9" s="248" customFormat="1" ht="16.5" customHeight="1" x14ac:dyDescent="0.25">
      <c r="B91" s="212"/>
      <c r="C91" s="661" t="s">
        <v>376</v>
      </c>
      <c r="D91" s="661"/>
      <c r="E91" s="661"/>
      <c r="F91" s="661"/>
      <c r="G91" s="661"/>
      <c r="H91" s="661"/>
      <c r="I91" s="661"/>
    </row>
    <row r="92" spans="2:9" s="248" customFormat="1" ht="12" customHeight="1" x14ac:dyDescent="0.25">
      <c r="B92" s="212"/>
      <c r="C92" s="661" t="s">
        <v>377</v>
      </c>
      <c r="D92" s="661"/>
      <c r="E92" s="661"/>
      <c r="F92" s="661"/>
      <c r="G92" s="661"/>
      <c r="H92" s="661"/>
      <c r="I92" s="661"/>
    </row>
    <row r="93" spans="2:9" s="248" customFormat="1" ht="16.5" customHeight="1" x14ac:dyDescent="0.25">
      <c r="B93" s="212"/>
      <c r="C93" s="661" t="s">
        <v>378</v>
      </c>
      <c r="D93" s="661"/>
      <c r="E93" s="661"/>
      <c r="F93" s="661"/>
      <c r="G93" s="661"/>
      <c r="H93" s="661"/>
      <c r="I93" s="661"/>
    </row>
    <row r="94" spans="2:9" s="248" customFormat="1" ht="18" customHeight="1" x14ac:dyDescent="0.25">
      <c r="B94" s="212"/>
      <c r="C94" s="661" t="s">
        <v>379</v>
      </c>
      <c r="D94" s="661"/>
      <c r="E94" s="661"/>
      <c r="F94" s="661"/>
      <c r="G94" s="661"/>
      <c r="H94" s="661"/>
      <c r="I94" s="661"/>
    </row>
    <row r="95" spans="2:9" ht="10.5" customHeight="1" x14ac:dyDescent="0.25">
      <c r="B95" s="244"/>
    </row>
    <row r="96" spans="2:9" ht="19.5" customHeight="1" x14ac:dyDescent="0.25">
      <c r="C96" s="209" t="s">
        <v>380</v>
      </c>
      <c r="D96" s="209" t="s">
        <v>381</v>
      </c>
    </row>
    <row r="97" spans="2:9" ht="13.5" customHeight="1" x14ac:dyDescent="0.25">
      <c r="B97" s="244"/>
    </row>
    <row r="98" spans="2:9" ht="14.25" customHeight="1" x14ac:dyDescent="0.25">
      <c r="B98" s="177"/>
      <c r="C98" s="664" t="s">
        <v>382</v>
      </c>
      <c r="D98" s="664"/>
      <c r="E98" s="664"/>
      <c r="F98" s="664"/>
      <c r="G98" s="664"/>
      <c r="H98" s="664"/>
      <c r="I98" s="664"/>
    </row>
    <row r="99" spans="2:9" ht="14.25" customHeight="1" x14ac:dyDescent="0.25">
      <c r="B99" s="211"/>
    </row>
    <row r="100" spans="2:9" ht="29.25" customHeight="1" x14ac:dyDescent="0.25">
      <c r="C100" s="209" t="s">
        <v>383</v>
      </c>
      <c r="D100" s="209" t="s">
        <v>384</v>
      </c>
    </row>
    <row r="101" spans="2:9" ht="17.25" customHeight="1" x14ac:dyDescent="0.25">
      <c r="B101" s="244"/>
    </row>
    <row r="102" spans="2:9" ht="36.75" customHeight="1" x14ac:dyDescent="0.25">
      <c r="B102" s="212"/>
      <c r="C102" s="661" t="s">
        <v>385</v>
      </c>
      <c r="D102" s="661"/>
      <c r="E102" s="661"/>
      <c r="F102" s="661"/>
      <c r="G102" s="661"/>
      <c r="H102" s="661"/>
      <c r="I102" s="661"/>
    </row>
    <row r="103" spans="2:9" ht="12.75" customHeight="1" x14ac:dyDescent="0.25">
      <c r="B103" s="211"/>
    </row>
    <row r="104" spans="2:9" ht="18.75" customHeight="1" x14ac:dyDescent="0.25">
      <c r="C104" s="209" t="s">
        <v>386</v>
      </c>
      <c r="D104" s="209" t="s">
        <v>387</v>
      </c>
      <c r="E104" s="209"/>
    </row>
    <row r="105" spans="2:9" ht="25.5" customHeight="1" x14ac:dyDescent="0.25">
      <c r="B105" s="249"/>
    </row>
    <row r="106" spans="2:9" ht="24.75" customHeight="1" x14ac:dyDescent="0.25">
      <c r="B106" s="245"/>
      <c r="C106" s="667" t="s">
        <v>388</v>
      </c>
      <c r="D106" s="667"/>
      <c r="E106" s="667"/>
      <c r="F106" s="667"/>
      <c r="G106" s="667"/>
      <c r="H106" s="667"/>
      <c r="I106" s="667"/>
    </row>
    <row r="107" spans="2:9" ht="18" customHeight="1" x14ac:dyDescent="0.25">
      <c r="B107" s="250"/>
    </row>
    <row r="108" spans="2:9" ht="24.75" customHeight="1" x14ac:dyDescent="0.25">
      <c r="C108" s="251" t="s">
        <v>389</v>
      </c>
      <c r="D108" s="252" t="s">
        <v>390</v>
      </c>
      <c r="E108" s="253">
        <v>348606600000</v>
      </c>
    </row>
    <row r="109" spans="2:9" ht="24.75" customHeight="1" x14ac:dyDescent="0.25">
      <c r="C109" s="254" t="s">
        <v>391</v>
      </c>
      <c r="D109" s="255" t="s">
        <v>390</v>
      </c>
      <c r="E109" s="256">
        <v>334239600000</v>
      </c>
    </row>
    <row r="110" spans="2:9" ht="12" customHeight="1" x14ac:dyDescent="0.25">
      <c r="B110" s="221"/>
    </row>
    <row r="111" spans="2:9" ht="24.75" customHeight="1" x14ac:dyDescent="0.25">
      <c r="C111" s="257" t="s">
        <v>392</v>
      </c>
      <c r="D111" s="258" t="s">
        <v>393</v>
      </c>
    </row>
    <row r="112" spans="2:9" ht="24.75" customHeight="1" x14ac:dyDescent="0.25">
      <c r="C112" s="259" t="s">
        <v>394</v>
      </c>
      <c r="D112" s="260" t="s">
        <v>395</v>
      </c>
    </row>
    <row r="113" spans="2:9" ht="16.5" customHeight="1" x14ac:dyDescent="0.25">
      <c r="B113" s="221"/>
    </row>
    <row r="114" spans="2:9" ht="24.75" customHeight="1" x14ac:dyDescent="0.25">
      <c r="C114" s="257" t="s">
        <v>396</v>
      </c>
      <c r="D114" s="258" t="s">
        <v>393</v>
      </c>
    </row>
    <row r="115" spans="2:9" ht="24.75" customHeight="1" x14ac:dyDescent="0.25">
      <c r="C115" s="259" t="s">
        <v>394</v>
      </c>
      <c r="D115" s="260" t="s">
        <v>397</v>
      </c>
    </row>
    <row r="116" spans="2:9" ht="16.5" customHeight="1" x14ac:dyDescent="0.25">
      <c r="B116" s="221"/>
    </row>
    <row r="117" spans="2:9" ht="24.75" customHeight="1" x14ac:dyDescent="0.25">
      <c r="C117" s="257" t="s">
        <v>398</v>
      </c>
      <c r="D117" s="258" t="s">
        <v>393</v>
      </c>
    </row>
    <row r="118" spans="2:9" ht="24.75" customHeight="1" x14ac:dyDescent="0.25">
      <c r="C118" s="259" t="s">
        <v>394</v>
      </c>
      <c r="D118" s="260" t="s">
        <v>399</v>
      </c>
    </row>
    <row r="119" spans="2:9" ht="12.75" customHeight="1" x14ac:dyDescent="0.25">
      <c r="B119" s="221"/>
    </row>
    <row r="120" spans="2:9" ht="15.75" customHeight="1" x14ac:dyDescent="0.25">
      <c r="B120" s="212"/>
      <c r="C120" s="661" t="s">
        <v>400</v>
      </c>
      <c r="D120" s="661"/>
      <c r="E120" s="661"/>
      <c r="F120" s="661"/>
      <c r="G120" s="661"/>
      <c r="H120" s="661"/>
      <c r="I120" s="661"/>
    </row>
    <row r="121" spans="2:9" ht="13.5" customHeight="1" x14ac:dyDescent="0.25">
      <c r="B121" s="221"/>
    </row>
    <row r="122" spans="2:9" ht="15" customHeight="1" x14ac:dyDescent="0.25">
      <c r="B122" s="217" t="s">
        <v>62</v>
      </c>
      <c r="C122" s="209" t="s">
        <v>401</v>
      </c>
      <c r="D122" s="209" t="s">
        <v>402</v>
      </c>
    </row>
    <row r="123" spans="2:9" ht="12.75" customHeight="1" x14ac:dyDescent="0.25">
      <c r="B123" s="261"/>
    </row>
    <row r="124" spans="2:9" ht="25.5" customHeight="1" x14ac:dyDescent="0.25">
      <c r="B124" s="212"/>
      <c r="C124" s="661" t="s">
        <v>403</v>
      </c>
      <c r="D124" s="661"/>
      <c r="E124" s="661"/>
      <c r="F124" s="661"/>
      <c r="G124" s="661"/>
      <c r="H124" s="661"/>
      <c r="I124" s="661"/>
    </row>
    <row r="125" spans="2:9" ht="18.75" customHeight="1" x14ac:dyDescent="0.25">
      <c r="B125" s="221"/>
    </row>
    <row r="126" spans="2:9" ht="33" customHeight="1" x14ac:dyDescent="0.25">
      <c r="C126" s="262"/>
      <c r="D126" s="263" t="s">
        <v>404</v>
      </c>
      <c r="E126" s="263" t="s">
        <v>405</v>
      </c>
      <c r="F126" s="263" t="s">
        <v>406</v>
      </c>
    </row>
    <row r="127" spans="2:9" ht="22.5" customHeight="1" x14ac:dyDescent="0.25">
      <c r="C127" s="264">
        <v>1</v>
      </c>
      <c r="D127" s="265" t="s">
        <v>407</v>
      </c>
      <c r="E127" s="266">
        <v>15.62</v>
      </c>
      <c r="F127" s="266" t="s">
        <v>408</v>
      </c>
    </row>
    <row r="128" spans="2:9" ht="22.5" customHeight="1" x14ac:dyDescent="0.25">
      <c r="C128" s="264">
        <v>2</v>
      </c>
      <c r="D128" s="265" t="s">
        <v>409</v>
      </c>
      <c r="E128" s="266">
        <v>7.58</v>
      </c>
      <c r="F128" s="266" t="s">
        <v>408</v>
      </c>
    </row>
    <row r="129" spans="2:9" ht="22.5" customHeight="1" x14ac:dyDescent="0.25">
      <c r="C129" s="264">
        <v>3</v>
      </c>
      <c r="D129" s="265" t="s">
        <v>410</v>
      </c>
      <c r="E129" s="266">
        <v>14.77</v>
      </c>
      <c r="F129" s="266" t="s">
        <v>408</v>
      </c>
    </row>
    <row r="130" spans="2:9" ht="22.5" customHeight="1" x14ac:dyDescent="0.25">
      <c r="C130" s="264">
        <v>4</v>
      </c>
      <c r="D130" s="265" t="s">
        <v>411</v>
      </c>
      <c r="E130" s="266">
        <v>6.72</v>
      </c>
      <c r="F130" s="266" t="s">
        <v>408</v>
      </c>
    </row>
    <row r="131" spans="2:9" ht="22.5" customHeight="1" x14ac:dyDescent="0.25">
      <c r="C131" s="264">
        <v>5</v>
      </c>
      <c r="D131" s="265" t="s">
        <v>412</v>
      </c>
      <c r="E131" s="266">
        <v>55.31</v>
      </c>
      <c r="F131" s="266" t="s">
        <v>408</v>
      </c>
    </row>
    <row r="132" spans="2:9" ht="18.75" customHeight="1" x14ac:dyDescent="0.25">
      <c r="B132" s="244"/>
    </row>
    <row r="133" spans="2:9" ht="32.25" customHeight="1" x14ac:dyDescent="0.25">
      <c r="B133" s="212"/>
      <c r="C133" s="661" t="s">
        <v>413</v>
      </c>
      <c r="D133" s="661"/>
      <c r="E133" s="661"/>
      <c r="F133" s="661"/>
      <c r="G133" s="661"/>
      <c r="H133" s="661"/>
      <c r="I133" s="661"/>
    </row>
    <row r="134" spans="2:9" ht="18.75" customHeight="1" x14ac:dyDescent="0.25">
      <c r="B134" s="244"/>
    </row>
    <row r="135" spans="2:9" ht="33.75" customHeight="1" x14ac:dyDescent="0.25">
      <c r="C135" s="267"/>
      <c r="D135" s="268" t="s">
        <v>414</v>
      </c>
      <c r="E135" s="263" t="s">
        <v>405</v>
      </c>
      <c r="F135" s="263" t="s">
        <v>406</v>
      </c>
    </row>
    <row r="136" spans="2:9" ht="18.75" customHeight="1" x14ac:dyDescent="0.25">
      <c r="C136" s="269">
        <v>1</v>
      </c>
      <c r="D136" s="265" t="s">
        <v>415</v>
      </c>
      <c r="E136" s="270">
        <v>0.7157</v>
      </c>
      <c r="F136" s="271" t="s">
        <v>416</v>
      </c>
    </row>
    <row r="137" spans="2:9" ht="18.75" customHeight="1" x14ac:dyDescent="0.25">
      <c r="C137" s="269">
        <v>2</v>
      </c>
      <c r="D137" s="272" t="s">
        <v>417</v>
      </c>
      <c r="E137" s="270">
        <v>0.24529999999999999</v>
      </c>
      <c r="F137" s="271" t="s">
        <v>416</v>
      </c>
    </row>
    <row r="138" spans="2:9" ht="18.75" customHeight="1" x14ac:dyDescent="0.25">
      <c r="C138" s="269">
        <v>3</v>
      </c>
      <c r="D138" s="272" t="s">
        <v>418</v>
      </c>
      <c r="E138" s="270">
        <v>1.95E-2</v>
      </c>
      <c r="F138" s="271" t="s">
        <v>416</v>
      </c>
    </row>
    <row r="139" spans="2:9" ht="18.75" customHeight="1" x14ac:dyDescent="0.25">
      <c r="C139" s="269">
        <v>4</v>
      </c>
      <c r="D139" s="272" t="s">
        <v>419</v>
      </c>
      <c r="E139" s="270">
        <v>1.95E-2</v>
      </c>
      <c r="F139" s="271" t="s">
        <v>416</v>
      </c>
    </row>
    <row r="140" spans="2:9" ht="18.75" customHeight="1" x14ac:dyDescent="0.25">
      <c r="B140" s="244"/>
    </row>
    <row r="141" spans="2:9" ht="18.75" customHeight="1" x14ac:dyDescent="0.25">
      <c r="B141" s="210" t="s">
        <v>328</v>
      </c>
      <c r="C141" s="666" t="s">
        <v>342</v>
      </c>
      <c r="D141" s="666"/>
    </row>
    <row r="142" spans="2:9" ht="9" customHeight="1" x14ac:dyDescent="0.25">
      <c r="B142" s="210"/>
      <c r="C142" s="238"/>
      <c r="D142" s="238"/>
    </row>
    <row r="143" spans="2:9" ht="18.75" customHeight="1" x14ac:dyDescent="0.25">
      <c r="B143" s="221"/>
      <c r="C143" s="681" t="s">
        <v>420</v>
      </c>
      <c r="D143" s="681"/>
      <c r="E143" s="681"/>
      <c r="F143" s="681"/>
      <c r="G143" s="681"/>
      <c r="H143" s="681"/>
      <c r="I143" s="681"/>
    </row>
    <row r="144" spans="2:9" ht="18.75" customHeight="1" x14ac:dyDescent="0.25">
      <c r="B144" s="244"/>
    </row>
    <row r="145" spans="2:9" ht="33.75" customHeight="1" x14ac:dyDescent="0.25">
      <c r="C145" s="717" t="s">
        <v>404</v>
      </c>
      <c r="D145" s="717"/>
      <c r="E145" s="275" t="s">
        <v>405</v>
      </c>
      <c r="F145" s="275" t="s">
        <v>406</v>
      </c>
    </row>
    <row r="146" spans="2:9" ht="18.75" customHeight="1" x14ac:dyDescent="0.25">
      <c r="C146" s="269">
        <v>1</v>
      </c>
      <c r="D146" s="276" t="s">
        <v>421</v>
      </c>
      <c r="E146" s="270">
        <v>0.15970000000000001</v>
      </c>
      <c r="F146" s="266" t="s">
        <v>416</v>
      </c>
    </row>
    <row r="147" spans="2:9" ht="18.75" customHeight="1" x14ac:dyDescent="0.25">
      <c r="C147" s="277">
        <v>2</v>
      </c>
      <c r="D147" s="278" t="s">
        <v>422</v>
      </c>
      <c r="E147" s="270">
        <v>0.14430000000000001</v>
      </c>
      <c r="F147" s="266" t="s">
        <v>416</v>
      </c>
    </row>
    <row r="148" spans="2:9" ht="18.75" customHeight="1" x14ac:dyDescent="0.25">
      <c r="C148" s="277">
        <v>3</v>
      </c>
      <c r="D148" s="279" t="s">
        <v>423</v>
      </c>
      <c r="E148" s="270">
        <v>6.7299999999999999E-2</v>
      </c>
      <c r="F148" s="266" t="s">
        <v>416</v>
      </c>
    </row>
    <row r="149" spans="2:9" ht="18.75" customHeight="1" x14ac:dyDescent="0.25">
      <c r="C149" s="277">
        <v>4</v>
      </c>
      <c r="D149" s="278" t="s">
        <v>424</v>
      </c>
      <c r="E149" s="270">
        <v>6.0299999999999999E-2</v>
      </c>
      <c r="F149" s="266" t="s">
        <v>416</v>
      </c>
    </row>
    <row r="150" spans="2:9" ht="18.75" customHeight="1" x14ac:dyDescent="0.25">
      <c r="C150" s="277">
        <v>5</v>
      </c>
      <c r="D150" s="278" t="s">
        <v>425</v>
      </c>
      <c r="E150" s="270">
        <v>0.56840000000000002</v>
      </c>
      <c r="F150" s="266" t="s">
        <v>416</v>
      </c>
    </row>
    <row r="151" spans="2:9" ht="18.75" customHeight="1" x14ac:dyDescent="0.25">
      <c r="B151" s="244"/>
    </row>
    <row r="152" spans="2:9" ht="28.5" customHeight="1" x14ac:dyDescent="0.25">
      <c r="B152" s="221"/>
      <c r="C152" s="664" t="s">
        <v>426</v>
      </c>
      <c r="D152" s="664"/>
      <c r="E152" s="664"/>
      <c r="F152" s="664"/>
      <c r="G152" s="664"/>
      <c r="H152" s="664"/>
      <c r="I152" s="664"/>
    </row>
    <row r="153" spans="2:9" ht="18.75" customHeight="1" x14ac:dyDescent="0.25">
      <c r="B153" s="221"/>
    </row>
    <row r="154" spans="2:9" ht="33.75" customHeight="1" x14ac:dyDescent="0.25">
      <c r="C154" s="722" t="s">
        <v>414</v>
      </c>
      <c r="D154" s="722"/>
      <c r="E154" s="280" t="s">
        <v>405</v>
      </c>
      <c r="F154" s="280" t="s">
        <v>406</v>
      </c>
    </row>
    <row r="155" spans="2:9" ht="18.75" customHeight="1" x14ac:dyDescent="0.25">
      <c r="C155" s="281">
        <v>1</v>
      </c>
      <c r="D155" s="282" t="s">
        <v>427</v>
      </c>
      <c r="E155" s="283">
        <v>0.7157</v>
      </c>
      <c r="F155" s="284" t="s">
        <v>416</v>
      </c>
    </row>
    <row r="156" spans="2:9" ht="18.75" customHeight="1" x14ac:dyDescent="0.25">
      <c r="C156" s="281">
        <v>2</v>
      </c>
      <c r="D156" s="282" t="s">
        <v>428</v>
      </c>
      <c r="E156" s="283">
        <v>0.24529999999999999</v>
      </c>
      <c r="F156" s="284" t="s">
        <v>416</v>
      </c>
    </row>
    <row r="157" spans="2:9" ht="18.75" customHeight="1" x14ac:dyDescent="0.25">
      <c r="C157" s="281">
        <v>3</v>
      </c>
      <c r="D157" s="282" t="s">
        <v>429</v>
      </c>
      <c r="E157" s="283">
        <v>1.95E-2</v>
      </c>
      <c r="F157" s="284" t="s">
        <v>416</v>
      </c>
    </row>
    <row r="158" spans="2:9" ht="18.75" customHeight="1" x14ac:dyDescent="0.25">
      <c r="C158" s="281">
        <v>4</v>
      </c>
      <c r="D158" s="282" t="s">
        <v>430</v>
      </c>
      <c r="E158" s="283">
        <v>1.95E-2</v>
      </c>
      <c r="F158" s="284" t="s">
        <v>416</v>
      </c>
    </row>
    <row r="159" spans="2:9" ht="18.75" customHeight="1" x14ac:dyDescent="0.25">
      <c r="B159" s="211"/>
    </row>
    <row r="160" spans="2:9" ht="29.25" customHeight="1" x14ac:dyDescent="0.25">
      <c r="B160" s="212"/>
      <c r="C160" s="661" t="s">
        <v>431</v>
      </c>
      <c r="D160" s="661"/>
      <c r="E160" s="661"/>
      <c r="F160" s="661"/>
      <c r="G160" s="661"/>
      <c r="H160" s="661"/>
      <c r="I160" s="661"/>
    </row>
    <row r="161" spans="2:9" ht="18.75" customHeight="1" x14ac:dyDescent="0.25">
      <c r="B161" s="217"/>
    </row>
    <row r="162" spans="2:9" ht="18.75" customHeight="1" x14ac:dyDescent="0.25">
      <c r="C162" s="209" t="s">
        <v>432</v>
      </c>
      <c r="D162" s="663" t="s">
        <v>433</v>
      </c>
      <c r="E162" s="663"/>
    </row>
    <row r="163" spans="2:9" ht="9" customHeight="1" x14ac:dyDescent="0.25">
      <c r="B163" s="286"/>
    </row>
    <row r="164" spans="2:9" ht="18.75" customHeight="1" x14ac:dyDescent="0.25">
      <c r="C164" s="210" t="s">
        <v>434</v>
      </c>
    </row>
    <row r="165" spans="2:9" ht="18.75" customHeight="1" x14ac:dyDescent="0.25"/>
    <row r="166" spans="2:9" ht="18.75" customHeight="1" x14ac:dyDescent="0.25">
      <c r="C166" s="720" t="s">
        <v>434</v>
      </c>
      <c r="D166" s="720"/>
    </row>
    <row r="167" spans="2:9" ht="18.75" customHeight="1" x14ac:dyDescent="0.25">
      <c r="C167" s="287" t="s">
        <v>435</v>
      </c>
      <c r="D167" s="288" t="s">
        <v>436</v>
      </c>
    </row>
    <row r="168" spans="2:9" ht="18.75" customHeight="1" x14ac:dyDescent="0.25">
      <c r="C168" s="287" t="s">
        <v>437</v>
      </c>
      <c r="D168" s="288" t="s">
        <v>438</v>
      </c>
    </row>
    <row r="169" spans="2:9" ht="18.75" customHeight="1" x14ac:dyDescent="0.25">
      <c r="C169" s="289" t="s">
        <v>439</v>
      </c>
      <c r="D169" s="288" t="s">
        <v>440</v>
      </c>
    </row>
    <row r="170" spans="2:9" ht="18.75" customHeight="1" x14ac:dyDescent="0.25">
      <c r="C170" s="290"/>
      <c r="D170" s="288" t="s">
        <v>441</v>
      </c>
    </row>
    <row r="171" spans="2:9" ht="18.75" customHeight="1" x14ac:dyDescent="0.25">
      <c r="C171" s="287"/>
      <c r="D171" s="288" t="s">
        <v>442</v>
      </c>
    </row>
    <row r="172" spans="2:9" ht="18.75" customHeight="1" x14ac:dyDescent="0.25">
      <c r="C172" s="287" t="s">
        <v>443</v>
      </c>
      <c r="D172" s="288" t="s">
        <v>444</v>
      </c>
    </row>
    <row r="173" spans="2:9" ht="9" customHeight="1" x14ac:dyDescent="0.25">
      <c r="B173" s="221"/>
    </row>
    <row r="174" spans="2:9" ht="18.75" customHeight="1" x14ac:dyDescent="0.25">
      <c r="B174" s="214"/>
      <c r="C174" s="214" t="s">
        <v>445</v>
      </c>
    </row>
    <row r="175" spans="2:9" ht="6" customHeight="1" x14ac:dyDescent="0.25">
      <c r="B175" s="286"/>
    </row>
    <row r="176" spans="2:9" ht="18.75" customHeight="1" x14ac:dyDescent="0.25">
      <c r="B176" s="245"/>
      <c r="C176" s="667" t="s">
        <v>446</v>
      </c>
      <c r="D176" s="667"/>
      <c r="E176" s="245"/>
      <c r="F176" s="245"/>
      <c r="G176" s="245"/>
      <c r="H176" s="245"/>
      <c r="I176" s="245"/>
    </row>
    <row r="177" spans="2:4" ht="18.75" customHeight="1" x14ac:dyDescent="0.25">
      <c r="B177" s="286"/>
    </row>
    <row r="178" spans="2:4" ht="18.75" customHeight="1" x14ac:dyDescent="0.25">
      <c r="B178" s="286"/>
      <c r="C178" s="721" t="s">
        <v>447</v>
      </c>
      <c r="D178" s="721"/>
    </row>
    <row r="179" spans="2:4" ht="18.75" customHeight="1" x14ac:dyDescent="0.25">
      <c r="C179" s="288" t="s">
        <v>448</v>
      </c>
      <c r="D179" s="272" t="s">
        <v>441</v>
      </c>
    </row>
    <row r="180" spans="2:4" ht="18.75" customHeight="1" x14ac:dyDescent="0.25">
      <c r="C180" s="288" t="s">
        <v>449</v>
      </c>
      <c r="D180" s="272" t="s">
        <v>450</v>
      </c>
    </row>
    <row r="181" spans="2:4" ht="18.75" customHeight="1" x14ac:dyDescent="0.25">
      <c r="C181" s="288" t="s">
        <v>451</v>
      </c>
      <c r="D181" s="272" t="s">
        <v>452</v>
      </c>
    </row>
    <row r="182" spans="2:4" ht="18.75" customHeight="1" x14ac:dyDescent="0.25">
      <c r="C182" s="288" t="s">
        <v>453</v>
      </c>
      <c r="D182" s="272" t="s">
        <v>454</v>
      </c>
    </row>
    <row r="183" spans="2:4" ht="18.75" customHeight="1" x14ac:dyDescent="0.25">
      <c r="C183" s="288" t="s">
        <v>455</v>
      </c>
      <c r="D183" s="272" t="s">
        <v>456</v>
      </c>
    </row>
    <row r="184" spans="2:4" ht="18.75" customHeight="1" x14ac:dyDescent="0.25">
      <c r="C184" s="288" t="s">
        <v>457</v>
      </c>
      <c r="D184" s="272" t="s">
        <v>458</v>
      </c>
    </row>
    <row r="185" spans="2:4" ht="18.75" customHeight="1" x14ac:dyDescent="0.25">
      <c r="C185" s="288" t="s">
        <v>459</v>
      </c>
      <c r="D185" s="272" t="s">
        <v>460</v>
      </c>
    </row>
    <row r="186" spans="2:4" ht="18.75" customHeight="1" x14ac:dyDescent="0.25">
      <c r="C186" s="288" t="s">
        <v>461</v>
      </c>
      <c r="D186" s="272" t="s">
        <v>462</v>
      </c>
    </row>
    <row r="187" spans="2:4" ht="18.75" customHeight="1" x14ac:dyDescent="0.25">
      <c r="C187" s="288" t="s">
        <v>463</v>
      </c>
      <c r="D187" s="272" t="s">
        <v>464</v>
      </c>
    </row>
    <row r="188" spans="2:4" ht="18.75" customHeight="1" x14ac:dyDescent="0.25">
      <c r="C188" s="288" t="s">
        <v>465</v>
      </c>
      <c r="D188" s="272" t="s">
        <v>466</v>
      </c>
    </row>
    <row r="189" spans="2:4" ht="18.75" customHeight="1" x14ac:dyDescent="0.25">
      <c r="C189" s="288" t="s">
        <v>467</v>
      </c>
      <c r="D189" s="272" t="s">
        <v>468</v>
      </c>
    </row>
    <row r="190" spans="2:4" ht="18.75" customHeight="1" x14ac:dyDescent="0.25">
      <c r="C190" s="288" t="s">
        <v>469</v>
      </c>
      <c r="D190" s="272" t="s">
        <v>470</v>
      </c>
    </row>
    <row r="191" spans="2:4" ht="18.75" customHeight="1" x14ac:dyDescent="0.25">
      <c r="C191" s="288" t="s">
        <v>471</v>
      </c>
      <c r="D191" s="272" t="s">
        <v>472</v>
      </c>
    </row>
    <row r="192" spans="2:4" ht="18.75" customHeight="1" x14ac:dyDescent="0.25">
      <c r="C192" s="291" t="s">
        <v>473</v>
      </c>
      <c r="D192" s="272" t="s">
        <v>474</v>
      </c>
    </row>
    <row r="193" spans="2:9" ht="18.75" customHeight="1" x14ac:dyDescent="0.25">
      <c r="C193" s="291" t="s">
        <v>473</v>
      </c>
      <c r="D193" s="272" t="s">
        <v>475</v>
      </c>
    </row>
    <row r="194" spans="2:9" ht="18.75" customHeight="1" x14ac:dyDescent="0.25">
      <c r="C194" s="291" t="s">
        <v>473</v>
      </c>
      <c r="D194" s="272" t="s">
        <v>476</v>
      </c>
    </row>
    <row r="195" spans="2:9" ht="18.75" customHeight="1" x14ac:dyDescent="0.25">
      <c r="B195" s="210"/>
    </row>
    <row r="196" spans="2:9" ht="18.75" customHeight="1" x14ac:dyDescent="0.25">
      <c r="B196" s="210"/>
    </row>
    <row r="197" spans="2:9" ht="18.75" customHeight="1" x14ac:dyDescent="0.25">
      <c r="B197" s="210" t="s">
        <v>328</v>
      </c>
      <c r="C197" s="666" t="s">
        <v>342</v>
      </c>
      <c r="D197" s="666"/>
    </row>
    <row r="198" spans="2:9" ht="6.75" customHeight="1" x14ac:dyDescent="0.25">
      <c r="B198" s="210"/>
    </row>
    <row r="199" spans="2:9" ht="18.75" customHeight="1" x14ac:dyDescent="0.25">
      <c r="B199" s="245"/>
      <c r="C199" s="667" t="s">
        <v>477</v>
      </c>
      <c r="D199" s="667"/>
      <c r="E199" s="245"/>
      <c r="F199" s="245"/>
      <c r="G199" s="245"/>
      <c r="H199" s="245"/>
      <c r="I199" s="245"/>
    </row>
    <row r="200" spans="2:9" ht="9.75" customHeight="1" x14ac:dyDescent="0.25">
      <c r="B200" s="221"/>
    </row>
    <row r="201" spans="2:9" ht="18.75" customHeight="1" x14ac:dyDescent="0.25">
      <c r="B201" s="210"/>
      <c r="C201" s="214" t="s">
        <v>445</v>
      </c>
    </row>
    <row r="202" spans="2:9" ht="7.5" customHeight="1" x14ac:dyDescent="0.25">
      <c r="B202" s="210"/>
    </row>
    <row r="203" spans="2:9" ht="18.75" customHeight="1" x14ac:dyDescent="0.25">
      <c r="C203" s="717" t="s">
        <v>447</v>
      </c>
      <c r="D203" s="717"/>
    </row>
    <row r="204" spans="2:9" ht="18.75" customHeight="1" x14ac:dyDescent="0.25">
      <c r="C204" s="288" t="s">
        <v>448</v>
      </c>
      <c r="D204" s="265" t="s">
        <v>441</v>
      </c>
    </row>
    <row r="205" spans="2:9" ht="18.75" customHeight="1" x14ac:dyDescent="0.25">
      <c r="C205" s="288" t="s">
        <v>449</v>
      </c>
      <c r="D205" s="265" t="s">
        <v>478</v>
      </c>
    </row>
    <row r="206" spans="2:9" ht="18.75" customHeight="1" x14ac:dyDescent="0.25">
      <c r="C206" s="288" t="s">
        <v>479</v>
      </c>
      <c r="D206" s="265" t="s">
        <v>480</v>
      </c>
    </row>
    <row r="207" spans="2:9" ht="18.75" customHeight="1" x14ac:dyDescent="0.25">
      <c r="C207" s="288" t="s">
        <v>455</v>
      </c>
      <c r="D207" s="265" t="s">
        <v>456</v>
      </c>
    </row>
    <row r="208" spans="2:9" ht="18.75" customHeight="1" x14ac:dyDescent="0.25">
      <c r="C208" s="288" t="s">
        <v>457</v>
      </c>
      <c r="D208" s="265" t="s">
        <v>481</v>
      </c>
    </row>
    <row r="209" spans="2:4" ht="18.75" customHeight="1" x14ac:dyDescent="0.25">
      <c r="C209" s="288" t="s">
        <v>482</v>
      </c>
      <c r="D209" s="265" t="s">
        <v>483</v>
      </c>
    </row>
    <row r="210" spans="2:4" ht="18.75" customHeight="1" x14ac:dyDescent="0.25">
      <c r="C210" s="288" t="s">
        <v>451</v>
      </c>
      <c r="D210" s="265" t="s">
        <v>484</v>
      </c>
    </row>
    <row r="211" spans="2:4" ht="18.75" customHeight="1" x14ac:dyDescent="0.25">
      <c r="C211" s="288" t="s">
        <v>485</v>
      </c>
      <c r="D211" s="265" t="s">
        <v>486</v>
      </c>
    </row>
    <row r="212" spans="2:4" ht="18.75" customHeight="1" x14ac:dyDescent="0.25">
      <c r="C212" s="288" t="s">
        <v>463</v>
      </c>
      <c r="D212" s="265" t="s">
        <v>487</v>
      </c>
    </row>
    <row r="213" spans="2:4" ht="18.75" customHeight="1" x14ac:dyDescent="0.25">
      <c r="C213" s="288" t="s">
        <v>459</v>
      </c>
      <c r="D213" s="265" t="s">
        <v>488</v>
      </c>
    </row>
    <row r="214" spans="2:4" ht="18.75" customHeight="1" x14ac:dyDescent="0.25">
      <c r="C214" s="288" t="s">
        <v>465</v>
      </c>
      <c r="D214" s="265" t="s">
        <v>489</v>
      </c>
    </row>
    <row r="215" spans="2:4" ht="18.75" customHeight="1" x14ac:dyDescent="0.25">
      <c r="C215" s="288" t="s">
        <v>467</v>
      </c>
      <c r="D215" s="265" t="s">
        <v>490</v>
      </c>
    </row>
    <row r="216" spans="2:4" ht="24.75" customHeight="1" x14ac:dyDescent="0.25">
      <c r="C216" s="288" t="s">
        <v>469</v>
      </c>
      <c r="D216" s="265" t="s">
        <v>491</v>
      </c>
    </row>
    <row r="217" spans="2:4" ht="18.75" customHeight="1" x14ac:dyDescent="0.25">
      <c r="C217" s="288" t="s">
        <v>492</v>
      </c>
      <c r="D217" s="265" t="s">
        <v>493</v>
      </c>
    </row>
    <row r="218" spans="2:4" ht="18.75" customHeight="1" x14ac:dyDescent="0.25">
      <c r="C218" s="291" t="s">
        <v>494</v>
      </c>
      <c r="D218" s="265" t="s">
        <v>474</v>
      </c>
    </row>
    <row r="219" spans="2:4" ht="18.75" customHeight="1" x14ac:dyDescent="0.25">
      <c r="C219" s="291" t="s">
        <v>494</v>
      </c>
      <c r="D219" s="265" t="s">
        <v>495</v>
      </c>
    </row>
    <row r="220" spans="2:4" ht="18.75" customHeight="1" x14ac:dyDescent="0.25">
      <c r="C220" s="291" t="s">
        <v>494</v>
      </c>
      <c r="D220" s="265" t="s">
        <v>496</v>
      </c>
    </row>
    <row r="221" spans="2:4" ht="18.75" customHeight="1" x14ac:dyDescent="0.25">
      <c r="C221" s="291" t="s">
        <v>494</v>
      </c>
      <c r="D221" s="265" t="s">
        <v>497</v>
      </c>
    </row>
    <row r="222" spans="2:4" ht="18.75" customHeight="1" x14ac:dyDescent="0.25">
      <c r="C222" s="291" t="s">
        <v>494</v>
      </c>
      <c r="D222" s="265" t="s">
        <v>476</v>
      </c>
    </row>
    <row r="223" spans="2:4" ht="18.75" customHeight="1" x14ac:dyDescent="0.25">
      <c r="C223" s="291" t="s">
        <v>494</v>
      </c>
      <c r="D223" s="265" t="s">
        <v>498</v>
      </c>
    </row>
    <row r="224" spans="2:4" ht="18.75" customHeight="1" x14ac:dyDescent="0.25">
      <c r="B224" s="210"/>
    </row>
    <row r="225" spans="2:15" ht="18.75" customHeight="1" x14ac:dyDescent="0.25">
      <c r="B225" s="210"/>
    </row>
    <row r="226" spans="2:15" ht="18.75" customHeight="1" x14ac:dyDescent="0.25">
      <c r="B226" s="210" t="s">
        <v>499</v>
      </c>
      <c r="C226" s="718" t="s">
        <v>500</v>
      </c>
      <c r="D226" s="718"/>
      <c r="E226" s="718"/>
      <c r="F226" s="718"/>
      <c r="G226" s="718"/>
      <c r="H226" s="718"/>
      <c r="I226" s="718"/>
    </row>
    <row r="227" spans="2:15" ht="18.75" customHeight="1" x14ac:dyDescent="0.25">
      <c r="B227" s="210"/>
      <c r="C227" s="175"/>
    </row>
    <row r="228" spans="2:15" ht="18.75" customHeight="1" x14ac:dyDescent="0.25">
      <c r="C228" s="209" t="s">
        <v>501</v>
      </c>
      <c r="D228" s="663" t="s">
        <v>502</v>
      </c>
      <c r="E228" s="663"/>
    </row>
    <row r="229" spans="2:15" ht="18.75" customHeight="1" x14ac:dyDescent="0.25">
      <c r="B229" s="221"/>
    </row>
    <row r="230" spans="2:15" ht="39" customHeight="1" x14ac:dyDescent="0.25">
      <c r="B230" s="245"/>
      <c r="C230" s="661" t="s">
        <v>503</v>
      </c>
      <c r="D230" s="661"/>
      <c r="E230" s="661"/>
      <c r="F230" s="661"/>
      <c r="G230" s="661"/>
      <c r="H230" s="661"/>
      <c r="I230" s="661"/>
      <c r="J230" s="292"/>
      <c r="K230" s="292"/>
      <c r="L230" s="292"/>
      <c r="M230" s="292"/>
      <c r="N230" s="292"/>
      <c r="O230" s="292"/>
    </row>
    <row r="231" spans="2:15" ht="18.75" customHeight="1" x14ac:dyDescent="0.25">
      <c r="B231" s="221"/>
    </row>
    <row r="232" spans="2:15" ht="18.75" customHeight="1" x14ac:dyDescent="0.25">
      <c r="C232" s="719" t="s">
        <v>504</v>
      </c>
      <c r="D232" s="293" t="s">
        <v>505</v>
      </c>
      <c r="E232" s="293" t="s">
        <v>505</v>
      </c>
    </row>
    <row r="233" spans="2:15" ht="24" customHeight="1" x14ac:dyDescent="0.25">
      <c r="C233" s="719"/>
      <c r="D233" s="294" t="s">
        <v>506</v>
      </c>
      <c r="E233" s="295" t="s">
        <v>507</v>
      </c>
    </row>
    <row r="234" spans="2:15" ht="37.5" customHeight="1" x14ac:dyDescent="0.25">
      <c r="C234" s="719"/>
      <c r="D234" s="296" t="s">
        <v>508</v>
      </c>
      <c r="E234" s="297" t="s">
        <v>508</v>
      </c>
    </row>
    <row r="235" spans="2:15" ht="18.75" customHeight="1" x14ac:dyDescent="0.25">
      <c r="C235" s="291" t="s">
        <v>509</v>
      </c>
      <c r="D235" s="298">
        <v>6900.11</v>
      </c>
      <c r="E235" s="298">
        <v>6453.14</v>
      </c>
    </row>
    <row r="236" spans="2:15" ht="18.75" customHeight="1" x14ac:dyDescent="0.25">
      <c r="C236" s="291" t="s">
        <v>510</v>
      </c>
      <c r="D236" s="298">
        <v>8476.1</v>
      </c>
      <c r="E236" s="298">
        <v>7228.81</v>
      </c>
    </row>
    <row r="237" spans="2:15" ht="18.75" customHeight="1" x14ac:dyDescent="0.25">
      <c r="C237" s="291" t="s">
        <v>511</v>
      </c>
      <c r="D237" s="299">
        <v>82</v>
      </c>
      <c r="E237" s="299">
        <v>107.83</v>
      </c>
    </row>
    <row r="238" spans="2:15" ht="18.75" customHeight="1" x14ac:dyDescent="0.25">
      <c r="C238" s="291" t="s">
        <v>512</v>
      </c>
      <c r="D238" s="298">
        <v>1329.83</v>
      </c>
      <c r="E238" s="298">
        <v>1597.67</v>
      </c>
    </row>
    <row r="239" spans="2:15" ht="18.75" customHeight="1" x14ac:dyDescent="0.25">
      <c r="B239" s="221"/>
    </row>
    <row r="240" spans="2:15" ht="31.5" customHeight="1" x14ac:dyDescent="0.25">
      <c r="B240" s="212"/>
      <c r="C240" s="661" t="s">
        <v>513</v>
      </c>
      <c r="D240" s="661"/>
      <c r="E240" s="661"/>
      <c r="F240" s="661"/>
      <c r="G240" s="661"/>
      <c r="H240" s="661"/>
      <c r="I240" s="661"/>
    </row>
    <row r="241" spans="2:5" ht="18.75" customHeight="1" x14ac:dyDescent="0.25">
      <c r="B241" s="222"/>
    </row>
    <row r="242" spans="2:5" ht="18.75" customHeight="1" x14ac:dyDescent="0.25">
      <c r="C242" s="209" t="s">
        <v>514</v>
      </c>
      <c r="D242" s="663" t="s">
        <v>515</v>
      </c>
      <c r="E242" s="663"/>
    </row>
    <row r="243" spans="2:5" ht="18.75" customHeight="1" x14ac:dyDescent="0.25">
      <c r="B243" s="221"/>
    </row>
    <row r="244" spans="2:5" ht="18.75" customHeight="1" x14ac:dyDescent="0.25">
      <c r="C244" s="210" t="s">
        <v>516</v>
      </c>
    </row>
    <row r="245" spans="2:5" ht="18.75" customHeight="1" x14ac:dyDescent="0.25">
      <c r="B245" s="210"/>
    </row>
    <row r="246" spans="2:5" ht="18.75" customHeight="1" x14ac:dyDescent="0.25">
      <c r="C246" s="300" t="s">
        <v>517</v>
      </c>
      <c r="D246" s="301" t="s">
        <v>518</v>
      </c>
      <c r="E246" s="301" t="s">
        <v>519</v>
      </c>
    </row>
    <row r="247" spans="2:5" ht="18.75" customHeight="1" x14ac:dyDescent="0.25">
      <c r="C247" s="302"/>
      <c r="D247" s="716">
        <v>44196</v>
      </c>
      <c r="E247" s="716"/>
    </row>
    <row r="248" spans="2:5" ht="26.25" customHeight="1" x14ac:dyDescent="0.25">
      <c r="C248" s="288" t="s">
        <v>520</v>
      </c>
      <c r="D248" s="303">
        <v>217415722.86000001</v>
      </c>
      <c r="E248" s="303">
        <v>1500192403464</v>
      </c>
    </row>
    <row r="249" spans="2:5" ht="27" customHeight="1" x14ac:dyDescent="0.25">
      <c r="C249" s="288" t="s">
        <v>521</v>
      </c>
      <c r="D249" s="303">
        <v>222157868.46000001</v>
      </c>
      <c r="E249" s="303">
        <v>1532913729740</v>
      </c>
    </row>
    <row r="250" spans="2:5" ht="27.75" customHeight="1" x14ac:dyDescent="0.25">
      <c r="C250" s="304" t="s">
        <v>522</v>
      </c>
      <c r="D250" s="305">
        <v>-4742145.5999999996</v>
      </c>
      <c r="E250" s="305">
        <v>-32721326276</v>
      </c>
    </row>
    <row r="251" spans="2:5" ht="18.75" customHeight="1" x14ac:dyDescent="0.25">
      <c r="B251" s="210"/>
    </row>
    <row r="252" spans="2:5" ht="18.75" customHeight="1" x14ac:dyDescent="0.25">
      <c r="B252" s="210"/>
      <c r="C252" s="210" t="s">
        <v>523</v>
      </c>
    </row>
    <row r="253" spans="2:5" ht="18.75" customHeight="1" x14ac:dyDescent="0.25">
      <c r="B253" s="210"/>
    </row>
    <row r="254" spans="2:5" ht="18.75" customHeight="1" x14ac:dyDescent="0.25">
      <c r="C254" s="300" t="s">
        <v>517</v>
      </c>
      <c r="D254" s="301" t="s">
        <v>518</v>
      </c>
      <c r="E254" s="301" t="s">
        <v>519</v>
      </c>
    </row>
    <row r="255" spans="2:5" ht="28.5" customHeight="1" x14ac:dyDescent="0.25">
      <c r="C255" s="288" t="s">
        <v>520</v>
      </c>
      <c r="D255" s="303">
        <v>186898163.31999999</v>
      </c>
      <c r="E255" s="303">
        <v>1206080013583</v>
      </c>
    </row>
    <row r="256" spans="2:5" ht="28.5" customHeight="1" x14ac:dyDescent="0.25">
      <c r="C256" s="288" t="s">
        <v>521</v>
      </c>
      <c r="D256" s="303">
        <v>168177988.91999999</v>
      </c>
      <c r="E256" s="303">
        <v>1085276107500</v>
      </c>
    </row>
    <row r="257" spans="2:9" ht="24.75" customHeight="1" x14ac:dyDescent="0.25">
      <c r="C257" s="304" t="s">
        <v>522</v>
      </c>
      <c r="D257" s="306">
        <v>18720174.399999999</v>
      </c>
      <c r="E257" s="306">
        <v>120803906083</v>
      </c>
    </row>
    <row r="258" spans="2:9" ht="18.75" customHeight="1" x14ac:dyDescent="0.25">
      <c r="B258" s="210"/>
    </row>
    <row r="259" spans="2:9" ht="33.75" customHeight="1" x14ac:dyDescent="0.25">
      <c r="B259" s="212"/>
      <c r="C259" s="661" t="s">
        <v>524</v>
      </c>
      <c r="D259" s="661"/>
      <c r="E259" s="661"/>
      <c r="F259" s="661"/>
      <c r="G259" s="661"/>
      <c r="H259" s="661"/>
      <c r="I259" s="661"/>
    </row>
    <row r="260" spans="2:9" ht="18.75" customHeight="1" x14ac:dyDescent="0.25">
      <c r="B260" s="225"/>
      <c r="C260" s="226"/>
      <c r="D260" s="226"/>
      <c r="E260" s="226"/>
      <c r="F260" s="226"/>
      <c r="G260" s="226"/>
      <c r="H260" s="226"/>
      <c r="I260" s="226"/>
    </row>
    <row r="261" spans="2:9" ht="18.75" customHeight="1" x14ac:dyDescent="0.25">
      <c r="B261" s="225"/>
      <c r="C261" s="210" t="s">
        <v>499</v>
      </c>
      <c r="D261" s="666" t="s">
        <v>342</v>
      </c>
      <c r="E261" s="666"/>
      <c r="F261" s="226"/>
      <c r="G261" s="226"/>
      <c r="H261" s="226"/>
      <c r="I261" s="226"/>
    </row>
    <row r="262" spans="2:9" ht="9.75" customHeight="1" x14ac:dyDescent="0.25">
      <c r="B262" s="225"/>
      <c r="C262" s="210"/>
      <c r="D262" s="238"/>
      <c r="E262" s="238"/>
      <c r="F262" s="226"/>
      <c r="G262" s="226"/>
      <c r="H262" s="226"/>
      <c r="I262" s="226"/>
    </row>
    <row r="263" spans="2:9" ht="18.75" customHeight="1" x14ac:dyDescent="0.25">
      <c r="C263" s="237" t="s">
        <v>525</v>
      </c>
      <c r="D263" s="237" t="s">
        <v>526</v>
      </c>
      <c r="E263" s="226"/>
      <c r="F263" s="226"/>
      <c r="G263" s="226"/>
      <c r="H263" s="226"/>
      <c r="I263" s="226"/>
    </row>
    <row r="264" spans="2:9" ht="18.75" customHeight="1" x14ac:dyDescent="0.25">
      <c r="B264" s="225"/>
      <c r="C264" s="226"/>
      <c r="D264" s="226"/>
      <c r="E264" s="226"/>
      <c r="F264" s="226"/>
      <c r="G264" s="226"/>
      <c r="H264" s="226"/>
      <c r="I264" s="226"/>
    </row>
    <row r="265" spans="2:9" ht="33" customHeight="1" x14ac:dyDescent="0.25">
      <c r="B265" s="212"/>
      <c r="C265" s="661" t="s">
        <v>527</v>
      </c>
      <c r="D265" s="661"/>
      <c r="E265" s="661"/>
      <c r="F265" s="661"/>
      <c r="G265" s="661"/>
      <c r="H265" s="661"/>
      <c r="I265" s="661"/>
    </row>
    <row r="266" spans="2:9" ht="18.75" customHeight="1" x14ac:dyDescent="0.25">
      <c r="B266" s="225"/>
      <c r="C266" s="226"/>
      <c r="D266" s="226"/>
      <c r="E266" s="226"/>
      <c r="F266" s="226"/>
      <c r="G266" s="226"/>
      <c r="H266" s="226"/>
      <c r="I266" s="226"/>
    </row>
    <row r="267" spans="2:9" ht="35.25" customHeight="1" x14ac:dyDescent="0.25">
      <c r="B267" s="212"/>
      <c r="C267" s="661" t="s">
        <v>528</v>
      </c>
      <c r="D267" s="661"/>
      <c r="E267" s="212"/>
      <c r="F267" s="212"/>
      <c r="G267" s="212"/>
      <c r="H267" s="212"/>
      <c r="I267" s="212"/>
    </row>
    <row r="268" spans="2:9" ht="18.75" customHeight="1" x14ac:dyDescent="0.25">
      <c r="B268" s="221"/>
    </row>
    <row r="269" spans="2:9" ht="18.75" customHeight="1" x14ac:dyDescent="0.25">
      <c r="C269" s="703" t="s">
        <v>529</v>
      </c>
      <c r="D269" s="703" t="s">
        <v>530</v>
      </c>
      <c r="E269" s="703" t="s">
        <v>531</v>
      </c>
      <c r="F269" s="715" t="s">
        <v>532</v>
      </c>
      <c r="G269" s="715"/>
    </row>
    <row r="270" spans="2:9" ht="18.75" customHeight="1" x14ac:dyDescent="0.25">
      <c r="C270" s="703"/>
      <c r="D270" s="703"/>
      <c r="E270" s="703"/>
      <c r="F270" s="715" t="s">
        <v>533</v>
      </c>
      <c r="G270" s="715" t="s">
        <v>533</v>
      </c>
    </row>
    <row r="271" spans="2:9" ht="18.75" customHeight="1" x14ac:dyDescent="0.25">
      <c r="C271" s="703"/>
      <c r="D271" s="703"/>
      <c r="E271" s="703"/>
      <c r="F271" s="715"/>
      <c r="G271" s="715"/>
    </row>
    <row r="272" spans="2:9" ht="18.75" customHeight="1" x14ac:dyDescent="0.25">
      <c r="C272" s="703"/>
      <c r="D272" s="703"/>
      <c r="E272" s="703"/>
      <c r="F272" s="307" t="s">
        <v>534</v>
      </c>
      <c r="G272" s="307" t="s">
        <v>535</v>
      </c>
    </row>
    <row r="273" spans="2:9" ht="18.75" customHeight="1" x14ac:dyDescent="0.25">
      <c r="C273" s="308"/>
      <c r="D273" s="309"/>
      <c r="E273" s="310"/>
      <c r="F273" s="311" t="s">
        <v>536</v>
      </c>
      <c r="G273" s="311" t="s">
        <v>536</v>
      </c>
    </row>
    <row r="274" spans="2:9" ht="18.75" customHeight="1" x14ac:dyDescent="0.25">
      <c r="C274" s="312" t="s">
        <v>537</v>
      </c>
      <c r="D274" s="313" t="s">
        <v>538</v>
      </c>
      <c r="E274" s="314">
        <v>38600000000</v>
      </c>
      <c r="F274" s="314">
        <v>38600000000</v>
      </c>
      <c r="G274" s="314">
        <v>36694663243</v>
      </c>
    </row>
    <row r="275" spans="2:9" ht="18.75" customHeight="1" x14ac:dyDescent="0.25">
      <c r="C275" s="312" t="s">
        <v>539</v>
      </c>
      <c r="D275" s="313" t="s">
        <v>538</v>
      </c>
      <c r="E275" s="314">
        <v>25000000000</v>
      </c>
      <c r="F275" s="314">
        <v>25000000000</v>
      </c>
      <c r="G275" s="314">
        <v>23044791498</v>
      </c>
    </row>
    <row r="276" spans="2:9" ht="18.75" customHeight="1" x14ac:dyDescent="0.25">
      <c r="C276" s="312" t="s">
        <v>540</v>
      </c>
      <c r="D276" s="313" t="s">
        <v>538</v>
      </c>
      <c r="E276" s="314">
        <v>6821958502</v>
      </c>
      <c r="F276" s="314">
        <v>6821958502</v>
      </c>
      <c r="G276" s="314">
        <v>1782551428</v>
      </c>
    </row>
    <row r="277" spans="2:9" ht="18.75" customHeight="1" x14ac:dyDescent="0.25">
      <c r="C277" s="308" t="s">
        <v>541</v>
      </c>
      <c r="D277" s="309"/>
      <c r="E277" s="315">
        <v>0</v>
      </c>
      <c r="F277" s="315">
        <v>70421958502</v>
      </c>
      <c r="G277" s="315">
        <v>61522006169</v>
      </c>
    </row>
    <row r="278" spans="2:9" ht="18.75" customHeight="1" x14ac:dyDescent="0.25">
      <c r="B278" s="221"/>
    </row>
    <row r="279" spans="2:9" ht="18.75" customHeight="1" x14ac:dyDescent="0.25">
      <c r="B279" s="177"/>
      <c r="C279" s="681" t="s">
        <v>542</v>
      </c>
      <c r="D279" s="681"/>
      <c r="E279" s="177"/>
      <c r="F279" s="177"/>
      <c r="G279" s="177"/>
      <c r="H279" s="177"/>
      <c r="I279" s="177"/>
    </row>
    <row r="280" spans="2:9" ht="18.75" customHeight="1" x14ac:dyDescent="0.25">
      <c r="B280" s="221"/>
    </row>
    <row r="281" spans="2:9" ht="18.75" customHeight="1" x14ac:dyDescent="0.25">
      <c r="C281" s="713" t="s">
        <v>529</v>
      </c>
      <c r="D281" s="713" t="s">
        <v>530</v>
      </c>
      <c r="E281" s="713" t="s">
        <v>531</v>
      </c>
      <c r="F281" s="714" t="s">
        <v>543</v>
      </c>
      <c r="G281" s="714"/>
    </row>
    <row r="282" spans="2:9" ht="18.75" customHeight="1" x14ac:dyDescent="0.25">
      <c r="C282" s="713"/>
      <c r="D282" s="713"/>
      <c r="E282" s="713"/>
      <c r="F282" s="714" t="s">
        <v>533</v>
      </c>
      <c r="G282" s="714" t="s">
        <v>533</v>
      </c>
    </row>
    <row r="283" spans="2:9" ht="18.75" customHeight="1" x14ac:dyDescent="0.25">
      <c r="C283" s="713"/>
      <c r="D283" s="713"/>
      <c r="E283" s="713"/>
      <c r="F283" s="714"/>
      <c r="G283" s="714"/>
    </row>
    <row r="284" spans="2:9" ht="18.75" customHeight="1" x14ac:dyDescent="0.25">
      <c r="C284" s="713"/>
      <c r="D284" s="713"/>
      <c r="E284" s="713"/>
      <c r="F284" s="316" t="s">
        <v>534</v>
      </c>
      <c r="G284" s="316" t="s">
        <v>544</v>
      </c>
    </row>
    <row r="285" spans="2:9" ht="18.75" customHeight="1" x14ac:dyDescent="0.25">
      <c r="C285" s="317"/>
      <c r="D285" s="318"/>
      <c r="E285" s="318"/>
      <c r="F285" s="318" t="s">
        <v>545</v>
      </c>
      <c r="G285" s="318" t="s">
        <v>545</v>
      </c>
    </row>
    <row r="286" spans="2:9" ht="18.75" customHeight="1" x14ac:dyDescent="0.25">
      <c r="C286" s="319" t="s">
        <v>537</v>
      </c>
      <c r="D286" s="320" t="s">
        <v>538</v>
      </c>
      <c r="E286" s="321">
        <v>7780000000</v>
      </c>
      <c r="F286" s="321">
        <v>7780000000</v>
      </c>
      <c r="G286" s="321">
        <v>7780000000</v>
      </c>
    </row>
    <row r="287" spans="2:9" ht="18.75" customHeight="1" x14ac:dyDescent="0.25">
      <c r="C287" s="319" t="s">
        <v>539</v>
      </c>
      <c r="D287" s="320" t="s">
        <v>538</v>
      </c>
      <c r="E287" s="321">
        <v>149700000000</v>
      </c>
      <c r="F287" s="321">
        <v>149700000000</v>
      </c>
      <c r="G287" s="321">
        <v>139101028259</v>
      </c>
    </row>
    <row r="288" spans="2:9" ht="18.75" customHeight="1" x14ac:dyDescent="0.25">
      <c r="C288" s="319" t="s">
        <v>540</v>
      </c>
      <c r="D288" s="320" t="s">
        <v>538</v>
      </c>
      <c r="E288" s="321">
        <v>7291616017</v>
      </c>
      <c r="F288" s="321">
        <v>7291616017</v>
      </c>
      <c r="G288" s="321">
        <v>2649939728</v>
      </c>
    </row>
    <row r="289" spans="2:9" ht="18.75" customHeight="1" x14ac:dyDescent="0.25">
      <c r="C289" s="317" t="s">
        <v>541</v>
      </c>
      <c r="D289" s="322"/>
      <c r="E289" s="323">
        <v>0</v>
      </c>
      <c r="F289" s="323">
        <v>164771616017</v>
      </c>
      <c r="G289" s="323">
        <v>149530967987</v>
      </c>
    </row>
    <row r="290" spans="2:9" ht="18.75" customHeight="1" x14ac:dyDescent="0.25">
      <c r="B290" s="221"/>
    </row>
    <row r="291" spans="2:9" ht="18.75" customHeight="1" x14ac:dyDescent="0.25">
      <c r="B291" s="245"/>
      <c r="C291" s="667" t="s">
        <v>546</v>
      </c>
      <c r="D291" s="667"/>
      <c r="E291" s="667"/>
      <c r="F291" s="667"/>
      <c r="G291" s="245"/>
      <c r="H291" s="245"/>
      <c r="I291" s="245"/>
    </row>
    <row r="292" spans="2:9" ht="18.75" customHeight="1" x14ac:dyDescent="0.25">
      <c r="B292" s="222"/>
    </row>
    <row r="293" spans="2:9" ht="18.75" customHeight="1" x14ac:dyDescent="0.25">
      <c r="B293" s="217"/>
      <c r="C293" s="209" t="s">
        <v>547</v>
      </c>
      <c r="D293" s="237" t="s">
        <v>548</v>
      </c>
    </row>
    <row r="294" spans="2:9" ht="18.75" customHeight="1" x14ac:dyDescent="0.25">
      <c r="B294" s="217"/>
    </row>
    <row r="295" spans="2:9" ht="18.75" customHeight="1" x14ac:dyDescent="0.25">
      <c r="B295" s="245"/>
      <c r="C295" s="245" t="s">
        <v>528</v>
      </c>
      <c r="D295" s="245"/>
      <c r="E295" s="245"/>
      <c r="F295" s="245"/>
      <c r="G295" s="245"/>
      <c r="H295" s="245"/>
      <c r="I295" s="245"/>
    </row>
    <row r="296" spans="2:9" ht="18.75" customHeight="1" x14ac:dyDescent="0.25">
      <c r="B296" s="217"/>
    </row>
    <row r="297" spans="2:9" ht="18.75" customHeight="1" x14ac:dyDescent="0.25">
      <c r="B297" s="699" t="s">
        <v>549</v>
      </c>
      <c r="C297" s="699" t="s">
        <v>550</v>
      </c>
      <c r="D297" s="324" t="s">
        <v>533</v>
      </c>
      <c r="E297" s="324" t="s">
        <v>533</v>
      </c>
      <c r="F297" s="324" t="s">
        <v>551</v>
      </c>
      <c r="G297" s="324" t="s">
        <v>552</v>
      </c>
      <c r="H297" s="324" t="s">
        <v>553</v>
      </c>
      <c r="I297" s="324" t="s">
        <v>553</v>
      </c>
    </row>
    <row r="298" spans="2:9" ht="18.75" customHeight="1" x14ac:dyDescent="0.25">
      <c r="B298" s="699"/>
      <c r="C298" s="699"/>
      <c r="D298" s="325" t="s">
        <v>554</v>
      </c>
      <c r="E298" s="325" t="s">
        <v>555</v>
      </c>
      <c r="F298" s="325" t="s">
        <v>556</v>
      </c>
      <c r="G298" s="325" t="s">
        <v>557</v>
      </c>
      <c r="H298" s="325" t="s">
        <v>558</v>
      </c>
      <c r="I298" s="325" t="s">
        <v>559</v>
      </c>
    </row>
    <row r="299" spans="2:9" ht="18.75" customHeight="1" x14ac:dyDescent="0.25">
      <c r="B299" s="326">
        <v>7</v>
      </c>
      <c r="C299" s="327" t="s">
        <v>560</v>
      </c>
      <c r="D299" s="328">
        <v>23044791498</v>
      </c>
      <c r="E299" s="328">
        <v>25000000000</v>
      </c>
      <c r="F299" s="329">
        <v>553</v>
      </c>
      <c r="G299" s="330">
        <v>5.6000000000000001E-2</v>
      </c>
      <c r="H299" s="331">
        <v>43763</v>
      </c>
      <c r="I299" s="331">
        <v>44316</v>
      </c>
    </row>
    <row r="300" spans="2:9" ht="18.75" customHeight="1" x14ac:dyDescent="0.25">
      <c r="B300" s="700" t="s">
        <v>234</v>
      </c>
      <c r="C300" s="700"/>
      <c r="D300" s="332">
        <v>23044791498</v>
      </c>
      <c r="E300" s="332">
        <v>25000000000</v>
      </c>
      <c r="F300" s="701"/>
      <c r="G300" s="701"/>
      <c r="H300" s="701"/>
      <c r="I300" s="701"/>
    </row>
    <row r="301" spans="2:9" ht="18.75" customHeight="1" x14ac:dyDescent="0.25">
      <c r="B301" s="217"/>
    </row>
    <row r="302" spans="2:9" ht="18.75" customHeight="1" x14ac:dyDescent="0.25">
      <c r="B302" s="245"/>
      <c r="C302" s="245" t="s">
        <v>542</v>
      </c>
      <c r="D302" s="245"/>
      <c r="E302" s="245"/>
      <c r="F302" s="245"/>
      <c r="G302" s="245"/>
      <c r="H302" s="245"/>
      <c r="I302" s="245"/>
    </row>
    <row r="303" spans="2:9" ht="18.75" customHeight="1" x14ac:dyDescent="0.25">
      <c r="B303" s="222"/>
    </row>
    <row r="304" spans="2:9" ht="18.75" customHeight="1" x14ac:dyDescent="0.25">
      <c r="B304" s="699" t="s">
        <v>549</v>
      </c>
      <c r="C304" s="699" t="s">
        <v>550</v>
      </c>
      <c r="D304" s="324" t="s">
        <v>533</v>
      </c>
      <c r="E304" s="324" t="s">
        <v>533</v>
      </c>
      <c r="F304" s="324" t="s">
        <v>551</v>
      </c>
      <c r="G304" s="324" t="s">
        <v>552</v>
      </c>
      <c r="H304" s="324" t="s">
        <v>553</v>
      </c>
      <c r="I304" s="324" t="s">
        <v>553</v>
      </c>
    </row>
    <row r="305" spans="2:9" ht="18.75" customHeight="1" x14ac:dyDescent="0.25">
      <c r="B305" s="699"/>
      <c r="C305" s="699"/>
      <c r="D305" s="325" t="s">
        <v>554</v>
      </c>
      <c r="E305" s="325" t="s">
        <v>555</v>
      </c>
      <c r="F305" s="325" t="s">
        <v>556</v>
      </c>
      <c r="G305" s="325" t="s">
        <v>557</v>
      </c>
      <c r="H305" s="325" t="s">
        <v>558</v>
      </c>
      <c r="I305" s="325" t="s">
        <v>559</v>
      </c>
    </row>
    <row r="306" spans="2:9" ht="18.75" customHeight="1" x14ac:dyDescent="0.25">
      <c r="B306" s="326">
        <v>1</v>
      </c>
      <c r="C306" s="327" t="s">
        <v>560</v>
      </c>
      <c r="D306" s="328">
        <v>70355616275</v>
      </c>
      <c r="E306" s="328">
        <v>75000000000</v>
      </c>
      <c r="F306" s="329">
        <v>3</v>
      </c>
      <c r="G306" s="330">
        <v>3.7999999999999999E-2</v>
      </c>
      <c r="H306" s="331">
        <v>43829</v>
      </c>
      <c r="I306" s="331">
        <v>43833</v>
      </c>
    </row>
    <row r="307" spans="2:9" ht="18.75" customHeight="1" x14ac:dyDescent="0.25">
      <c r="B307" s="326">
        <v>2</v>
      </c>
      <c r="C307" s="327" t="s">
        <v>560</v>
      </c>
      <c r="D307" s="328">
        <v>9417702184</v>
      </c>
      <c r="E307" s="328">
        <v>10000000000</v>
      </c>
      <c r="F307" s="329">
        <v>364</v>
      </c>
      <c r="G307" s="330">
        <v>6.2E-2</v>
      </c>
      <c r="H307" s="331">
        <v>43616</v>
      </c>
      <c r="I307" s="331">
        <v>43980</v>
      </c>
    </row>
    <row r="308" spans="2:9" ht="18.75" customHeight="1" x14ac:dyDescent="0.25">
      <c r="B308" s="326">
        <v>3</v>
      </c>
      <c r="C308" s="327" t="s">
        <v>560</v>
      </c>
      <c r="D308" s="328">
        <v>4588193886</v>
      </c>
      <c r="E308" s="328">
        <v>5000000000</v>
      </c>
      <c r="F308" s="329">
        <v>546</v>
      </c>
      <c r="G308" s="330">
        <v>0.06</v>
      </c>
      <c r="H308" s="331">
        <v>43343</v>
      </c>
      <c r="I308" s="331">
        <v>43889</v>
      </c>
    </row>
    <row r="309" spans="2:9" ht="18.75" customHeight="1" x14ac:dyDescent="0.25">
      <c r="B309" s="326">
        <v>4</v>
      </c>
      <c r="C309" s="327" t="s">
        <v>560</v>
      </c>
      <c r="D309" s="328">
        <v>22846884561</v>
      </c>
      <c r="E309" s="328">
        <v>25000000000</v>
      </c>
      <c r="F309" s="329">
        <v>546</v>
      </c>
      <c r="G309" s="330">
        <v>6.3E-2</v>
      </c>
      <c r="H309" s="331">
        <v>43553</v>
      </c>
      <c r="I309" s="331">
        <v>44099</v>
      </c>
    </row>
    <row r="310" spans="2:9" ht="18.75" customHeight="1" x14ac:dyDescent="0.25">
      <c r="B310" s="326">
        <v>5</v>
      </c>
      <c r="C310" s="327" t="s">
        <v>560</v>
      </c>
      <c r="D310" s="328">
        <v>4564337146</v>
      </c>
      <c r="E310" s="328">
        <v>5000000000</v>
      </c>
      <c r="F310" s="329">
        <v>553</v>
      </c>
      <c r="G310" s="330">
        <v>6.3E-2</v>
      </c>
      <c r="H310" s="331">
        <v>43581</v>
      </c>
      <c r="I310" s="331">
        <v>44134</v>
      </c>
    </row>
    <row r="311" spans="2:9" ht="18.75" customHeight="1" x14ac:dyDescent="0.25">
      <c r="B311" s="326">
        <v>6</v>
      </c>
      <c r="C311" s="327" t="s">
        <v>560</v>
      </c>
      <c r="D311" s="328">
        <v>4283502709</v>
      </c>
      <c r="E311" s="328">
        <v>4700000000</v>
      </c>
      <c r="F311" s="329">
        <v>546</v>
      </c>
      <c r="G311" s="330">
        <v>6.5000000000000002E-2</v>
      </c>
      <c r="H311" s="331">
        <v>43616</v>
      </c>
      <c r="I311" s="331">
        <v>44162</v>
      </c>
    </row>
    <row r="312" spans="2:9" ht="18.75" customHeight="1" x14ac:dyDescent="0.25">
      <c r="B312" s="326">
        <v>7</v>
      </c>
      <c r="C312" s="327" t="s">
        <v>560</v>
      </c>
      <c r="D312" s="328">
        <v>23044791498</v>
      </c>
      <c r="E312" s="328">
        <v>25000000000</v>
      </c>
      <c r="F312" s="329">
        <v>553</v>
      </c>
      <c r="G312" s="330">
        <v>5.6000000000000001E-2</v>
      </c>
      <c r="H312" s="331">
        <v>43763</v>
      </c>
      <c r="I312" s="331">
        <v>44316</v>
      </c>
    </row>
    <row r="313" spans="2:9" ht="18.75" customHeight="1" x14ac:dyDescent="0.25">
      <c r="B313" s="700" t="s">
        <v>234</v>
      </c>
      <c r="C313" s="700"/>
      <c r="D313" s="332">
        <v>139101028259</v>
      </c>
      <c r="E313" s="332">
        <v>149700000000</v>
      </c>
      <c r="F313" s="701"/>
      <c r="G313" s="701"/>
      <c r="H313" s="701"/>
      <c r="I313" s="701"/>
    </row>
    <row r="314" spans="2:9" ht="18.75" customHeight="1" x14ac:dyDescent="0.25">
      <c r="B314" s="221"/>
    </row>
    <row r="315" spans="2:9" ht="18.75" customHeight="1" x14ac:dyDescent="0.25">
      <c r="B315" s="217"/>
      <c r="C315" s="285" t="s">
        <v>561</v>
      </c>
      <c r="D315" s="712" t="s">
        <v>562</v>
      </c>
      <c r="E315" s="712"/>
    </row>
    <row r="316" spans="2:9" ht="18.75" customHeight="1" x14ac:dyDescent="0.25">
      <c r="B316" s="221"/>
    </row>
    <row r="317" spans="2:9" ht="58.5" customHeight="1" x14ac:dyDescent="0.25">
      <c r="B317" s="212"/>
      <c r="C317" s="661" t="s">
        <v>563</v>
      </c>
      <c r="D317" s="661"/>
      <c r="E317" s="661"/>
      <c r="F317" s="661"/>
      <c r="G317" s="661"/>
      <c r="H317" s="661"/>
      <c r="I317" s="661"/>
    </row>
    <row r="318" spans="2:9" ht="18.75" customHeight="1" x14ac:dyDescent="0.25">
      <c r="B318" s="210"/>
    </row>
    <row r="319" spans="2:9" ht="18.75" customHeight="1" x14ac:dyDescent="0.25">
      <c r="C319" s="209" t="s">
        <v>564</v>
      </c>
      <c r="D319" s="712" t="s">
        <v>565</v>
      </c>
      <c r="E319" s="712"/>
    </row>
    <row r="320" spans="2:9" ht="18.75" customHeight="1" x14ac:dyDescent="0.25">
      <c r="B320" s="221"/>
    </row>
    <row r="321" spans="2:9" ht="18.75" customHeight="1" x14ac:dyDescent="0.25">
      <c r="B321" s="217"/>
      <c r="C321" s="209" t="s">
        <v>566</v>
      </c>
      <c r="D321" s="712" t="s">
        <v>567</v>
      </c>
      <c r="E321" s="712"/>
    </row>
    <row r="322" spans="2:9" ht="18.75" customHeight="1" x14ac:dyDescent="0.25">
      <c r="B322" s="221"/>
    </row>
    <row r="323" spans="2:9" ht="33.75" customHeight="1" x14ac:dyDescent="0.25">
      <c r="B323" s="212"/>
      <c r="C323" s="661" t="s">
        <v>568</v>
      </c>
      <c r="D323" s="661"/>
      <c r="E323" s="661"/>
      <c r="F323" s="661"/>
      <c r="G323" s="661"/>
      <c r="H323" s="661"/>
      <c r="I323" s="661"/>
    </row>
    <row r="324" spans="2:9" ht="18.75" customHeight="1" x14ac:dyDescent="0.25">
      <c r="B324" s="210"/>
    </row>
    <row r="325" spans="2:9" ht="18.75" customHeight="1" x14ac:dyDescent="0.25">
      <c r="B325" s="210"/>
      <c r="C325" s="210" t="s">
        <v>499</v>
      </c>
      <c r="D325" s="666" t="s">
        <v>342</v>
      </c>
      <c r="E325" s="666"/>
    </row>
    <row r="326" spans="2:9" ht="18.75" customHeight="1" x14ac:dyDescent="0.25">
      <c r="B326" s="210"/>
      <c r="C326" s="210"/>
      <c r="D326" s="238"/>
      <c r="E326" s="238"/>
    </row>
    <row r="327" spans="2:9" ht="18.75" customHeight="1" x14ac:dyDescent="0.25">
      <c r="B327" s="212"/>
      <c r="C327" s="661" t="s">
        <v>569</v>
      </c>
      <c r="D327" s="661"/>
      <c r="E327" s="661"/>
      <c r="F327" s="661"/>
      <c r="G327" s="661"/>
      <c r="H327" s="661"/>
      <c r="I327" s="661"/>
    </row>
    <row r="328" spans="2:9" ht="18.75" customHeight="1" x14ac:dyDescent="0.25">
      <c r="B328" s="221"/>
    </row>
    <row r="329" spans="2:9" ht="18.75" customHeight="1" x14ac:dyDescent="0.25">
      <c r="C329" s="333" t="s">
        <v>570</v>
      </c>
      <c r="D329" s="706" t="s">
        <v>571</v>
      </c>
      <c r="E329" s="706" t="s">
        <v>572</v>
      </c>
      <c r="F329" s="706" t="s">
        <v>290</v>
      </c>
      <c r="G329" s="706"/>
      <c r="H329" s="706" t="s">
        <v>573</v>
      </c>
    </row>
    <row r="330" spans="2:9" ht="18.75" customHeight="1" x14ac:dyDescent="0.25">
      <c r="C330" s="334" t="s">
        <v>574</v>
      </c>
      <c r="D330" s="706"/>
      <c r="E330" s="706"/>
      <c r="F330" s="335" t="s">
        <v>575</v>
      </c>
      <c r="G330" s="335" t="s">
        <v>576</v>
      </c>
      <c r="H330" s="706"/>
    </row>
    <row r="331" spans="2:9" ht="18.75" customHeight="1" x14ac:dyDescent="0.25">
      <c r="C331" s="336" t="s">
        <v>577</v>
      </c>
      <c r="D331" s="337">
        <v>477964063979</v>
      </c>
      <c r="E331" s="337">
        <v>0</v>
      </c>
      <c r="F331" s="338">
        <v>0</v>
      </c>
      <c r="G331" s="337">
        <v>0</v>
      </c>
      <c r="H331" s="337">
        <v>477964063979</v>
      </c>
    </row>
    <row r="332" spans="2:9" ht="18.75" customHeight="1" x14ac:dyDescent="0.25">
      <c r="C332" s="336" t="s">
        <v>578</v>
      </c>
      <c r="D332" s="337">
        <v>358162509</v>
      </c>
      <c r="E332" s="337">
        <v>0</v>
      </c>
      <c r="F332" s="339">
        <v>0.5</v>
      </c>
      <c r="G332" s="337">
        <v>1790813</v>
      </c>
      <c r="H332" s="337">
        <v>356371696</v>
      </c>
    </row>
    <row r="333" spans="2:9" ht="18.75" customHeight="1" x14ac:dyDescent="0.25">
      <c r="C333" s="336" t="s">
        <v>579</v>
      </c>
      <c r="D333" s="337">
        <v>0</v>
      </c>
      <c r="E333" s="337">
        <v>0</v>
      </c>
      <c r="F333" s="339">
        <v>1.5</v>
      </c>
      <c r="G333" s="337">
        <v>0</v>
      </c>
      <c r="H333" s="337">
        <v>0</v>
      </c>
    </row>
    <row r="334" spans="2:9" ht="18.75" customHeight="1" x14ac:dyDescent="0.25">
      <c r="C334" s="336" t="s">
        <v>580</v>
      </c>
      <c r="D334" s="340">
        <v>478322226488</v>
      </c>
      <c r="E334" s="340">
        <v>0</v>
      </c>
      <c r="F334" s="341"/>
      <c r="G334" s="340">
        <v>1790813</v>
      </c>
      <c r="H334" s="340">
        <v>478320435675</v>
      </c>
    </row>
    <row r="335" spans="2:9" ht="18.75" customHeight="1" x14ac:dyDescent="0.25">
      <c r="B335" s="222"/>
    </row>
    <row r="336" spans="2:9" ht="18.75" customHeight="1" x14ac:dyDescent="0.25">
      <c r="B336" s="221"/>
      <c r="C336" s="681" t="s">
        <v>581</v>
      </c>
      <c r="D336" s="681"/>
      <c r="E336" s="681"/>
      <c r="F336" s="681"/>
      <c r="G336" s="681"/>
      <c r="H336" s="681"/>
    </row>
    <row r="337" spans="2:9" ht="18.75" customHeight="1" x14ac:dyDescent="0.25">
      <c r="B337" s="342"/>
    </row>
    <row r="338" spans="2:9" ht="18.75" customHeight="1" x14ac:dyDescent="0.25">
      <c r="C338" s="333" t="s">
        <v>570</v>
      </c>
      <c r="D338" s="343" t="s">
        <v>582</v>
      </c>
      <c r="E338" s="343" t="s">
        <v>583</v>
      </c>
      <c r="F338" s="706" t="s">
        <v>290</v>
      </c>
      <c r="G338" s="706"/>
      <c r="H338" s="343" t="s">
        <v>584</v>
      </c>
    </row>
    <row r="339" spans="2:9" ht="18.75" customHeight="1" x14ac:dyDescent="0.25">
      <c r="C339" s="344" t="s">
        <v>585</v>
      </c>
      <c r="D339" s="345" t="s">
        <v>586</v>
      </c>
      <c r="E339" s="345" t="s">
        <v>390</v>
      </c>
      <c r="F339" s="345" t="s">
        <v>587</v>
      </c>
      <c r="G339" s="345" t="s">
        <v>588</v>
      </c>
      <c r="H339" s="345" t="s">
        <v>390</v>
      </c>
    </row>
    <row r="340" spans="2:9" ht="18.75" customHeight="1" x14ac:dyDescent="0.25">
      <c r="C340" s="346"/>
      <c r="D340" s="347"/>
      <c r="E340" s="347"/>
      <c r="F340" s="335" t="s">
        <v>390</v>
      </c>
      <c r="G340" s="335" t="s">
        <v>390</v>
      </c>
      <c r="H340" s="347"/>
    </row>
    <row r="341" spans="2:9" ht="18.75" customHeight="1" x14ac:dyDescent="0.25">
      <c r="C341" s="348" t="s">
        <v>589</v>
      </c>
      <c r="D341" s="337">
        <v>248135870811</v>
      </c>
      <c r="E341" s="337">
        <v>0</v>
      </c>
      <c r="F341" s="337">
        <v>0</v>
      </c>
      <c r="G341" s="337">
        <v>0</v>
      </c>
      <c r="H341" s="337">
        <v>248135870811</v>
      </c>
    </row>
    <row r="342" spans="2:9" ht="18.75" customHeight="1" x14ac:dyDescent="0.25">
      <c r="C342" s="349" t="s">
        <v>580</v>
      </c>
      <c r="D342" s="340">
        <v>248135870811</v>
      </c>
      <c r="E342" s="340">
        <v>0</v>
      </c>
      <c r="F342" s="340"/>
      <c r="G342" s="340">
        <v>0</v>
      </c>
      <c r="H342" s="340">
        <v>248135870811</v>
      </c>
    </row>
    <row r="343" spans="2:9" ht="18.75" customHeight="1" x14ac:dyDescent="0.25">
      <c r="B343" s="222"/>
    </row>
    <row r="344" spans="2:9" ht="18.75" customHeight="1" x14ac:dyDescent="0.25">
      <c r="B344" s="221"/>
      <c r="C344" s="681" t="s">
        <v>590</v>
      </c>
      <c r="D344" s="681"/>
    </row>
    <row r="345" spans="2:9" ht="25.5" customHeight="1" x14ac:dyDescent="0.25">
      <c r="B345" s="212"/>
      <c r="C345" s="661" t="s">
        <v>591</v>
      </c>
      <c r="D345" s="661"/>
      <c r="E345" s="661"/>
      <c r="F345" s="661"/>
      <c r="G345" s="661"/>
      <c r="H345" s="661"/>
      <c r="I345" s="661"/>
    </row>
    <row r="346" spans="2:9" ht="18.75" customHeight="1" x14ac:dyDescent="0.25">
      <c r="B346" s="225"/>
      <c r="C346" s="226"/>
      <c r="D346" s="226"/>
      <c r="E346" s="226"/>
      <c r="F346" s="226"/>
      <c r="G346" s="226"/>
      <c r="H346" s="226"/>
      <c r="I346" s="226"/>
    </row>
    <row r="347" spans="2:9" ht="34.5" customHeight="1" x14ac:dyDescent="0.25">
      <c r="B347" s="212"/>
      <c r="C347" s="661" t="s">
        <v>592</v>
      </c>
      <c r="D347" s="661"/>
      <c r="E347" s="661"/>
      <c r="F347" s="661"/>
      <c r="G347" s="661"/>
      <c r="H347" s="661"/>
      <c r="I347" s="661"/>
    </row>
    <row r="348" spans="2:9" ht="18.75" customHeight="1" x14ac:dyDescent="0.25">
      <c r="B348" s="225"/>
      <c r="C348" s="226"/>
      <c r="D348" s="226"/>
      <c r="E348" s="226"/>
      <c r="F348" s="226"/>
      <c r="G348" s="226"/>
      <c r="H348" s="226"/>
      <c r="I348" s="226"/>
    </row>
    <row r="349" spans="2:9" ht="33.75" customHeight="1" x14ac:dyDescent="0.25">
      <c r="B349" s="212"/>
      <c r="C349" s="661" t="s">
        <v>593</v>
      </c>
      <c r="D349" s="661"/>
      <c r="E349" s="661"/>
      <c r="F349" s="661"/>
      <c r="G349" s="661"/>
      <c r="H349" s="661"/>
      <c r="I349" s="661"/>
    </row>
    <row r="350" spans="2:9" ht="18.75" customHeight="1" x14ac:dyDescent="0.25">
      <c r="B350" s="225"/>
      <c r="C350" s="226"/>
      <c r="D350" s="226"/>
      <c r="E350" s="226"/>
      <c r="F350" s="226"/>
      <c r="G350" s="226"/>
      <c r="H350" s="226"/>
      <c r="I350" s="226"/>
    </row>
    <row r="351" spans="2:9" ht="41.25" customHeight="1" x14ac:dyDescent="0.25">
      <c r="B351" s="212"/>
      <c r="C351" s="661" t="s">
        <v>594</v>
      </c>
      <c r="D351" s="661"/>
      <c r="E351" s="661"/>
      <c r="F351" s="661"/>
      <c r="G351" s="661"/>
      <c r="H351" s="661"/>
      <c r="I351" s="661"/>
    </row>
    <row r="352" spans="2:9" ht="18.75" customHeight="1" x14ac:dyDescent="0.25">
      <c r="B352" s="225"/>
      <c r="C352" s="226"/>
      <c r="D352" s="226"/>
      <c r="E352" s="226"/>
      <c r="F352" s="226"/>
      <c r="G352" s="226"/>
      <c r="H352" s="226"/>
      <c r="I352" s="226"/>
    </row>
    <row r="353" spans="2:10" ht="46.5" customHeight="1" x14ac:dyDescent="0.25">
      <c r="B353" s="212"/>
      <c r="C353" s="661" t="s">
        <v>595</v>
      </c>
      <c r="D353" s="661"/>
      <c r="E353" s="661"/>
      <c r="F353" s="661"/>
      <c r="G353" s="661"/>
      <c r="H353" s="661"/>
      <c r="I353" s="661"/>
    </row>
    <row r="354" spans="2:10" ht="15" customHeight="1" x14ac:dyDescent="0.25">
      <c r="B354" s="244"/>
    </row>
    <row r="355" spans="2:10" ht="23.25" customHeight="1" x14ac:dyDescent="0.25">
      <c r="B355" s="212"/>
      <c r="C355" s="661" t="s">
        <v>596</v>
      </c>
      <c r="D355" s="661"/>
      <c r="E355" s="661"/>
      <c r="F355" s="661"/>
      <c r="G355" s="661"/>
      <c r="H355" s="661"/>
      <c r="I355" s="661"/>
    </row>
    <row r="356" spans="2:10" ht="23.25" customHeight="1" x14ac:dyDescent="0.25">
      <c r="B356" s="350"/>
      <c r="C356" s="351"/>
      <c r="D356" s="351"/>
      <c r="E356" s="351"/>
      <c r="F356" s="351"/>
      <c r="G356" s="351"/>
      <c r="H356" s="351"/>
      <c r="I356" s="351"/>
    </row>
    <row r="357" spans="2:10" ht="23.25" customHeight="1" x14ac:dyDescent="0.25">
      <c r="B357" s="212"/>
      <c r="C357" s="661" t="s">
        <v>597</v>
      </c>
      <c r="D357" s="661"/>
      <c r="E357" s="661"/>
      <c r="F357" s="661"/>
      <c r="G357" s="661"/>
      <c r="H357" s="661"/>
      <c r="I357" s="661"/>
    </row>
    <row r="358" spans="2:10" ht="23.25" customHeight="1" x14ac:dyDescent="0.25">
      <c r="B358" s="350"/>
      <c r="C358" s="351"/>
      <c r="D358" s="351"/>
      <c r="E358" s="351"/>
      <c r="F358" s="351"/>
      <c r="G358" s="351"/>
      <c r="H358" s="351"/>
      <c r="I358" s="351"/>
    </row>
    <row r="359" spans="2:10" ht="44.25" customHeight="1" x14ac:dyDescent="0.25">
      <c r="B359" s="212"/>
      <c r="C359" s="661" t="s">
        <v>598</v>
      </c>
      <c r="D359" s="661"/>
      <c r="E359" s="661"/>
      <c r="F359" s="661"/>
      <c r="G359" s="661"/>
      <c r="H359" s="661"/>
      <c r="I359" s="661"/>
    </row>
    <row r="360" spans="2:10" ht="23.25" customHeight="1" x14ac:dyDescent="0.25">
      <c r="B360" s="352"/>
      <c r="C360" s="351"/>
      <c r="D360" s="351"/>
      <c r="E360" s="351"/>
      <c r="F360" s="351"/>
      <c r="G360" s="351"/>
      <c r="H360" s="351"/>
      <c r="I360" s="351"/>
    </row>
    <row r="361" spans="2:10" ht="23.25" customHeight="1" x14ac:dyDescent="0.25">
      <c r="B361" s="212"/>
      <c r="C361" s="661" t="s">
        <v>599</v>
      </c>
      <c r="D361" s="661"/>
      <c r="E361" s="661"/>
      <c r="F361" s="661"/>
      <c r="G361" s="661"/>
      <c r="H361" s="661"/>
      <c r="I361" s="661"/>
      <c r="J361" s="212"/>
    </row>
    <row r="362" spans="2:10" ht="23.25" customHeight="1" x14ac:dyDescent="0.25">
      <c r="B362" s="221"/>
    </row>
    <row r="363" spans="2:10" ht="23.25" customHeight="1" x14ac:dyDescent="0.25">
      <c r="B363" s="217"/>
      <c r="C363" s="209" t="s">
        <v>600</v>
      </c>
      <c r="D363" s="663" t="s">
        <v>601</v>
      </c>
      <c r="E363" s="663"/>
    </row>
    <row r="364" spans="2:10" ht="16.5" customHeight="1" x14ac:dyDescent="0.25">
      <c r="B364" s="249"/>
    </row>
    <row r="365" spans="2:10" ht="23.25" customHeight="1" x14ac:dyDescent="0.25">
      <c r="B365" s="222"/>
      <c r="C365" s="665" t="s">
        <v>602</v>
      </c>
      <c r="D365" s="665"/>
      <c r="E365" s="665"/>
    </row>
    <row r="366" spans="2:10" ht="23.25" customHeight="1" x14ac:dyDescent="0.25">
      <c r="B366" s="261"/>
    </row>
    <row r="367" spans="2:10" ht="23.25" customHeight="1" x14ac:dyDescent="0.25">
      <c r="C367" s="353" t="s">
        <v>517</v>
      </c>
      <c r="D367" s="275" t="s">
        <v>603</v>
      </c>
      <c r="E367" s="275" t="s">
        <v>543</v>
      </c>
    </row>
    <row r="368" spans="2:10" ht="23.25" customHeight="1" x14ac:dyDescent="0.25">
      <c r="C368" s="354" t="s">
        <v>604</v>
      </c>
      <c r="D368" s="355">
        <v>134155084678</v>
      </c>
      <c r="E368" s="355">
        <v>410044358792</v>
      </c>
    </row>
    <row r="369" spans="2:5" ht="23.25" customHeight="1" x14ac:dyDescent="0.25">
      <c r="C369" s="354" t="s">
        <v>605</v>
      </c>
      <c r="D369" s="355">
        <v>312847045365</v>
      </c>
      <c r="E369" s="355">
        <v>908423247522</v>
      </c>
    </row>
    <row r="370" spans="2:5" ht="23.25" customHeight="1" x14ac:dyDescent="0.25">
      <c r="C370" s="354" t="s">
        <v>606</v>
      </c>
      <c r="D370" s="355">
        <v>18282065957</v>
      </c>
      <c r="E370" s="355">
        <v>24149359258</v>
      </c>
    </row>
    <row r="371" spans="2:5" ht="23.25" customHeight="1" x14ac:dyDescent="0.25">
      <c r="C371" s="354" t="s">
        <v>607</v>
      </c>
      <c r="D371" s="355">
        <v>1287979246228</v>
      </c>
      <c r="E371" s="355" t="s">
        <v>608</v>
      </c>
    </row>
    <row r="372" spans="2:5" ht="23.25" customHeight="1" x14ac:dyDescent="0.25">
      <c r="C372" s="354" t="s">
        <v>609</v>
      </c>
      <c r="D372" s="355" t="s">
        <v>608</v>
      </c>
      <c r="E372" s="356">
        <v>103740071285</v>
      </c>
    </row>
    <row r="373" spans="2:5" ht="23.25" customHeight="1" x14ac:dyDescent="0.25">
      <c r="C373" s="354" t="s">
        <v>610</v>
      </c>
      <c r="D373" s="355">
        <v>123018512536</v>
      </c>
      <c r="E373" s="355">
        <v>92552664031</v>
      </c>
    </row>
    <row r="374" spans="2:5" ht="23.25" customHeight="1" x14ac:dyDescent="0.25">
      <c r="C374" s="354" t="s">
        <v>611</v>
      </c>
      <c r="D374" s="355">
        <v>46986788250</v>
      </c>
      <c r="E374" s="356">
        <v>40473250512</v>
      </c>
    </row>
    <row r="375" spans="2:5" ht="23.25" customHeight="1" x14ac:dyDescent="0.25">
      <c r="C375" s="354" t="s">
        <v>612</v>
      </c>
      <c r="D375" s="355">
        <v>20850939089</v>
      </c>
      <c r="E375" s="356">
        <v>24904433687</v>
      </c>
    </row>
    <row r="376" spans="2:5" ht="23.25" customHeight="1" x14ac:dyDescent="0.25">
      <c r="C376" s="354" t="s">
        <v>613</v>
      </c>
      <c r="D376" s="355">
        <v>814553924</v>
      </c>
      <c r="E376" s="355">
        <v>2529375393</v>
      </c>
    </row>
    <row r="377" spans="2:5" ht="23.25" customHeight="1" x14ac:dyDescent="0.25">
      <c r="C377" s="354" t="s">
        <v>614</v>
      </c>
      <c r="D377" s="355">
        <v>2894464697</v>
      </c>
      <c r="E377" s="356">
        <v>132347470081</v>
      </c>
    </row>
    <row r="378" spans="2:5" ht="23.25" customHeight="1" x14ac:dyDescent="0.25">
      <c r="C378" s="354" t="s">
        <v>615</v>
      </c>
      <c r="D378" s="355">
        <v>61954511795</v>
      </c>
      <c r="E378" s="355" t="s">
        <v>608</v>
      </c>
    </row>
    <row r="379" spans="2:5" ht="23.25" customHeight="1" x14ac:dyDescent="0.25">
      <c r="C379" s="354" t="s">
        <v>616</v>
      </c>
      <c r="D379" s="355">
        <v>-637603935</v>
      </c>
      <c r="E379" s="355">
        <v>-261174463</v>
      </c>
    </row>
    <row r="380" spans="2:5" ht="23.25" customHeight="1" x14ac:dyDescent="0.25">
      <c r="C380" s="354" t="s">
        <v>617</v>
      </c>
      <c r="D380" s="355">
        <v>-48937858248</v>
      </c>
      <c r="E380" s="355">
        <v>-34085515318</v>
      </c>
    </row>
    <row r="381" spans="2:5" ht="23.25" customHeight="1" x14ac:dyDescent="0.25">
      <c r="C381" s="357" t="s">
        <v>234</v>
      </c>
      <c r="D381" s="358">
        <v>1960207750336</v>
      </c>
      <c r="E381" s="358">
        <v>1704817540780</v>
      </c>
    </row>
    <row r="382" spans="2:5" ht="23.25" customHeight="1" x14ac:dyDescent="0.25">
      <c r="B382" s="249"/>
    </row>
    <row r="383" spans="2:5" ht="23.25" customHeight="1" x14ac:dyDescent="0.25">
      <c r="B383" s="249"/>
      <c r="C383" s="210" t="s">
        <v>499</v>
      </c>
      <c r="D383" s="666" t="s">
        <v>342</v>
      </c>
      <c r="E383" s="666"/>
    </row>
    <row r="384" spans="2:5" ht="7.5" customHeight="1" x14ac:dyDescent="0.25">
      <c r="B384" s="249"/>
      <c r="C384" s="210"/>
      <c r="D384" s="238"/>
      <c r="E384" s="238"/>
    </row>
    <row r="385" spans="2:9" ht="54.75" customHeight="1" x14ac:dyDescent="0.25">
      <c r="B385" s="212"/>
      <c r="C385" s="661" t="s">
        <v>618</v>
      </c>
      <c r="D385" s="661"/>
      <c r="E385" s="661"/>
      <c r="F385" s="661"/>
      <c r="G385" s="661"/>
      <c r="H385" s="661"/>
      <c r="I385" s="661"/>
    </row>
    <row r="386" spans="2:9" ht="17.25" customHeight="1" x14ac:dyDescent="0.25">
      <c r="B386" s="221"/>
    </row>
    <row r="387" spans="2:9" ht="40.5" customHeight="1" x14ac:dyDescent="0.25">
      <c r="B387" s="212"/>
      <c r="C387" s="661" t="s">
        <v>619</v>
      </c>
      <c r="D387" s="661"/>
      <c r="E387" s="661"/>
      <c r="F387" s="661"/>
      <c r="G387" s="661"/>
      <c r="H387" s="661"/>
      <c r="I387" s="661"/>
    </row>
    <row r="388" spans="2:9" ht="16.5" customHeight="1" x14ac:dyDescent="0.25">
      <c r="B388" s="221"/>
    </row>
    <row r="389" spans="2:9" ht="23.25" customHeight="1" x14ac:dyDescent="0.25">
      <c r="B389" s="245"/>
      <c r="C389" s="667" t="s">
        <v>528</v>
      </c>
      <c r="D389" s="667"/>
      <c r="E389" s="667"/>
      <c r="F389" s="667"/>
      <c r="G389" s="667"/>
      <c r="H389" s="245"/>
      <c r="I389" s="245"/>
    </row>
    <row r="390" spans="2:9" ht="15" customHeight="1" x14ac:dyDescent="0.25">
      <c r="B390" s="221"/>
    </row>
    <row r="391" spans="2:9" ht="23.25" customHeight="1" x14ac:dyDescent="0.25">
      <c r="C391" s="711" t="s">
        <v>570</v>
      </c>
      <c r="D391" s="711" t="s">
        <v>620</v>
      </c>
      <c r="E391" s="711" t="s">
        <v>583</v>
      </c>
      <c r="F391" s="711" t="s">
        <v>80</v>
      </c>
      <c r="G391" s="711"/>
      <c r="H391" s="711" t="s">
        <v>584</v>
      </c>
    </row>
    <row r="392" spans="2:9" ht="23.25" customHeight="1" x14ac:dyDescent="0.25">
      <c r="C392" s="711"/>
      <c r="D392" s="711"/>
      <c r="E392" s="711"/>
      <c r="F392" s="359" t="s">
        <v>621</v>
      </c>
      <c r="G392" s="359" t="s">
        <v>588</v>
      </c>
      <c r="H392" s="711"/>
    </row>
    <row r="393" spans="2:9" ht="23.25" customHeight="1" x14ac:dyDescent="0.25">
      <c r="C393" s="336" t="s">
        <v>577</v>
      </c>
      <c r="D393" s="337">
        <v>1527592695819</v>
      </c>
      <c r="E393" s="337">
        <v>341402489560</v>
      </c>
      <c r="F393" s="360">
        <v>0</v>
      </c>
      <c r="G393" s="337">
        <v>1311807621</v>
      </c>
      <c r="H393" s="337">
        <v>1526280888198</v>
      </c>
    </row>
    <row r="394" spans="2:9" ht="23.25" customHeight="1" x14ac:dyDescent="0.25">
      <c r="C394" s="336" t="s">
        <v>578</v>
      </c>
      <c r="D394" s="337">
        <v>210515277183</v>
      </c>
      <c r="E394" s="337">
        <v>62367731929</v>
      </c>
      <c r="F394" s="360">
        <v>0.5</v>
      </c>
      <c r="G394" s="337">
        <v>375246315</v>
      </c>
      <c r="H394" s="337">
        <v>210140030868</v>
      </c>
    </row>
    <row r="395" spans="2:9" ht="23.25" customHeight="1" x14ac:dyDescent="0.25">
      <c r="C395" s="336" t="s">
        <v>579</v>
      </c>
      <c r="D395" s="337">
        <v>97329965151</v>
      </c>
      <c r="E395" s="337">
        <v>25610123687</v>
      </c>
      <c r="F395" s="360">
        <v>1.5</v>
      </c>
      <c r="G395" s="337">
        <v>371082003</v>
      </c>
      <c r="H395" s="337">
        <v>96958883148</v>
      </c>
    </row>
    <row r="396" spans="2:9" ht="23.25" customHeight="1" x14ac:dyDescent="0.25">
      <c r="C396" s="336" t="s">
        <v>622</v>
      </c>
      <c r="D396" s="337">
        <v>88839668063</v>
      </c>
      <c r="E396" s="337">
        <v>46745583009</v>
      </c>
      <c r="F396" s="360">
        <v>5</v>
      </c>
      <c r="G396" s="337">
        <v>4186321833</v>
      </c>
      <c r="H396" s="337">
        <v>84653346230</v>
      </c>
    </row>
    <row r="397" spans="2:9" ht="23.25" customHeight="1" x14ac:dyDescent="0.25">
      <c r="C397" s="336" t="s">
        <v>623</v>
      </c>
      <c r="D397" s="337">
        <v>22093088532</v>
      </c>
      <c r="E397" s="337">
        <v>8452717275</v>
      </c>
      <c r="F397" s="360">
        <v>25</v>
      </c>
      <c r="G397" s="337">
        <v>4382069466</v>
      </c>
      <c r="H397" s="337">
        <v>17711019066</v>
      </c>
    </row>
    <row r="398" spans="2:9" ht="23.25" customHeight="1" x14ac:dyDescent="0.25">
      <c r="C398" s="336" t="s">
        <v>624</v>
      </c>
      <c r="D398" s="337">
        <v>1241729883</v>
      </c>
      <c r="E398" s="337">
        <v>146488685</v>
      </c>
      <c r="F398" s="360">
        <v>50</v>
      </c>
      <c r="G398" s="337">
        <v>384742246</v>
      </c>
      <c r="H398" s="337">
        <v>856987637</v>
      </c>
    </row>
    <row r="399" spans="2:9" ht="23.25" customHeight="1" x14ac:dyDescent="0.25">
      <c r="C399" s="336" t="s">
        <v>625</v>
      </c>
      <c r="D399" s="337">
        <v>115306782</v>
      </c>
      <c r="E399" s="337">
        <v>0</v>
      </c>
      <c r="F399" s="360">
        <v>75</v>
      </c>
      <c r="G399" s="337">
        <v>153321661</v>
      </c>
      <c r="H399" s="337">
        <v>-38014879</v>
      </c>
    </row>
    <row r="400" spans="2:9" ht="23.25" customHeight="1" x14ac:dyDescent="0.25">
      <c r="C400" s="336" t="s">
        <v>626</v>
      </c>
      <c r="D400" s="337">
        <v>100969469</v>
      </c>
      <c r="E400" s="337">
        <v>925151</v>
      </c>
      <c r="F400" s="360">
        <v>100</v>
      </c>
      <c r="G400" s="337">
        <v>58805731</v>
      </c>
      <c r="H400" s="337">
        <v>42163738</v>
      </c>
    </row>
    <row r="401" spans="2:8" ht="23.25" customHeight="1" x14ac:dyDescent="0.25">
      <c r="C401" s="336" t="s">
        <v>627</v>
      </c>
      <c r="D401" s="340">
        <v>1947828700883</v>
      </c>
      <c r="E401" s="340">
        <v>484726059296</v>
      </c>
      <c r="F401" s="361"/>
      <c r="G401" s="340">
        <v>11223396876</v>
      </c>
      <c r="H401" s="340">
        <v>1936605304007</v>
      </c>
    </row>
    <row r="402" spans="2:8" ht="23.25" customHeight="1" x14ac:dyDescent="0.25">
      <c r="C402" s="336" t="s">
        <v>628</v>
      </c>
      <c r="D402" s="362"/>
      <c r="E402" s="362"/>
      <c r="F402" s="362"/>
      <c r="G402" s="340" t="s">
        <v>629</v>
      </c>
      <c r="H402" s="337" t="s">
        <v>630</v>
      </c>
    </row>
    <row r="403" spans="2:8" ht="23.25" customHeight="1" x14ac:dyDescent="0.25">
      <c r="C403" s="336" t="s">
        <v>627</v>
      </c>
      <c r="D403" s="340">
        <v>1947828700883</v>
      </c>
      <c r="E403" s="340">
        <v>484726059296</v>
      </c>
      <c r="F403" s="361"/>
      <c r="G403" s="340">
        <v>48937858509</v>
      </c>
      <c r="H403" s="340">
        <v>1898890842374</v>
      </c>
    </row>
    <row r="404" spans="2:8" ht="23.25" customHeight="1" x14ac:dyDescent="0.25">
      <c r="B404" s="221"/>
    </row>
    <row r="405" spans="2:8" ht="23.25" customHeight="1" x14ac:dyDescent="0.25">
      <c r="B405" s="363"/>
      <c r="C405" s="709" t="s">
        <v>631</v>
      </c>
      <c r="D405" s="709"/>
      <c r="E405" s="709"/>
      <c r="F405" s="709"/>
      <c r="G405" s="363"/>
    </row>
    <row r="406" spans="2:8" ht="13.5" customHeight="1" x14ac:dyDescent="0.25">
      <c r="B406" s="236"/>
    </row>
    <row r="407" spans="2:8" ht="23.25" customHeight="1" x14ac:dyDescent="0.25">
      <c r="B407" s="363"/>
      <c r="C407" s="709" t="s">
        <v>542</v>
      </c>
      <c r="D407" s="709"/>
      <c r="E407" s="363"/>
      <c r="F407" s="363"/>
      <c r="G407" s="363"/>
    </row>
    <row r="408" spans="2:8" ht="23.25" customHeight="1" x14ac:dyDescent="0.25">
      <c r="B408" s="221"/>
    </row>
    <row r="409" spans="2:8" ht="23.25" customHeight="1" x14ac:dyDescent="0.25">
      <c r="C409" s="364" t="s">
        <v>632</v>
      </c>
      <c r="D409" s="707" t="s">
        <v>633</v>
      </c>
      <c r="E409" s="707" t="s">
        <v>634</v>
      </c>
      <c r="F409" s="707" t="s">
        <v>80</v>
      </c>
      <c r="G409" s="707"/>
      <c r="H409" s="707" t="s">
        <v>635</v>
      </c>
    </row>
    <row r="410" spans="2:8" ht="23.25" customHeight="1" x14ac:dyDescent="0.25">
      <c r="C410" s="365" t="s">
        <v>636</v>
      </c>
      <c r="D410" s="707"/>
      <c r="E410" s="707"/>
      <c r="F410" s="366" t="s">
        <v>637</v>
      </c>
      <c r="G410" s="367" t="s">
        <v>588</v>
      </c>
      <c r="H410" s="707"/>
    </row>
    <row r="411" spans="2:8" ht="23.25" customHeight="1" x14ac:dyDescent="0.25">
      <c r="C411" s="368" t="s">
        <v>589</v>
      </c>
      <c r="D411" s="337">
        <v>1289212538600</v>
      </c>
      <c r="E411" s="337">
        <v>217764080367</v>
      </c>
      <c r="F411" s="369" t="s">
        <v>638</v>
      </c>
      <c r="G411" s="337">
        <v>1419868264</v>
      </c>
      <c r="H411" s="337">
        <v>1287792670336</v>
      </c>
    </row>
    <row r="412" spans="2:8" ht="23.25" customHeight="1" x14ac:dyDescent="0.25">
      <c r="C412" s="368" t="s">
        <v>639</v>
      </c>
      <c r="D412" s="337">
        <v>207273629942</v>
      </c>
      <c r="E412" s="337">
        <v>36458479676</v>
      </c>
      <c r="F412" s="369" t="s">
        <v>640</v>
      </c>
      <c r="G412" s="337">
        <v>582418857</v>
      </c>
      <c r="H412" s="337">
        <v>206691211085</v>
      </c>
    </row>
    <row r="413" spans="2:8" ht="23.25" customHeight="1" x14ac:dyDescent="0.25">
      <c r="C413" s="368" t="s">
        <v>641</v>
      </c>
      <c r="D413" s="337">
        <v>163962572825</v>
      </c>
      <c r="E413" s="337">
        <v>114815591957</v>
      </c>
      <c r="F413" s="369" t="s">
        <v>642</v>
      </c>
      <c r="G413" s="337">
        <v>455054681</v>
      </c>
      <c r="H413" s="337">
        <v>163507518144</v>
      </c>
    </row>
    <row r="414" spans="2:8" ht="23.25" customHeight="1" x14ac:dyDescent="0.25">
      <c r="C414" s="368" t="s">
        <v>643</v>
      </c>
      <c r="D414" s="337">
        <v>73881869161</v>
      </c>
      <c r="E414" s="337">
        <v>45166679251</v>
      </c>
      <c r="F414" s="369">
        <v>0.05</v>
      </c>
      <c r="G414" s="337">
        <v>3432857037</v>
      </c>
      <c r="H414" s="337">
        <v>70449012124</v>
      </c>
    </row>
    <row r="415" spans="2:8" ht="23.25" customHeight="1" x14ac:dyDescent="0.25">
      <c r="C415" s="368" t="s">
        <v>644</v>
      </c>
      <c r="D415" s="337">
        <v>4344104614</v>
      </c>
      <c r="E415" s="337">
        <v>1633309603</v>
      </c>
      <c r="F415" s="369">
        <v>0.25</v>
      </c>
      <c r="G415" s="337">
        <v>887304828</v>
      </c>
      <c r="H415" s="337">
        <v>3456799786</v>
      </c>
    </row>
    <row r="416" spans="2:8" ht="23.25" customHeight="1" x14ac:dyDescent="0.25">
      <c r="C416" s="368" t="s">
        <v>645</v>
      </c>
      <c r="D416" s="337">
        <v>154594023</v>
      </c>
      <c r="E416" s="337">
        <v>23888038</v>
      </c>
      <c r="F416" s="369">
        <v>0.5</v>
      </c>
      <c r="G416" s="337">
        <v>86454723</v>
      </c>
      <c r="H416" s="337">
        <v>68139300</v>
      </c>
    </row>
    <row r="417" spans="2:9" ht="23.25" customHeight="1" x14ac:dyDescent="0.25">
      <c r="C417" s="368" t="s">
        <v>646</v>
      </c>
      <c r="D417" s="337">
        <v>71776725</v>
      </c>
      <c r="E417" s="337">
        <v>23499697</v>
      </c>
      <c r="F417" s="369">
        <v>0.75</v>
      </c>
      <c r="G417" s="337">
        <v>140571262</v>
      </c>
      <c r="H417" s="337">
        <v>-68794537</v>
      </c>
    </row>
    <row r="418" spans="2:9" ht="23.25" customHeight="1" x14ac:dyDescent="0.25">
      <c r="C418" s="368" t="s">
        <v>647</v>
      </c>
      <c r="D418" s="337">
        <v>1970208</v>
      </c>
      <c r="E418" s="337">
        <v>0</v>
      </c>
      <c r="F418" s="369">
        <v>1</v>
      </c>
      <c r="G418" s="337">
        <v>1970208</v>
      </c>
      <c r="H418" s="337">
        <v>0</v>
      </c>
    </row>
    <row r="419" spans="2:9" ht="23.25" customHeight="1" x14ac:dyDescent="0.25">
      <c r="C419" s="368" t="s">
        <v>648</v>
      </c>
      <c r="D419" s="337">
        <v>0</v>
      </c>
      <c r="E419" s="337">
        <v>0</v>
      </c>
      <c r="F419" s="369" t="s">
        <v>638</v>
      </c>
      <c r="G419" s="337">
        <v>27079015458</v>
      </c>
      <c r="H419" s="337">
        <v>-27079015458</v>
      </c>
    </row>
    <row r="420" spans="2:9" ht="23.25" customHeight="1" x14ac:dyDescent="0.25">
      <c r="C420" s="336" t="s">
        <v>627</v>
      </c>
      <c r="D420" s="337">
        <v>1738903056098</v>
      </c>
      <c r="E420" s="337">
        <v>415885528589</v>
      </c>
      <c r="F420" s="370"/>
      <c r="G420" s="337">
        <v>34085515318</v>
      </c>
      <c r="H420" s="337">
        <v>1704817540780</v>
      </c>
    </row>
    <row r="421" spans="2:9" ht="23.25" customHeight="1" x14ac:dyDescent="0.25">
      <c r="B421" s="221"/>
    </row>
    <row r="422" spans="2:9" ht="23.25" customHeight="1" x14ac:dyDescent="0.25">
      <c r="B422" s="177"/>
      <c r="C422" s="710" t="s">
        <v>649</v>
      </c>
      <c r="D422" s="710"/>
      <c r="E422" s="710"/>
      <c r="F422" s="710"/>
      <c r="G422" s="710"/>
    </row>
    <row r="423" spans="2:9" ht="44.25" customHeight="1" x14ac:dyDescent="0.25">
      <c r="B423" s="177"/>
      <c r="C423" s="661" t="s">
        <v>650</v>
      </c>
      <c r="D423" s="661"/>
      <c r="E423" s="661"/>
      <c r="F423" s="661"/>
      <c r="G423" s="661"/>
      <c r="H423" s="661"/>
      <c r="I423" s="661"/>
    </row>
    <row r="424" spans="2:9" ht="44.25" customHeight="1" x14ac:dyDescent="0.25">
      <c r="B424" s="177"/>
      <c r="C424" s="661" t="s">
        <v>651</v>
      </c>
      <c r="D424" s="661"/>
      <c r="E424" s="661"/>
      <c r="F424" s="661"/>
      <c r="G424" s="661"/>
      <c r="H424" s="661"/>
      <c r="I424" s="661"/>
    </row>
    <row r="425" spans="2:9" ht="36.75" customHeight="1" x14ac:dyDescent="0.25">
      <c r="B425" s="212"/>
      <c r="C425" s="661" t="s">
        <v>652</v>
      </c>
      <c r="D425" s="661"/>
      <c r="E425" s="661"/>
      <c r="F425" s="661"/>
      <c r="G425" s="661"/>
      <c r="H425" s="661"/>
      <c r="I425" s="661"/>
    </row>
    <row r="426" spans="2:9" ht="23.25" customHeight="1" x14ac:dyDescent="0.25">
      <c r="B426" s="210"/>
    </row>
    <row r="427" spans="2:9" ht="23.25" customHeight="1" x14ac:dyDescent="0.25">
      <c r="B427" s="210"/>
      <c r="C427" s="210" t="s">
        <v>499</v>
      </c>
      <c r="D427" s="666" t="s">
        <v>342</v>
      </c>
      <c r="E427" s="666"/>
    </row>
    <row r="428" spans="2:9" ht="23.25" customHeight="1" x14ac:dyDescent="0.25">
      <c r="B428" s="221"/>
    </row>
    <row r="429" spans="2:9" ht="23.25" customHeight="1" x14ac:dyDescent="0.25">
      <c r="B429" s="217"/>
      <c r="C429" s="209" t="s">
        <v>653</v>
      </c>
      <c r="D429" s="666" t="s">
        <v>654</v>
      </c>
      <c r="E429" s="666"/>
    </row>
    <row r="430" spans="2:9" ht="23.25" customHeight="1" x14ac:dyDescent="0.25">
      <c r="B430" s="222"/>
    </row>
    <row r="431" spans="2:9" ht="23.25" customHeight="1" x14ac:dyDescent="0.25">
      <c r="B431" s="222"/>
      <c r="C431" s="681" t="s">
        <v>655</v>
      </c>
      <c r="D431" s="681"/>
      <c r="E431" s="681"/>
    </row>
    <row r="432" spans="2:9" ht="23.25" customHeight="1" x14ac:dyDescent="0.25">
      <c r="B432" s="222"/>
    </row>
    <row r="433" spans="2:7" ht="23.25" customHeight="1" x14ac:dyDescent="0.25">
      <c r="B433" s="706" t="s">
        <v>570</v>
      </c>
      <c r="C433" s="706" t="s">
        <v>620</v>
      </c>
      <c r="D433" s="706" t="s">
        <v>583</v>
      </c>
      <c r="E433" s="706" t="s">
        <v>80</v>
      </c>
      <c r="F433" s="706"/>
      <c r="G433" s="706" t="s">
        <v>584</v>
      </c>
    </row>
    <row r="434" spans="2:7" ht="23.25" customHeight="1" x14ac:dyDescent="0.25">
      <c r="B434" s="706"/>
      <c r="C434" s="706"/>
      <c r="D434" s="706"/>
      <c r="E434" s="335" t="s">
        <v>621</v>
      </c>
      <c r="F434" s="335" t="s">
        <v>588</v>
      </c>
      <c r="G434" s="706"/>
    </row>
    <row r="435" spans="2:7" ht="23.25" customHeight="1" x14ac:dyDescent="0.25">
      <c r="B435" s="371" t="s">
        <v>589</v>
      </c>
      <c r="C435" s="337">
        <v>64146022</v>
      </c>
      <c r="D435" s="337">
        <v>0</v>
      </c>
      <c r="E435" s="360">
        <v>0</v>
      </c>
      <c r="F435" s="337">
        <v>306027</v>
      </c>
      <c r="G435" s="337">
        <v>63839995</v>
      </c>
    </row>
    <row r="436" spans="2:7" ht="23.25" customHeight="1" x14ac:dyDescent="0.25">
      <c r="B436" s="371" t="s">
        <v>639</v>
      </c>
      <c r="C436" s="337">
        <v>60414396</v>
      </c>
      <c r="D436" s="337">
        <v>0</v>
      </c>
      <c r="E436" s="360" t="s">
        <v>640</v>
      </c>
      <c r="F436" s="337">
        <v>818037</v>
      </c>
      <c r="G436" s="337">
        <v>59596359</v>
      </c>
    </row>
    <row r="437" spans="2:7" ht="23.25" customHeight="1" x14ac:dyDescent="0.25">
      <c r="B437" s="371" t="s">
        <v>641</v>
      </c>
      <c r="C437" s="337">
        <v>33743680840</v>
      </c>
      <c r="D437" s="337">
        <v>10151571134</v>
      </c>
      <c r="E437" s="360" t="s">
        <v>642</v>
      </c>
      <c r="F437" s="337">
        <v>366929068</v>
      </c>
      <c r="G437" s="337">
        <v>33376751772</v>
      </c>
    </row>
    <row r="438" spans="2:7" ht="23.25" customHeight="1" x14ac:dyDescent="0.25">
      <c r="B438" s="371" t="s">
        <v>643</v>
      </c>
      <c r="C438" s="337">
        <v>24816372267</v>
      </c>
      <c r="D438" s="337">
        <v>12572170347</v>
      </c>
      <c r="E438" s="372">
        <v>0.05</v>
      </c>
      <c r="F438" s="337">
        <v>1170162737</v>
      </c>
      <c r="G438" s="337">
        <v>23646209530</v>
      </c>
    </row>
    <row r="439" spans="2:7" ht="23.25" customHeight="1" x14ac:dyDescent="0.25">
      <c r="B439" s="371" t="s">
        <v>644</v>
      </c>
      <c r="C439" s="337">
        <v>16968496359</v>
      </c>
      <c r="D439" s="337">
        <v>1518354248</v>
      </c>
      <c r="E439" s="372">
        <v>0.25</v>
      </c>
      <c r="F439" s="337">
        <v>3285593632</v>
      </c>
      <c r="G439" s="337">
        <v>13682902727</v>
      </c>
    </row>
    <row r="440" spans="2:7" ht="23.25" customHeight="1" x14ac:dyDescent="0.25">
      <c r="B440" s="371" t="s">
        <v>645</v>
      </c>
      <c r="C440" s="337">
        <v>1774661040</v>
      </c>
      <c r="D440" s="337">
        <v>624448569</v>
      </c>
      <c r="E440" s="372">
        <v>0.5</v>
      </c>
      <c r="F440" s="337">
        <v>499149631</v>
      </c>
      <c r="G440" s="337">
        <v>1275511409</v>
      </c>
    </row>
    <row r="441" spans="2:7" ht="23.25" customHeight="1" x14ac:dyDescent="0.25">
      <c r="B441" s="371" t="s">
        <v>646</v>
      </c>
      <c r="C441" s="337">
        <v>6232345343</v>
      </c>
      <c r="D441" s="337">
        <v>94193186</v>
      </c>
      <c r="E441" s="372">
        <v>0.75</v>
      </c>
      <c r="F441" s="337">
        <v>2298140992</v>
      </c>
      <c r="G441" s="337">
        <v>3934204351</v>
      </c>
    </row>
    <row r="442" spans="2:7" ht="23.25" customHeight="1" x14ac:dyDescent="0.25">
      <c r="B442" s="371" t="s">
        <v>647</v>
      </c>
      <c r="C442" s="337">
        <v>3505394795</v>
      </c>
      <c r="D442" s="337">
        <v>601313736</v>
      </c>
      <c r="E442" s="372">
        <v>1</v>
      </c>
      <c r="F442" s="337">
        <v>2068826045</v>
      </c>
      <c r="G442" s="337">
        <v>1436568750</v>
      </c>
    </row>
    <row r="443" spans="2:7" ht="23.25" customHeight="1" x14ac:dyDescent="0.25">
      <c r="B443" s="708" t="s">
        <v>656</v>
      </c>
      <c r="C443" s="708"/>
      <c r="D443" s="708"/>
      <c r="E443" s="708"/>
      <c r="F443" s="708"/>
      <c r="G443" s="340">
        <v>-1611530310</v>
      </c>
    </row>
    <row r="444" spans="2:7" ht="23.25" customHeight="1" x14ac:dyDescent="0.25">
      <c r="B444" s="373" t="s">
        <v>541</v>
      </c>
      <c r="C444" s="340">
        <v>87165511062</v>
      </c>
      <c r="D444" s="340">
        <v>25562051220</v>
      </c>
      <c r="E444" s="374"/>
      <c r="F444" s="340">
        <v>9689926169</v>
      </c>
      <c r="G444" s="340">
        <v>75864054580</v>
      </c>
    </row>
    <row r="445" spans="2:7" ht="23.25" customHeight="1" x14ac:dyDescent="0.25">
      <c r="B445" s="222"/>
    </row>
    <row r="446" spans="2:7" ht="23.25" customHeight="1" x14ac:dyDescent="0.25">
      <c r="B446" s="222"/>
      <c r="C446" s="681" t="s">
        <v>657</v>
      </c>
      <c r="D446" s="681"/>
      <c r="E446" s="681"/>
    </row>
    <row r="447" spans="2:7" ht="23.25" customHeight="1" x14ac:dyDescent="0.25">
      <c r="B447" s="222"/>
    </row>
    <row r="448" spans="2:7" ht="23.25" customHeight="1" x14ac:dyDescent="0.25">
      <c r="B448" s="333" t="s">
        <v>570</v>
      </c>
      <c r="C448" s="343" t="s">
        <v>582</v>
      </c>
      <c r="D448" s="343" t="s">
        <v>658</v>
      </c>
      <c r="E448" s="706" t="s">
        <v>80</v>
      </c>
      <c r="F448" s="706"/>
      <c r="G448" s="343" t="s">
        <v>659</v>
      </c>
    </row>
    <row r="449" spans="2:9" ht="23.25" customHeight="1" x14ac:dyDescent="0.25">
      <c r="B449" s="344" t="s">
        <v>660</v>
      </c>
      <c r="C449" s="345" t="s">
        <v>586</v>
      </c>
      <c r="D449" s="345" t="s">
        <v>661</v>
      </c>
      <c r="E449" s="706"/>
      <c r="F449" s="706"/>
      <c r="G449" s="345" t="s">
        <v>662</v>
      </c>
    </row>
    <row r="450" spans="2:9" ht="23.25" customHeight="1" x14ac:dyDescent="0.25">
      <c r="B450" s="344" t="s">
        <v>585</v>
      </c>
      <c r="C450" s="375"/>
      <c r="D450" s="375"/>
      <c r="E450" s="376" t="s">
        <v>587</v>
      </c>
      <c r="F450" s="707" t="s">
        <v>588</v>
      </c>
      <c r="G450" s="375"/>
    </row>
    <row r="451" spans="2:9" ht="23.25" customHeight="1" x14ac:dyDescent="0.25">
      <c r="B451" s="346"/>
      <c r="C451" s="347"/>
      <c r="D451" s="347"/>
      <c r="E451" s="367" t="s">
        <v>663</v>
      </c>
      <c r="F451" s="707"/>
      <c r="G451" s="347"/>
    </row>
    <row r="452" spans="2:9" ht="23.25" customHeight="1" x14ac:dyDescent="0.25">
      <c r="B452" s="371" t="s">
        <v>589</v>
      </c>
      <c r="C452" s="337">
        <v>130539547</v>
      </c>
      <c r="D452" s="337">
        <v>49869866</v>
      </c>
      <c r="E452" s="360">
        <v>0</v>
      </c>
      <c r="F452" s="337">
        <v>852861</v>
      </c>
      <c r="G452" s="337">
        <v>129686686</v>
      </c>
    </row>
    <row r="453" spans="2:9" ht="23.25" customHeight="1" x14ac:dyDescent="0.25">
      <c r="B453" s="371" t="s">
        <v>639</v>
      </c>
      <c r="C453" s="337">
        <v>120775340</v>
      </c>
      <c r="D453" s="337">
        <v>0</v>
      </c>
      <c r="E453" s="360" t="s">
        <v>640</v>
      </c>
      <c r="F453" s="337">
        <v>11810870</v>
      </c>
      <c r="G453" s="337">
        <v>108964470</v>
      </c>
    </row>
    <row r="454" spans="2:9" ht="23.25" customHeight="1" x14ac:dyDescent="0.25">
      <c r="B454" s="371" t="s">
        <v>641</v>
      </c>
      <c r="C454" s="337">
        <v>21018348227</v>
      </c>
      <c r="D454" s="337">
        <v>5647428662</v>
      </c>
      <c r="E454" s="360" t="s">
        <v>642</v>
      </c>
      <c r="F454" s="337">
        <v>310574419</v>
      </c>
      <c r="G454" s="337">
        <v>20707773808</v>
      </c>
    </row>
    <row r="455" spans="2:9" ht="23.25" customHeight="1" x14ac:dyDescent="0.25">
      <c r="B455" s="371" t="s">
        <v>643</v>
      </c>
      <c r="C455" s="337">
        <v>17011166794</v>
      </c>
      <c r="D455" s="337">
        <v>4440881475</v>
      </c>
      <c r="E455" s="372">
        <v>0.05</v>
      </c>
      <c r="F455" s="337">
        <v>1393245544</v>
      </c>
      <c r="G455" s="337">
        <v>15617921250</v>
      </c>
    </row>
    <row r="456" spans="2:9" ht="23.25" customHeight="1" x14ac:dyDescent="0.25">
      <c r="B456" s="371" t="s">
        <v>644</v>
      </c>
      <c r="C456" s="337">
        <v>13070533125</v>
      </c>
      <c r="D456" s="337">
        <v>2346944327</v>
      </c>
      <c r="E456" s="372">
        <v>0.25</v>
      </c>
      <c r="F456" s="337">
        <v>3781983503</v>
      </c>
      <c r="G456" s="337">
        <v>9288549622</v>
      </c>
    </row>
    <row r="457" spans="2:9" ht="23.25" customHeight="1" x14ac:dyDescent="0.25">
      <c r="B457" s="371" t="s">
        <v>645</v>
      </c>
      <c r="C457" s="337">
        <v>5762883115</v>
      </c>
      <c r="D457" s="337">
        <v>2660780242</v>
      </c>
      <c r="E457" s="372">
        <v>0.5</v>
      </c>
      <c r="F457" s="337">
        <v>2136975991</v>
      </c>
      <c r="G457" s="337">
        <v>3625907124</v>
      </c>
    </row>
    <row r="458" spans="2:9" ht="23.25" customHeight="1" x14ac:dyDescent="0.25">
      <c r="B458" s="371" t="s">
        <v>646</v>
      </c>
      <c r="C458" s="337">
        <v>1808699214</v>
      </c>
      <c r="D458" s="337">
        <v>452351706</v>
      </c>
      <c r="E458" s="372">
        <v>0.75</v>
      </c>
      <c r="F458" s="337">
        <v>1261070171</v>
      </c>
      <c r="G458" s="337">
        <v>547629043</v>
      </c>
    </row>
    <row r="459" spans="2:9" ht="23.25" customHeight="1" x14ac:dyDescent="0.25">
      <c r="B459" s="371" t="s">
        <v>647</v>
      </c>
      <c r="C459" s="337">
        <v>721636702</v>
      </c>
      <c r="D459" s="337">
        <v>283243131</v>
      </c>
      <c r="E459" s="372">
        <v>1</v>
      </c>
      <c r="F459" s="337">
        <v>656614840</v>
      </c>
      <c r="G459" s="337">
        <v>65021862</v>
      </c>
    </row>
    <row r="460" spans="2:9" ht="23.25" customHeight="1" x14ac:dyDescent="0.25">
      <c r="B460" s="373" t="s">
        <v>541</v>
      </c>
      <c r="C460" s="337">
        <v>59644582064</v>
      </c>
      <c r="D460" s="340">
        <v>15881499409</v>
      </c>
      <c r="E460" s="377"/>
      <c r="F460" s="340">
        <v>9553128199</v>
      </c>
      <c r="G460" s="340">
        <v>50091453865</v>
      </c>
    </row>
    <row r="461" spans="2:9" ht="23.25" customHeight="1" x14ac:dyDescent="0.25">
      <c r="B461" s="221"/>
    </row>
    <row r="462" spans="2:9" ht="23.25" customHeight="1" x14ac:dyDescent="0.25">
      <c r="B462" s="221"/>
      <c r="C462" s="667" t="s">
        <v>664</v>
      </c>
      <c r="D462" s="667"/>
      <c r="E462" s="667"/>
      <c r="F462" s="667"/>
      <c r="G462" s="667"/>
    </row>
    <row r="463" spans="2:9" ht="44.25" customHeight="1" x14ac:dyDescent="0.25">
      <c r="B463" s="221"/>
      <c r="C463" s="661" t="s">
        <v>665</v>
      </c>
      <c r="D463" s="661"/>
      <c r="E463" s="661"/>
      <c r="F463" s="661"/>
      <c r="G463" s="661"/>
      <c r="H463" s="661"/>
      <c r="I463" s="661"/>
    </row>
    <row r="464" spans="2:9" ht="40.5" customHeight="1" x14ac:dyDescent="0.25">
      <c r="C464" s="661" t="s">
        <v>666</v>
      </c>
      <c r="D464" s="661"/>
      <c r="E464" s="661"/>
      <c r="F464" s="661"/>
      <c r="G464" s="661"/>
      <c r="H464" s="661"/>
      <c r="I464" s="661"/>
    </row>
    <row r="465" spans="2:11" ht="23.25" customHeight="1" x14ac:dyDescent="0.25">
      <c r="B465" s="221"/>
    </row>
    <row r="466" spans="2:11" ht="23.25" customHeight="1" x14ac:dyDescent="0.25">
      <c r="B466" s="217"/>
      <c r="C466" s="209" t="s">
        <v>667</v>
      </c>
      <c r="D466" s="663" t="s">
        <v>668</v>
      </c>
      <c r="E466" s="663"/>
    </row>
    <row r="467" spans="2:11" ht="3" customHeight="1" x14ac:dyDescent="0.25">
      <c r="B467" s="221"/>
    </row>
    <row r="468" spans="2:11" ht="36.75" customHeight="1" x14ac:dyDescent="0.25">
      <c r="B468" s="212"/>
      <c r="C468" s="661" t="s">
        <v>669</v>
      </c>
      <c r="D468" s="661"/>
      <c r="E468" s="661"/>
      <c r="F468" s="661"/>
      <c r="G468" s="661"/>
      <c r="H468" s="661"/>
      <c r="I468" s="661"/>
    </row>
    <row r="469" spans="2:11" ht="11.25" customHeight="1" x14ac:dyDescent="0.25">
      <c r="B469" s="221"/>
    </row>
    <row r="470" spans="2:11" ht="34.5" customHeight="1" x14ac:dyDescent="0.25">
      <c r="B470" s="245"/>
      <c r="C470" s="667" t="s">
        <v>670</v>
      </c>
      <c r="D470" s="667"/>
      <c r="E470" s="667"/>
      <c r="F470" s="667"/>
      <c r="G470" s="667"/>
      <c r="H470" s="667"/>
      <c r="I470" s="667"/>
    </row>
    <row r="471" spans="2:11" ht="11.25" customHeight="1" x14ac:dyDescent="0.25">
      <c r="B471" s="221"/>
    </row>
    <row r="472" spans="2:11" ht="23.25" customHeight="1" x14ac:dyDescent="0.25">
      <c r="B472" s="378"/>
      <c r="C472" s="680" t="s">
        <v>671</v>
      </c>
      <c r="D472" s="680"/>
    </row>
    <row r="473" spans="2:11" ht="12.75" customHeight="1" x14ac:dyDescent="0.25">
      <c r="B473" s="221"/>
    </row>
    <row r="474" spans="2:11" ht="23.25" customHeight="1" x14ac:dyDescent="0.25">
      <c r="B474" s="704" t="s">
        <v>517</v>
      </c>
      <c r="C474" s="379" t="s">
        <v>672</v>
      </c>
      <c r="D474" s="379" t="s">
        <v>673</v>
      </c>
      <c r="E474" s="379" t="s">
        <v>674</v>
      </c>
      <c r="F474" s="379" t="s">
        <v>674</v>
      </c>
      <c r="G474" s="379" t="s">
        <v>674</v>
      </c>
      <c r="H474" s="379"/>
      <c r="I474" s="379" t="s">
        <v>675</v>
      </c>
      <c r="J474" s="705"/>
      <c r="K474" s="379" t="s">
        <v>674</v>
      </c>
    </row>
    <row r="475" spans="2:11" ht="23.25" customHeight="1" x14ac:dyDescent="0.25">
      <c r="B475" s="704"/>
      <c r="C475" s="380" t="s">
        <v>676</v>
      </c>
      <c r="D475" s="380" t="s">
        <v>676</v>
      </c>
      <c r="E475" s="380" t="s">
        <v>676</v>
      </c>
      <c r="F475" s="380" t="s">
        <v>676</v>
      </c>
      <c r="G475" s="380" t="s">
        <v>676</v>
      </c>
      <c r="H475" s="380" t="s">
        <v>676</v>
      </c>
      <c r="I475" s="380" t="s">
        <v>676</v>
      </c>
      <c r="J475" s="705"/>
      <c r="K475" s="380" t="s">
        <v>676</v>
      </c>
    </row>
    <row r="476" spans="2:11" ht="23.25" customHeight="1" x14ac:dyDescent="0.25">
      <c r="B476" s="381">
        <v>44166</v>
      </c>
      <c r="C476" s="382"/>
      <c r="D476" s="382"/>
      <c r="E476" s="383"/>
      <c r="F476" s="383"/>
      <c r="G476" s="383"/>
      <c r="H476" s="383"/>
      <c r="I476" s="383"/>
      <c r="J476" s="383"/>
      <c r="K476" s="383"/>
    </row>
    <row r="477" spans="2:11" ht="23.25" customHeight="1" x14ac:dyDescent="0.25">
      <c r="B477" s="384" t="s">
        <v>677</v>
      </c>
      <c r="C477" s="385" t="s">
        <v>608</v>
      </c>
      <c r="D477" s="385" t="s">
        <v>608</v>
      </c>
      <c r="E477" s="385" t="s">
        <v>678</v>
      </c>
      <c r="F477" s="385" t="s">
        <v>678</v>
      </c>
      <c r="G477" s="385" t="s">
        <v>678</v>
      </c>
      <c r="H477" s="385" t="s">
        <v>678</v>
      </c>
      <c r="I477" s="385" t="s">
        <v>678</v>
      </c>
      <c r="J477" s="385" t="s">
        <v>678</v>
      </c>
      <c r="K477" s="385" t="s">
        <v>678</v>
      </c>
    </row>
    <row r="478" spans="2:11" ht="23.25" customHeight="1" x14ac:dyDescent="0.25">
      <c r="B478" s="386" t="s">
        <v>679</v>
      </c>
      <c r="C478" s="385" t="s">
        <v>608</v>
      </c>
      <c r="D478" s="385" t="s">
        <v>608</v>
      </c>
      <c r="E478" s="385"/>
      <c r="F478" s="385">
        <v>195174557</v>
      </c>
      <c r="G478" s="385" t="s">
        <v>608</v>
      </c>
      <c r="H478" s="385" t="s">
        <v>608</v>
      </c>
      <c r="I478" s="385">
        <v>214619773</v>
      </c>
      <c r="J478" s="385">
        <v>21236029</v>
      </c>
      <c r="K478" s="385">
        <v>1790813</v>
      </c>
    </row>
    <row r="479" spans="2:11" ht="23.25" customHeight="1" x14ac:dyDescent="0.25">
      <c r="B479" s="386" t="s">
        <v>680</v>
      </c>
      <c r="C479" s="385" t="s">
        <v>608</v>
      </c>
      <c r="D479" s="385" t="s">
        <v>608</v>
      </c>
      <c r="E479" s="385">
        <v>34085515318</v>
      </c>
      <c r="F479" s="385">
        <v>98491141605</v>
      </c>
      <c r="G479" s="385" t="s">
        <v>608</v>
      </c>
      <c r="H479" s="385" t="s">
        <v>608</v>
      </c>
      <c r="I479" s="385">
        <v>83429957345</v>
      </c>
      <c r="J479" s="385">
        <v>-208841330</v>
      </c>
      <c r="K479" s="387">
        <v>48937858248</v>
      </c>
    </row>
    <row r="480" spans="2:11" ht="23.25" customHeight="1" x14ac:dyDescent="0.25">
      <c r="B480" s="386" t="s">
        <v>681</v>
      </c>
      <c r="C480" s="385" t="s">
        <v>608</v>
      </c>
      <c r="D480" s="385" t="s">
        <v>608</v>
      </c>
      <c r="E480" s="385">
        <v>2049528159</v>
      </c>
      <c r="F480" s="385">
        <v>5411278679</v>
      </c>
      <c r="G480" s="385" t="s">
        <v>608</v>
      </c>
      <c r="H480" s="385" t="s">
        <v>608</v>
      </c>
      <c r="I480" s="385">
        <v>6251967448</v>
      </c>
      <c r="J480" s="385">
        <v>-67646529</v>
      </c>
      <c r="K480" s="387">
        <v>1141192861</v>
      </c>
    </row>
    <row r="481" spans="2:11" ht="23.25" customHeight="1" x14ac:dyDescent="0.25">
      <c r="B481" s="384" t="s">
        <v>682</v>
      </c>
      <c r="C481" s="385" t="s">
        <v>608</v>
      </c>
      <c r="D481" s="385" t="s">
        <v>608</v>
      </c>
      <c r="E481" s="385">
        <v>9553128199</v>
      </c>
      <c r="F481" s="385">
        <v>63895644893</v>
      </c>
      <c r="G481" s="385">
        <v>2577369280</v>
      </c>
      <c r="H481" s="385">
        <v>-23700789882</v>
      </c>
      <c r="I481" s="385">
        <v>37073955085</v>
      </c>
      <c r="J481" s="385">
        <v>-406732675</v>
      </c>
      <c r="K481" s="387">
        <v>9689926170</v>
      </c>
    </row>
    <row r="482" spans="2:11" ht="23.25" customHeight="1" x14ac:dyDescent="0.25">
      <c r="B482" s="384" t="s">
        <v>683</v>
      </c>
      <c r="C482" s="385" t="s">
        <v>608</v>
      </c>
      <c r="D482" s="385" t="s">
        <v>608</v>
      </c>
      <c r="E482" s="385">
        <v>163299806383</v>
      </c>
      <c r="F482" s="385">
        <v>9185567587</v>
      </c>
      <c r="G482" s="385"/>
      <c r="H482" s="385">
        <v>23700789882</v>
      </c>
      <c r="I482" s="385">
        <v>14413616761</v>
      </c>
      <c r="J482" s="385">
        <v>-2874978809</v>
      </c>
      <c r="K482" s="387">
        <v>178897568282</v>
      </c>
    </row>
    <row r="483" spans="2:11" ht="23.25" customHeight="1" x14ac:dyDescent="0.25">
      <c r="B483" s="388" t="s">
        <v>234</v>
      </c>
      <c r="C483" s="385" t="s">
        <v>608</v>
      </c>
      <c r="D483" s="385" t="s">
        <v>608</v>
      </c>
      <c r="E483" s="389">
        <v>208987978059</v>
      </c>
      <c r="F483" s="389">
        <v>177178807321</v>
      </c>
      <c r="G483" s="389">
        <v>2577369280</v>
      </c>
      <c r="H483" s="385" t="s">
        <v>684</v>
      </c>
      <c r="I483" s="389">
        <v>141384116412</v>
      </c>
      <c r="J483" s="389">
        <v>-3536963314</v>
      </c>
      <c r="K483" s="389">
        <v>238668336374</v>
      </c>
    </row>
    <row r="484" spans="2:11" ht="23.25" customHeight="1" x14ac:dyDescent="0.25">
      <c r="B484" s="221"/>
    </row>
    <row r="485" spans="2:11" ht="23.25" customHeight="1" x14ac:dyDescent="0.25">
      <c r="B485" s="221"/>
      <c r="C485" s="210" t="s">
        <v>499</v>
      </c>
      <c r="D485" s="666" t="s">
        <v>342</v>
      </c>
      <c r="E485" s="666"/>
    </row>
    <row r="486" spans="2:11" ht="15" customHeight="1" x14ac:dyDescent="0.25">
      <c r="B486" s="221"/>
    </row>
    <row r="487" spans="2:11" ht="23.25" customHeight="1" x14ac:dyDescent="0.25">
      <c r="B487" s="378"/>
      <c r="C487" s="680" t="s">
        <v>685</v>
      </c>
      <c r="D487" s="680"/>
    </row>
    <row r="488" spans="2:11" ht="23.25" customHeight="1" x14ac:dyDescent="0.25">
      <c r="B488" s="221"/>
    </row>
    <row r="489" spans="2:11" ht="19.5" customHeight="1" x14ac:dyDescent="0.25">
      <c r="B489" s="702" t="s">
        <v>517</v>
      </c>
      <c r="C489" s="390" t="s">
        <v>686</v>
      </c>
      <c r="D489" s="390" t="s">
        <v>687</v>
      </c>
      <c r="E489" s="390" t="s">
        <v>688</v>
      </c>
      <c r="F489" s="390" t="s">
        <v>689</v>
      </c>
      <c r="G489" s="390" t="s">
        <v>690</v>
      </c>
      <c r="H489" s="390" t="s">
        <v>691</v>
      </c>
      <c r="I489" s="390" t="s">
        <v>692</v>
      </c>
      <c r="J489" s="390" t="s">
        <v>693</v>
      </c>
      <c r="K489" s="390" t="s">
        <v>688</v>
      </c>
    </row>
    <row r="490" spans="2:11" ht="11.25" customHeight="1" x14ac:dyDescent="0.25">
      <c r="B490" s="702"/>
      <c r="C490" s="391" t="s">
        <v>694</v>
      </c>
      <c r="D490" s="391" t="s">
        <v>695</v>
      </c>
      <c r="E490" s="391" t="s">
        <v>696</v>
      </c>
      <c r="F490" s="391" t="s">
        <v>697</v>
      </c>
      <c r="G490" s="391" t="s">
        <v>698</v>
      </c>
      <c r="H490" s="391" t="s">
        <v>699</v>
      </c>
      <c r="I490" s="391" t="s">
        <v>700</v>
      </c>
      <c r="J490" s="391" t="s">
        <v>701</v>
      </c>
      <c r="K490" s="391" t="s">
        <v>702</v>
      </c>
    </row>
    <row r="491" spans="2:11" ht="12" customHeight="1" x14ac:dyDescent="0.25">
      <c r="B491" s="702"/>
      <c r="C491" s="391" t="s">
        <v>672</v>
      </c>
      <c r="D491" s="391" t="s">
        <v>673</v>
      </c>
      <c r="E491" s="391" t="s">
        <v>674</v>
      </c>
      <c r="F491" s="391" t="s">
        <v>703</v>
      </c>
      <c r="G491" s="391" t="s">
        <v>704</v>
      </c>
      <c r="H491" s="392"/>
      <c r="I491" s="391" t="s">
        <v>675</v>
      </c>
      <c r="J491" s="391" t="s">
        <v>390</v>
      </c>
      <c r="K491" s="391" t="s">
        <v>705</v>
      </c>
    </row>
    <row r="492" spans="2:11" ht="11.25" customHeight="1" x14ac:dyDescent="0.25">
      <c r="B492" s="702"/>
      <c r="C492" s="391" t="s">
        <v>699</v>
      </c>
      <c r="D492" s="391" t="s">
        <v>699</v>
      </c>
      <c r="E492" s="391" t="s">
        <v>390</v>
      </c>
      <c r="F492" s="391" t="s">
        <v>699</v>
      </c>
      <c r="G492" s="391" t="s">
        <v>674</v>
      </c>
      <c r="H492" s="392"/>
      <c r="I492" s="391" t="s">
        <v>699</v>
      </c>
      <c r="J492" s="392"/>
      <c r="K492" s="391" t="s">
        <v>699</v>
      </c>
    </row>
    <row r="493" spans="2:11" ht="13.5" customHeight="1" x14ac:dyDescent="0.25">
      <c r="B493" s="702"/>
      <c r="C493" s="393"/>
      <c r="D493" s="393"/>
      <c r="E493" s="393"/>
      <c r="F493" s="393"/>
      <c r="G493" s="394" t="s">
        <v>699</v>
      </c>
      <c r="H493" s="393"/>
      <c r="I493" s="393"/>
      <c r="J493" s="393"/>
      <c r="K493" s="393"/>
    </row>
    <row r="494" spans="2:11" ht="23.25" customHeight="1" x14ac:dyDescent="0.25">
      <c r="B494" s="395">
        <v>43800</v>
      </c>
      <c r="C494" s="396"/>
      <c r="D494" s="396"/>
      <c r="E494" s="397"/>
      <c r="F494" s="397"/>
      <c r="G494" s="397"/>
      <c r="H494" s="397"/>
      <c r="I494" s="397"/>
      <c r="J494" s="397"/>
      <c r="K494" s="397"/>
    </row>
    <row r="495" spans="2:11" ht="23.25" customHeight="1" x14ac:dyDescent="0.25">
      <c r="B495" s="398" t="s">
        <v>677</v>
      </c>
      <c r="C495" s="321">
        <v>0</v>
      </c>
      <c r="D495" s="321">
        <v>0</v>
      </c>
      <c r="E495" s="321">
        <v>0</v>
      </c>
      <c r="F495" s="321">
        <v>20765855</v>
      </c>
      <c r="G495" s="321">
        <v>0</v>
      </c>
      <c r="H495" s="321">
        <v>0</v>
      </c>
      <c r="I495" s="321">
        <v>26786350</v>
      </c>
      <c r="J495" s="321">
        <v>6020495</v>
      </c>
      <c r="K495" s="321">
        <v>0</v>
      </c>
    </row>
    <row r="496" spans="2:11" ht="23.25" customHeight="1" x14ac:dyDescent="0.25">
      <c r="B496" s="399" t="s">
        <v>679</v>
      </c>
      <c r="C496" s="321">
        <v>97236664</v>
      </c>
      <c r="D496" s="321">
        <v>0</v>
      </c>
      <c r="E496" s="321">
        <v>97236664</v>
      </c>
      <c r="F496" s="321">
        <v>169281072</v>
      </c>
      <c r="G496" s="321">
        <v>0</v>
      </c>
      <c r="H496" s="321">
        <v>0</v>
      </c>
      <c r="I496" s="321">
        <v>111237189</v>
      </c>
      <c r="J496" s="321">
        <v>-155280547</v>
      </c>
      <c r="K496" s="400">
        <v>0</v>
      </c>
    </row>
    <row r="497" spans="2:11" ht="23.25" customHeight="1" x14ac:dyDescent="0.25">
      <c r="B497" s="399" t="s">
        <v>680</v>
      </c>
      <c r="C497" s="321">
        <v>41043561903</v>
      </c>
      <c r="D497" s="321">
        <v>8193319717</v>
      </c>
      <c r="E497" s="321">
        <v>49236881620</v>
      </c>
      <c r="F497" s="321">
        <v>71550895937</v>
      </c>
      <c r="G497" s="321">
        <v>0</v>
      </c>
      <c r="H497" s="321">
        <v>0</v>
      </c>
      <c r="I497" s="321">
        <v>86919192935</v>
      </c>
      <c r="J497" s="321">
        <v>216930696</v>
      </c>
      <c r="K497" s="321">
        <v>34085515318</v>
      </c>
    </row>
    <row r="498" spans="2:11" ht="23.25" customHeight="1" x14ac:dyDescent="0.25">
      <c r="B498" s="399" t="s">
        <v>681</v>
      </c>
      <c r="C498" s="321">
        <v>7806104112</v>
      </c>
      <c r="D498" s="321">
        <v>0</v>
      </c>
      <c r="E498" s="321">
        <v>7806104112</v>
      </c>
      <c r="F498" s="321">
        <v>19508429143</v>
      </c>
      <c r="G498" s="321">
        <v>0</v>
      </c>
      <c r="H498" s="321">
        <v>0</v>
      </c>
      <c r="I498" s="321">
        <v>25557379604</v>
      </c>
      <c r="J498" s="321">
        <v>292374508</v>
      </c>
      <c r="K498" s="400">
        <v>2049528159</v>
      </c>
    </row>
    <row r="499" spans="2:11" ht="23.25" customHeight="1" x14ac:dyDescent="0.25">
      <c r="B499" s="398" t="s">
        <v>682</v>
      </c>
      <c r="C499" s="321">
        <v>41399991698</v>
      </c>
      <c r="D499" s="321">
        <v>27868939823</v>
      </c>
      <c r="E499" s="321">
        <v>69268931521</v>
      </c>
      <c r="F499" s="321">
        <v>116228218579</v>
      </c>
      <c r="G499" s="321">
        <v>2416993998</v>
      </c>
      <c r="H499" s="321">
        <v>-78614350457</v>
      </c>
      <c r="I499" s="321">
        <v>96194119940</v>
      </c>
      <c r="J499" s="321">
        <v>1281442494</v>
      </c>
      <c r="K499" s="385">
        <v>9553128199</v>
      </c>
    </row>
    <row r="500" spans="2:11" ht="23.25" customHeight="1" x14ac:dyDescent="0.25">
      <c r="B500" s="398" t="s">
        <v>683</v>
      </c>
      <c r="C500" s="321">
        <v>70615737342</v>
      </c>
      <c r="D500" s="321">
        <v>5295035818</v>
      </c>
      <c r="E500" s="321">
        <v>75910773160</v>
      </c>
      <c r="F500" s="321">
        <v>6892085098</v>
      </c>
      <c r="G500" s="321">
        <v>0</v>
      </c>
      <c r="H500" s="321">
        <v>78614350457</v>
      </c>
      <c r="I500" s="321">
        <v>589467651</v>
      </c>
      <c r="J500" s="321">
        <v>2472065319</v>
      </c>
      <c r="K500" s="321">
        <v>163299806383</v>
      </c>
    </row>
    <row r="501" spans="2:11" ht="23.25" customHeight="1" x14ac:dyDescent="0.25">
      <c r="B501" s="401" t="s">
        <v>234</v>
      </c>
      <c r="C501" s="323">
        <v>160962631719</v>
      </c>
      <c r="D501" s="323">
        <v>41357295358</v>
      </c>
      <c r="E501" s="323">
        <v>202319927077</v>
      </c>
      <c r="F501" s="323">
        <v>214369675684</v>
      </c>
      <c r="G501" s="323">
        <v>2416993998</v>
      </c>
      <c r="H501" s="323">
        <v>0</v>
      </c>
      <c r="I501" s="323">
        <v>209398183669</v>
      </c>
      <c r="J501" s="323">
        <v>4113552965</v>
      </c>
      <c r="K501" s="323">
        <v>208987978059</v>
      </c>
    </row>
    <row r="502" spans="2:11" ht="23.25" customHeight="1" x14ac:dyDescent="0.25">
      <c r="B502" s="221"/>
    </row>
    <row r="503" spans="2:11" ht="23.25" customHeight="1" x14ac:dyDescent="0.25">
      <c r="C503" s="209" t="s">
        <v>706</v>
      </c>
      <c r="D503" s="209" t="s">
        <v>707</v>
      </c>
    </row>
    <row r="504" spans="2:11" ht="23.25" customHeight="1" x14ac:dyDescent="0.25">
      <c r="B504" s="221"/>
    </row>
    <row r="505" spans="2:11" ht="23.25" customHeight="1" x14ac:dyDescent="0.25">
      <c r="B505" s="212"/>
      <c r="C505" s="661" t="s">
        <v>708</v>
      </c>
      <c r="D505" s="661"/>
      <c r="E505" s="661"/>
      <c r="F505" s="661"/>
      <c r="G505" s="661"/>
      <c r="H505" s="661"/>
      <c r="I505" s="661"/>
      <c r="J505" s="661"/>
    </row>
    <row r="506" spans="2:11" ht="23.25" customHeight="1" x14ac:dyDescent="0.25">
      <c r="B506" s="221"/>
    </row>
    <row r="507" spans="2:11" ht="23.25" customHeight="1" x14ac:dyDescent="0.25">
      <c r="C507" s="680" t="s">
        <v>671</v>
      </c>
      <c r="D507" s="680"/>
    </row>
    <row r="508" spans="2:11" ht="23.25" customHeight="1" x14ac:dyDescent="0.25">
      <c r="B508" s="221"/>
    </row>
    <row r="509" spans="2:11" ht="23.25" customHeight="1" x14ac:dyDescent="0.25">
      <c r="C509" s="703" t="s">
        <v>709</v>
      </c>
      <c r="D509" s="402" t="s">
        <v>710</v>
      </c>
      <c r="E509" s="703" t="s">
        <v>711</v>
      </c>
      <c r="F509" s="703" t="s">
        <v>712</v>
      </c>
      <c r="G509" s="403" t="s">
        <v>713</v>
      </c>
    </row>
    <row r="510" spans="2:11" ht="23.25" customHeight="1" x14ac:dyDescent="0.25">
      <c r="C510" s="703"/>
      <c r="D510" s="404"/>
      <c r="E510" s="703"/>
      <c r="F510" s="703"/>
      <c r="G510" s="405" t="s">
        <v>714</v>
      </c>
    </row>
    <row r="511" spans="2:11" ht="23.25" customHeight="1" x14ac:dyDescent="0.25">
      <c r="C511" s="406" t="s">
        <v>715</v>
      </c>
      <c r="D511" s="407" t="s">
        <v>716</v>
      </c>
      <c r="E511" s="407" t="s">
        <v>717</v>
      </c>
      <c r="F511" s="408">
        <v>28310418555</v>
      </c>
      <c r="G511" s="409">
        <v>0.998</v>
      </c>
    </row>
    <row r="512" spans="2:11" ht="23.25" customHeight="1" x14ac:dyDescent="0.25">
      <c r="C512" s="406" t="s">
        <v>718</v>
      </c>
      <c r="D512" s="407" t="s">
        <v>716</v>
      </c>
      <c r="E512" s="407" t="s">
        <v>717</v>
      </c>
      <c r="F512" s="408">
        <v>14999000000</v>
      </c>
      <c r="G512" s="409">
        <v>0.999</v>
      </c>
    </row>
    <row r="513" spans="2:7" ht="23.25" customHeight="1" x14ac:dyDescent="0.25">
      <c r="C513" s="406" t="s">
        <v>719</v>
      </c>
      <c r="D513" s="407" t="s">
        <v>720</v>
      </c>
      <c r="E513" s="407" t="s">
        <v>717</v>
      </c>
      <c r="F513" s="408">
        <v>4891950730</v>
      </c>
      <c r="G513" s="409">
        <v>3.2300000000000002E-2</v>
      </c>
    </row>
    <row r="514" spans="2:7" ht="23.25" customHeight="1" x14ac:dyDescent="0.25">
      <c r="C514" s="406" t="s">
        <v>721</v>
      </c>
      <c r="D514" s="407" t="s">
        <v>720</v>
      </c>
      <c r="E514" s="407" t="s">
        <v>717</v>
      </c>
      <c r="F514" s="408">
        <v>5444200000</v>
      </c>
      <c r="G514" s="409">
        <v>0.1</v>
      </c>
    </row>
    <row r="515" spans="2:7" ht="23.25" customHeight="1" x14ac:dyDescent="0.25">
      <c r="C515" s="406" t="s">
        <v>722</v>
      </c>
      <c r="D515" s="407" t="s">
        <v>720</v>
      </c>
      <c r="E515" s="407" t="s">
        <v>717</v>
      </c>
      <c r="F515" s="408">
        <v>182000000</v>
      </c>
      <c r="G515" s="409">
        <v>3.6799999999999999E-2</v>
      </c>
    </row>
    <row r="516" spans="2:7" ht="23.25" customHeight="1" x14ac:dyDescent="0.25">
      <c r="C516" s="406" t="s">
        <v>234</v>
      </c>
      <c r="D516" s="410"/>
      <c r="E516" s="410"/>
      <c r="F516" s="411">
        <v>53827569285</v>
      </c>
      <c r="G516" s="410"/>
    </row>
    <row r="517" spans="2:7" ht="23.25" customHeight="1" x14ac:dyDescent="0.25">
      <c r="B517" s="210"/>
    </row>
    <row r="518" spans="2:7" ht="23.25" customHeight="1" x14ac:dyDescent="0.25">
      <c r="B518" s="378"/>
      <c r="C518" s="378" t="s">
        <v>685</v>
      </c>
    </row>
    <row r="519" spans="2:7" ht="23.25" customHeight="1" x14ac:dyDescent="0.25">
      <c r="B519" s="244"/>
    </row>
    <row r="520" spans="2:7" ht="23.25" customHeight="1" x14ac:dyDescent="0.25">
      <c r="C520" s="692" t="s">
        <v>709</v>
      </c>
      <c r="D520" s="692" t="s">
        <v>710</v>
      </c>
      <c r="E520" s="412" t="s">
        <v>723</v>
      </c>
      <c r="F520" s="412" t="s">
        <v>714</v>
      </c>
      <c r="G520" s="692" t="s">
        <v>724</v>
      </c>
    </row>
    <row r="521" spans="2:7" ht="23.25" customHeight="1" x14ac:dyDescent="0.25">
      <c r="C521" s="692"/>
      <c r="D521" s="692"/>
      <c r="E521" s="413" t="s">
        <v>725</v>
      </c>
      <c r="F521" s="413" t="s">
        <v>726</v>
      </c>
      <c r="G521" s="692"/>
    </row>
    <row r="522" spans="2:7" ht="23.25" customHeight="1" x14ac:dyDescent="0.25">
      <c r="C522" s="414" t="s">
        <v>715</v>
      </c>
      <c r="D522" s="415" t="s">
        <v>716</v>
      </c>
      <c r="E522" s="415" t="s">
        <v>538</v>
      </c>
      <c r="F522" s="416">
        <v>20323778555</v>
      </c>
      <c r="G522" s="417">
        <v>0.998</v>
      </c>
    </row>
    <row r="523" spans="2:7" ht="23.25" customHeight="1" x14ac:dyDescent="0.25">
      <c r="C523" s="414" t="s">
        <v>718</v>
      </c>
      <c r="D523" s="415" t="s">
        <v>716</v>
      </c>
      <c r="E523" s="415" t="s">
        <v>538</v>
      </c>
      <c r="F523" s="416">
        <v>14999000000</v>
      </c>
      <c r="G523" s="417">
        <v>0.999</v>
      </c>
    </row>
    <row r="524" spans="2:7" ht="23.25" customHeight="1" x14ac:dyDescent="0.25">
      <c r="C524" s="414" t="s">
        <v>719</v>
      </c>
      <c r="D524" s="415" t="s">
        <v>720</v>
      </c>
      <c r="E524" s="415" t="s">
        <v>727</v>
      </c>
      <c r="F524" s="416">
        <v>7884685348</v>
      </c>
      <c r="G524" s="417">
        <v>2.3800000000000002E-2</v>
      </c>
    </row>
    <row r="525" spans="2:7" ht="23.25" customHeight="1" x14ac:dyDescent="0.25">
      <c r="C525" s="414" t="s">
        <v>721</v>
      </c>
      <c r="D525" s="415" t="s">
        <v>720</v>
      </c>
      <c r="E525" s="415" t="s">
        <v>727</v>
      </c>
      <c r="F525" s="416">
        <v>5000000000</v>
      </c>
      <c r="G525" s="417">
        <v>0.1</v>
      </c>
    </row>
    <row r="526" spans="2:7" ht="23.25" customHeight="1" x14ac:dyDescent="0.25">
      <c r="C526" s="414" t="s">
        <v>722</v>
      </c>
      <c r="D526" s="415" t="s">
        <v>720</v>
      </c>
      <c r="E526" s="415" t="s">
        <v>538</v>
      </c>
      <c r="F526" s="416">
        <v>150000000</v>
      </c>
      <c r="G526" s="417">
        <v>3.6799999999999999E-2</v>
      </c>
    </row>
    <row r="527" spans="2:7" ht="23.25" customHeight="1" x14ac:dyDescent="0.25">
      <c r="C527" s="418" t="s">
        <v>234</v>
      </c>
      <c r="D527" s="419"/>
      <c r="E527" s="419"/>
      <c r="F527" s="420">
        <v>48357463903</v>
      </c>
      <c r="G527" s="419"/>
    </row>
    <row r="528" spans="2:7" ht="23.25" customHeight="1" x14ac:dyDescent="0.25">
      <c r="B528" s="244"/>
    </row>
    <row r="529" spans="2:9" ht="23.25" customHeight="1" x14ac:dyDescent="0.25">
      <c r="B529" s="221"/>
      <c r="C529" s="273" t="s">
        <v>728</v>
      </c>
      <c r="D529" s="273"/>
      <c r="E529" s="273"/>
      <c r="F529" s="248"/>
      <c r="G529" s="248"/>
      <c r="H529" s="248"/>
      <c r="I529" s="248"/>
    </row>
    <row r="530" spans="2:9" ht="23.25" customHeight="1" x14ac:dyDescent="0.25">
      <c r="B530" s="221"/>
    </row>
    <row r="531" spans="2:9" ht="23.25" customHeight="1" x14ac:dyDescent="0.25">
      <c r="B531" s="683" t="s">
        <v>549</v>
      </c>
      <c r="C531" s="683" t="s">
        <v>550</v>
      </c>
      <c r="D531" s="421" t="s">
        <v>533</v>
      </c>
      <c r="E531" s="421" t="s">
        <v>533</v>
      </c>
      <c r="F531" s="421" t="s">
        <v>551</v>
      </c>
      <c r="G531" s="421" t="s">
        <v>552</v>
      </c>
      <c r="H531" s="421" t="s">
        <v>553</v>
      </c>
      <c r="I531" s="421" t="s">
        <v>553</v>
      </c>
    </row>
    <row r="532" spans="2:9" ht="23.25" customHeight="1" x14ac:dyDescent="0.25">
      <c r="B532" s="683"/>
      <c r="C532" s="683"/>
      <c r="D532" s="422" t="s">
        <v>544</v>
      </c>
      <c r="E532" s="422" t="s">
        <v>555</v>
      </c>
      <c r="F532" s="422" t="s">
        <v>556</v>
      </c>
      <c r="G532" s="422" t="s">
        <v>557</v>
      </c>
      <c r="H532" s="422" t="s">
        <v>558</v>
      </c>
      <c r="I532" s="422" t="s">
        <v>559</v>
      </c>
    </row>
    <row r="533" spans="2:9" ht="23.25" customHeight="1" x14ac:dyDescent="0.25">
      <c r="B533" s="423">
        <v>1</v>
      </c>
      <c r="C533" s="424" t="s">
        <v>729</v>
      </c>
      <c r="D533" s="321">
        <v>847439528</v>
      </c>
      <c r="E533" s="425">
        <v>1000000000</v>
      </c>
      <c r="F533" s="424" t="s">
        <v>730</v>
      </c>
      <c r="G533" s="424" t="s">
        <v>731</v>
      </c>
      <c r="H533" s="426">
        <v>43609</v>
      </c>
      <c r="I533" s="426">
        <v>45768</v>
      </c>
    </row>
    <row r="534" spans="2:9" ht="23.25" customHeight="1" x14ac:dyDescent="0.25">
      <c r="B534" s="423">
        <v>2</v>
      </c>
      <c r="C534" s="424" t="s">
        <v>729</v>
      </c>
      <c r="D534" s="321">
        <v>1284459527</v>
      </c>
      <c r="E534" s="425">
        <v>1500000000</v>
      </c>
      <c r="F534" s="424" t="s">
        <v>732</v>
      </c>
      <c r="G534" s="424" t="s">
        <v>733</v>
      </c>
      <c r="H534" s="426">
        <v>43609</v>
      </c>
      <c r="I534" s="426">
        <v>45401</v>
      </c>
    </row>
    <row r="535" spans="2:9" ht="23.25" customHeight="1" x14ac:dyDescent="0.25">
      <c r="B535" s="423">
        <v>3</v>
      </c>
      <c r="C535" s="424" t="s">
        <v>729</v>
      </c>
      <c r="D535" s="321">
        <v>436199368</v>
      </c>
      <c r="E535" s="425">
        <v>500000000</v>
      </c>
      <c r="F535" s="424" t="s">
        <v>734</v>
      </c>
      <c r="G535" s="424" t="s">
        <v>735</v>
      </c>
      <c r="H535" s="426">
        <v>43641</v>
      </c>
      <c r="I535" s="426">
        <v>45401</v>
      </c>
    </row>
    <row r="536" spans="2:9" ht="23.25" customHeight="1" x14ac:dyDescent="0.25">
      <c r="B536" s="423">
        <v>4</v>
      </c>
      <c r="C536" s="322" t="s">
        <v>736</v>
      </c>
      <c r="D536" s="321">
        <v>1000000000</v>
      </c>
      <c r="E536" s="425">
        <v>1000000000</v>
      </c>
      <c r="F536" s="424" t="s">
        <v>737</v>
      </c>
      <c r="G536" s="424" t="s">
        <v>738</v>
      </c>
      <c r="H536" s="426">
        <v>44182</v>
      </c>
      <c r="I536" s="426">
        <v>47833</v>
      </c>
    </row>
    <row r="537" spans="2:9" ht="23.25" customHeight="1" x14ac:dyDescent="0.25">
      <c r="B537" s="423">
        <v>5</v>
      </c>
      <c r="C537" s="322" t="s">
        <v>739</v>
      </c>
      <c r="D537" s="321">
        <v>6000000000</v>
      </c>
      <c r="E537" s="425">
        <v>6000000000</v>
      </c>
      <c r="F537" s="424" t="s">
        <v>740</v>
      </c>
      <c r="G537" s="424" t="s">
        <v>741</v>
      </c>
      <c r="H537" s="426">
        <v>43536</v>
      </c>
      <c r="I537" s="426">
        <v>45362</v>
      </c>
    </row>
    <row r="538" spans="2:9" ht="23.25" customHeight="1" x14ac:dyDescent="0.25">
      <c r="B538" s="423">
        <v>6</v>
      </c>
      <c r="C538" s="322" t="s">
        <v>742</v>
      </c>
      <c r="D538" s="321">
        <v>1000000000</v>
      </c>
      <c r="E538" s="425">
        <v>1000000000</v>
      </c>
      <c r="F538" s="424" t="s">
        <v>743</v>
      </c>
      <c r="G538" s="424" t="s">
        <v>744</v>
      </c>
      <c r="H538" s="426">
        <v>43626</v>
      </c>
      <c r="I538" s="426">
        <v>46171</v>
      </c>
    </row>
    <row r="539" spans="2:9" ht="23.25" customHeight="1" x14ac:dyDescent="0.25">
      <c r="B539" s="423">
        <v>7</v>
      </c>
      <c r="C539" s="322" t="s">
        <v>742</v>
      </c>
      <c r="D539" s="321">
        <v>5000000000</v>
      </c>
      <c r="E539" s="425">
        <v>5000000000</v>
      </c>
      <c r="F539" s="424" t="s">
        <v>745</v>
      </c>
      <c r="G539" s="424" t="s">
        <v>746</v>
      </c>
      <c r="H539" s="426">
        <v>43626</v>
      </c>
      <c r="I539" s="426">
        <v>47269</v>
      </c>
    </row>
    <row r="540" spans="2:9" ht="23.25" customHeight="1" x14ac:dyDescent="0.25">
      <c r="B540" s="423">
        <v>8</v>
      </c>
      <c r="C540" s="322" t="s">
        <v>742</v>
      </c>
      <c r="D540" s="321">
        <v>1500000000</v>
      </c>
      <c r="E540" s="425">
        <v>1500000000</v>
      </c>
      <c r="F540" s="424" t="s">
        <v>747</v>
      </c>
      <c r="G540" s="424" t="s">
        <v>744</v>
      </c>
      <c r="H540" s="426">
        <v>44118</v>
      </c>
      <c r="I540" s="426">
        <v>46171</v>
      </c>
    </row>
    <row r="541" spans="2:9" ht="23.25" customHeight="1" x14ac:dyDescent="0.25">
      <c r="B541" s="423"/>
      <c r="C541" s="427" t="s">
        <v>234</v>
      </c>
      <c r="D541" s="323">
        <v>17068098423</v>
      </c>
      <c r="E541" s="428">
        <v>17500000000</v>
      </c>
      <c r="F541" s="424"/>
      <c r="G541" s="424"/>
      <c r="H541" s="429"/>
      <c r="I541" s="429"/>
    </row>
    <row r="542" spans="2:9" ht="19.5" customHeight="1" x14ac:dyDescent="0.25">
      <c r="B542" s="244"/>
      <c r="C542" s="210" t="s">
        <v>499</v>
      </c>
      <c r="D542" s="666" t="s">
        <v>342</v>
      </c>
      <c r="E542" s="666"/>
    </row>
    <row r="543" spans="2:9" ht="19.5" customHeight="1" x14ac:dyDescent="0.25">
      <c r="B543" s="244"/>
    </row>
    <row r="544" spans="2:9" ht="19.5" customHeight="1" x14ac:dyDescent="0.25">
      <c r="B544" s="177"/>
      <c r="C544" s="664" t="s">
        <v>748</v>
      </c>
      <c r="D544" s="664"/>
      <c r="E544" s="664"/>
      <c r="F544" s="664"/>
      <c r="G544" s="664"/>
      <c r="H544" s="664"/>
      <c r="I544" s="664"/>
    </row>
    <row r="545" spans="2:9" ht="19.5" customHeight="1" x14ac:dyDescent="0.25">
      <c r="B545" s="244"/>
    </row>
    <row r="546" spans="2:9" ht="19.5" customHeight="1" x14ac:dyDescent="0.25">
      <c r="B546" s="699" t="s">
        <v>549</v>
      </c>
      <c r="C546" s="699" t="s">
        <v>550</v>
      </c>
      <c r="D546" s="324" t="s">
        <v>533</v>
      </c>
      <c r="E546" s="324" t="s">
        <v>533</v>
      </c>
      <c r="F546" s="324" t="s">
        <v>551</v>
      </c>
      <c r="G546" s="324" t="s">
        <v>552</v>
      </c>
      <c r="H546" s="324" t="s">
        <v>553</v>
      </c>
      <c r="I546" s="324" t="s">
        <v>553</v>
      </c>
    </row>
    <row r="547" spans="2:9" ht="19.5" customHeight="1" x14ac:dyDescent="0.25">
      <c r="B547" s="699"/>
      <c r="C547" s="699"/>
      <c r="D547" s="325" t="s">
        <v>544</v>
      </c>
      <c r="E547" s="325" t="s">
        <v>555</v>
      </c>
      <c r="F547" s="325" t="s">
        <v>556</v>
      </c>
      <c r="G547" s="325" t="s">
        <v>557</v>
      </c>
      <c r="H547" s="325" t="s">
        <v>558</v>
      </c>
      <c r="I547" s="325" t="s">
        <v>559</v>
      </c>
    </row>
    <row r="548" spans="2:9" ht="19.5" customHeight="1" x14ac:dyDescent="0.25">
      <c r="B548" s="326">
        <v>1</v>
      </c>
      <c r="C548" s="327" t="s">
        <v>729</v>
      </c>
      <c r="D548" s="328">
        <v>957234913</v>
      </c>
      <c r="E548" s="328">
        <v>1000000000</v>
      </c>
      <c r="F548" s="430">
        <v>2159</v>
      </c>
      <c r="G548" s="330">
        <v>0.17630000000000001</v>
      </c>
      <c r="H548" s="331">
        <v>43609</v>
      </c>
      <c r="I548" s="331">
        <v>45768</v>
      </c>
    </row>
    <row r="549" spans="2:9" ht="19.5" customHeight="1" x14ac:dyDescent="0.25">
      <c r="B549" s="326">
        <v>2</v>
      </c>
      <c r="C549" s="327" t="s">
        <v>729</v>
      </c>
      <c r="D549" s="328">
        <v>1439774044</v>
      </c>
      <c r="E549" s="328">
        <v>1500000000</v>
      </c>
      <c r="F549" s="430">
        <v>1789</v>
      </c>
      <c r="G549" s="330">
        <v>0.1517</v>
      </c>
      <c r="H549" s="331">
        <v>43609</v>
      </c>
      <c r="I549" s="331">
        <v>45401</v>
      </c>
    </row>
    <row r="550" spans="2:9" ht="19.5" customHeight="1" x14ac:dyDescent="0.25">
      <c r="B550" s="326">
        <v>3</v>
      </c>
      <c r="C550" s="327" t="s">
        <v>729</v>
      </c>
      <c r="D550" s="328">
        <v>488749765</v>
      </c>
      <c r="E550" s="328">
        <v>500000000</v>
      </c>
      <c r="F550" s="430">
        <v>1760</v>
      </c>
      <c r="G550" s="330">
        <v>0.14760000000000001</v>
      </c>
      <c r="H550" s="331">
        <v>43641</v>
      </c>
      <c r="I550" s="331">
        <v>45401</v>
      </c>
    </row>
    <row r="551" spans="2:9" ht="19.5" customHeight="1" x14ac:dyDescent="0.25">
      <c r="B551" s="326">
        <v>4</v>
      </c>
      <c r="C551" s="327" t="s">
        <v>749</v>
      </c>
      <c r="D551" s="328">
        <v>226804020</v>
      </c>
      <c r="E551" s="328">
        <v>237000000</v>
      </c>
      <c r="F551" s="329">
        <v>256</v>
      </c>
      <c r="G551" s="330">
        <v>0.1133</v>
      </c>
      <c r="H551" s="331">
        <v>43643</v>
      </c>
      <c r="I551" s="331">
        <v>43899</v>
      </c>
    </row>
    <row r="552" spans="2:9" ht="19.5" customHeight="1" x14ac:dyDescent="0.25">
      <c r="B552" s="326">
        <v>5</v>
      </c>
      <c r="C552" s="327" t="s">
        <v>749</v>
      </c>
      <c r="D552" s="328">
        <v>1441483686</v>
      </c>
      <c r="E552" s="328">
        <v>1470000000</v>
      </c>
      <c r="F552" s="329">
        <v>506</v>
      </c>
      <c r="G552" s="330">
        <v>0.1192</v>
      </c>
      <c r="H552" s="331">
        <v>43675</v>
      </c>
      <c r="I552" s="331">
        <v>44181</v>
      </c>
    </row>
    <row r="553" spans="2:9" ht="19.5" customHeight="1" x14ac:dyDescent="0.25">
      <c r="B553" s="326">
        <v>6</v>
      </c>
      <c r="C553" s="327" t="s">
        <v>750</v>
      </c>
      <c r="D553" s="328">
        <v>6000000000</v>
      </c>
      <c r="E553" s="328">
        <v>6000000000</v>
      </c>
      <c r="F553" s="430">
        <v>1826</v>
      </c>
      <c r="G553" s="431">
        <v>0.09</v>
      </c>
      <c r="H553" s="331">
        <v>43536</v>
      </c>
      <c r="I553" s="331">
        <v>45362</v>
      </c>
    </row>
    <row r="554" spans="2:9" ht="19.5" customHeight="1" x14ac:dyDescent="0.25">
      <c r="B554" s="326">
        <v>7</v>
      </c>
      <c r="C554" s="327" t="s">
        <v>751</v>
      </c>
      <c r="D554" s="328">
        <v>10000000000</v>
      </c>
      <c r="E554" s="328">
        <v>1000000000</v>
      </c>
      <c r="F554" s="430">
        <v>2545</v>
      </c>
      <c r="G554" s="330">
        <v>9.2499999999999999E-2</v>
      </c>
      <c r="H554" s="331">
        <v>43626</v>
      </c>
      <c r="I554" s="331">
        <v>46171</v>
      </c>
    </row>
    <row r="555" spans="2:9" ht="19.5" customHeight="1" x14ac:dyDescent="0.25">
      <c r="B555" s="326">
        <v>8</v>
      </c>
      <c r="C555" s="327" t="s">
        <v>751</v>
      </c>
      <c r="D555" s="328">
        <v>5000000000</v>
      </c>
      <c r="E555" s="328">
        <v>5000000000</v>
      </c>
      <c r="F555" s="430">
        <v>3643</v>
      </c>
      <c r="G555" s="431">
        <v>0.1</v>
      </c>
      <c r="H555" s="331">
        <v>43626</v>
      </c>
      <c r="I555" s="331">
        <v>47269</v>
      </c>
    </row>
    <row r="556" spans="2:9" ht="19.5" customHeight="1" x14ac:dyDescent="0.25">
      <c r="B556" s="700" t="s">
        <v>234</v>
      </c>
      <c r="C556" s="700"/>
      <c r="D556" s="332">
        <v>16554046428</v>
      </c>
      <c r="E556" s="332">
        <v>16707000000</v>
      </c>
      <c r="F556" s="701"/>
      <c r="G556" s="701"/>
      <c r="H556" s="701"/>
      <c r="I556" s="701"/>
    </row>
    <row r="557" spans="2:9" ht="19.5" customHeight="1" x14ac:dyDescent="0.25">
      <c r="B557" s="221"/>
    </row>
    <row r="558" spans="2:9" ht="78" customHeight="1" x14ac:dyDescent="0.25">
      <c r="B558" s="239"/>
      <c r="C558" s="666" t="s">
        <v>752</v>
      </c>
      <c r="D558" s="666"/>
      <c r="E558" s="666"/>
      <c r="F558" s="666"/>
      <c r="G558" s="666"/>
      <c r="H558" s="666"/>
      <c r="I558" s="666"/>
    </row>
    <row r="559" spans="2:9" ht="19.5" customHeight="1" x14ac:dyDescent="0.25">
      <c r="B559" s="221"/>
    </row>
    <row r="560" spans="2:9" ht="38.25" customHeight="1" x14ac:dyDescent="0.25">
      <c r="B560" s="212"/>
      <c r="C560" s="661" t="s">
        <v>753</v>
      </c>
      <c r="D560" s="661"/>
      <c r="E560" s="661"/>
      <c r="F560" s="661"/>
      <c r="G560" s="661"/>
      <c r="H560" s="661"/>
      <c r="I560" s="661"/>
    </row>
    <row r="561" spans="2:9" ht="19.5" customHeight="1" x14ac:dyDescent="0.25">
      <c r="B561" s="221"/>
    </row>
    <row r="562" spans="2:9" ht="41.25" customHeight="1" x14ac:dyDescent="0.25">
      <c r="B562" s="212"/>
      <c r="C562" s="661" t="s">
        <v>754</v>
      </c>
      <c r="D562" s="661"/>
      <c r="E562" s="661"/>
      <c r="F562" s="661"/>
      <c r="G562" s="661"/>
      <c r="H562" s="661"/>
      <c r="I562" s="661"/>
    </row>
    <row r="563" spans="2:9" ht="19.5" customHeight="1" x14ac:dyDescent="0.25">
      <c r="B563" s="221"/>
    </row>
    <row r="564" spans="2:9" ht="19.5" customHeight="1" x14ac:dyDescent="0.25">
      <c r="B564" s="245"/>
      <c r="C564" s="667" t="s">
        <v>755</v>
      </c>
      <c r="D564" s="667"/>
      <c r="E564" s="667"/>
      <c r="F564" s="245"/>
      <c r="G564" s="245"/>
      <c r="H564" s="245"/>
      <c r="I564" s="245"/>
    </row>
    <row r="565" spans="2:9" ht="19.5" customHeight="1" x14ac:dyDescent="0.25">
      <c r="B565" s="221"/>
    </row>
    <row r="566" spans="2:9" ht="19.5" customHeight="1" x14ac:dyDescent="0.25">
      <c r="C566" s="432" t="s">
        <v>517</v>
      </c>
      <c r="D566" s="433" t="s">
        <v>756</v>
      </c>
      <c r="E566" s="433" t="s">
        <v>757</v>
      </c>
      <c r="F566" s="433" t="s">
        <v>756</v>
      </c>
    </row>
    <row r="567" spans="2:9" ht="19.5" customHeight="1" x14ac:dyDescent="0.25">
      <c r="C567" s="434" t="s">
        <v>536</v>
      </c>
      <c r="D567" s="435" t="s">
        <v>758</v>
      </c>
      <c r="E567" s="435" t="s">
        <v>536</v>
      </c>
      <c r="F567" s="435" t="s">
        <v>759</v>
      </c>
    </row>
    <row r="568" spans="2:9" ht="19.5" customHeight="1" x14ac:dyDescent="0.25">
      <c r="C568" s="436"/>
      <c r="D568" s="435" t="s">
        <v>700</v>
      </c>
      <c r="E568" s="392"/>
      <c r="F568" s="435" t="s">
        <v>700</v>
      </c>
    </row>
    <row r="569" spans="2:9" ht="19.5" customHeight="1" x14ac:dyDescent="0.25">
      <c r="C569" s="437"/>
      <c r="D569" s="438" t="s">
        <v>536</v>
      </c>
      <c r="E569" s="393"/>
      <c r="F569" s="438" t="s">
        <v>536</v>
      </c>
    </row>
    <row r="570" spans="2:9" ht="19.5" customHeight="1" x14ac:dyDescent="0.25">
      <c r="C570" s="439">
        <v>44166</v>
      </c>
      <c r="D570" s="410"/>
      <c r="E570" s="410"/>
      <c r="F570" s="410"/>
    </row>
    <row r="571" spans="2:9" ht="19.5" customHeight="1" x14ac:dyDescent="0.25">
      <c r="C571" s="440" t="s">
        <v>760</v>
      </c>
      <c r="D571" s="314">
        <v>242094211861</v>
      </c>
      <c r="E571" s="314">
        <v>10382802034</v>
      </c>
      <c r="F571" s="314">
        <v>231711409827</v>
      </c>
    </row>
    <row r="572" spans="2:9" ht="19.5" customHeight="1" x14ac:dyDescent="0.25">
      <c r="C572" s="441" t="s">
        <v>761</v>
      </c>
      <c r="D572" s="314">
        <v>17068098423</v>
      </c>
      <c r="E572" s="314">
        <v>0</v>
      </c>
      <c r="F572" s="314">
        <v>17068098423</v>
      </c>
    </row>
    <row r="573" spans="2:9" ht="19.5" customHeight="1" x14ac:dyDescent="0.25">
      <c r="C573" s="441" t="s">
        <v>762</v>
      </c>
      <c r="D573" s="314">
        <v>53827569285</v>
      </c>
      <c r="E573" s="314">
        <v>0</v>
      </c>
      <c r="F573" s="314">
        <v>53827569285</v>
      </c>
    </row>
    <row r="574" spans="2:9" ht="19.5" customHeight="1" x14ac:dyDescent="0.25">
      <c r="C574" s="441" t="s">
        <v>763</v>
      </c>
      <c r="D574" s="314">
        <v>209028210793</v>
      </c>
      <c r="E574" s="314">
        <v>168514766248</v>
      </c>
      <c r="F574" s="314">
        <v>40513444545</v>
      </c>
    </row>
    <row r="575" spans="2:9" ht="19.5" customHeight="1" x14ac:dyDescent="0.25">
      <c r="C575" s="441" t="s">
        <v>764</v>
      </c>
      <c r="D575" s="314">
        <v>618156161</v>
      </c>
      <c r="E575" s="314">
        <v>0</v>
      </c>
      <c r="F575" s="314">
        <v>618156161</v>
      </c>
    </row>
    <row r="576" spans="2:9" ht="19.5" customHeight="1" x14ac:dyDescent="0.25">
      <c r="C576" s="308" t="s">
        <v>234</v>
      </c>
      <c r="D576" s="315">
        <v>522636246523</v>
      </c>
      <c r="E576" s="315">
        <v>178897568282</v>
      </c>
      <c r="F576" s="315">
        <v>343738678241</v>
      </c>
    </row>
    <row r="577" spans="2:9" ht="19.5" customHeight="1" x14ac:dyDescent="0.25">
      <c r="B577" s="221"/>
    </row>
    <row r="578" spans="2:9" ht="19.5" customHeight="1" x14ac:dyDescent="0.25">
      <c r="B578" s="221"/>
      <c r="C578" s="681" t="s">
        <v>765</v>
      </c>
      <c r="D578" s="681"/>
      <c r="E578" s="681"/>
      <c r="F578" s="681"/>
    </row>
    <row r="579" spans="2:9" ht="19.5" customHeight="1" x14ac:dyDescent="0.25">
      <c r="B579" s="221"/>
    </row>
    <row r="580" spans="2:9" ht="19.5" customHeight="1" x14ac:dyDescent="0.25">
      <c r="C580" s="432" t="s">
        <v>517</v>
      </c>
      <c r="D580" s="433" t="s">
        <v>758</v>
      </c>
      <c r="E580" s="433" t="s">
        <v>757</v>
      </c>
      <c r="F580" s="433" t="s">
        <v>759</v>
      </c>
    </row>
    <row r="581" spans="2:9" ht="19.5" customHeight="1" x14ac:dyDescent="0.25">
      <c r="C581" s="434" t="s">
        <v>536</v>
      </c>
      <c r="D581" s="435" t="s">
        <v>700</v>
      </c>
      <c r="E581" s="435" t="s">
        <v>766</v>
      </c>
      <c r="F581" s="435" t="s">
        <v>700</v>
      </c>
    </row>
    <row r="582" spans="2:9" ht="19.5" customHeight="1" x14ac:dyDescent="0.25">
      <c r="C582" s="437"/>
      <c r="D582" s="438" t="s">
        <v>390</v>
      </c>
      <c r="E582" s="393"/>
      <c r="F582" s="438" t="s">
        <v>766</v>
      </c>
    </row>
    <row r="583" spans="2:9" ht="19.5" customHeight="1" x14ac:dyDescent="0.25">
      <c r="C583" s="439">
        <v>43800</v>
      </c>
      <c r="D583" s="410"/>
      <c r="E583" s="410"/>
      <c r="F583" s="410"/>
    </row>
    <row r="584" spans="2:9" ht="19.5" customHeight="1" x14ac:dyDescent="0.25">
      <c r="C584" s="440" t="s">
        <v>767</v>
      </c>
      <c r="D584" s="314">
        <v>193783343015</v>
      </c>
      <c r="E584" s="314">
        <v>18485830017</v>
      </c>
      <c r="F584" s="314">
        <v>175297512998</v>
      </c>
    </row>
    <row r="585" spans="2:9" ht="19.5" customHeight="1" x14ac:dyDescent="0.25">
      <c r="C585" s="441" t="s">
        <v>761</v>
      </c>
      <c r="D585" s="314">
        <v>16859446076</v>
      </c>
      <c r="E585" s="314">
        <v>0</v>
      </c>
      <c r="F585" s="314">
        <v>16859446076</v>
      </c>
    </row>
    <row r="586" spans="2:9" ht="19.5" customHeight="1" x14ac:dyDescent="0.25">
      <c r="C586" s="441" t="s">
        <v>762</v>
      </c>
      <c r="D586" s="314">
        <v>48357463903</v>
      </c>
      <c r="E586" s="314">
        <v>0</v>
      </c>
      <c r="F586" s="314">
        <v>48357463903</v>
      </c>
    </row>
    <row r="587" spans="2:9" ht="19.5" customHeight="1" x14ac:dyDescent="0.25">
      <c r="C587" s="441" t="s">
        <v>768</v>
      </c>
      <c r="D587" s="314">
        <v>181666877066</v>
      </c>
      <c r="E587" s="314">
        <v>144813976366</v>
      </c>
      <c r="F587" s="314">
        <v>36852900700</v>
      </c>
    </row>
    <row r="588" spans="2:9" ht="19.5" customHeight="1" x14ac:dyDescent="0.25">
      <c r="C588" s="308" t="s">
        <v>234</v>
      </c>
      <c r="D588" s="315">
        <v>440667130060</v>
      </c>
      <c r="E588" s="315">
        <v>163299806383</v>
      </c>
      <c r="F588" s="315">
        <v>277367323677</v>
      </c>
    </row>
    <row r="589" spans="2:9" ht="19.5" customHeight="1" x14ac:dyDescent="0.25">
      <c r="B589" s="221"/>
    </row>
    <row r="590" spans="2:9" ht="42" customHeight="1" x14ac:dyDescent="0.25">
      <c r="B590" s="212"/>
      <c r="C590" s="661" t="s">
        <v>769</v>
      </c>
      <c r="D590" s="661"/>
      <c r="E590" s="661"/>
      <c r="F590" s="661"/>
      <c r="G590" s="661"/>
      <c r="H590" s="661"/>
      <c r="I590" s="661"/>
    </row>
    <row r="591" spans="2:9" ht="19.5" customHeight="1" x14ac:dyDescent="0.25">
      <c r="B591" s="221"/>
    </row>
    <row r="592" spans="2:9" ht="19.5" customHeight="1" x14ac:dyDescent="0.25">
      <c r="B592" s="217"/>
      <c r="C592" s="209" t="s">
        <v>770</v>
      </c>
      <c r="D592" s="209" t="s">
        <v>771</v>
      </c>
    </row>
    <row r="593" spans="2:9" ht="19.5" customHeight="1" x14ac:dyDescent="0.25">
      <c r="B593" s="211"/>
    </row>
    <row r="594" spans="2:9" ht="57" customHeight="1" x14ac:dyDescent="0.25">
      <c r="B594" s="212"/>
      <c r="C594" s="661" t="s">
        <v>772</v>
      </c>
      <c r="D594" s="661"/>
      <c r="E594" s="661"/>
      <c r="F594" s="661"/>
      <c r="G594" s="661"/>
      <c r="H594" s="661"/>
      <c r="I594" s="661"/>
    </row>
    <row r="595" spans="2:9" ht="19.5" customHeight="1" x14ac:dyDescent="0.25">
      <c r="B595" s="221"/>
    </row>
    <row r="596" spans="2:9" ht="19.5" customHeight="1" x14ac:dyDescent="0.25">
      <c r="B596" s="245"/>
      <c r="C596" s="667" t="s">
        <v>773</v>
      </c>
      <c r="D596" s="667"/>
      <c r="E596" s="667"/>
      <c r="F596" s="667"/>
      <c r="G596" s="667"/>
      <c r="H596" s="667"/>
      <c r="I596" s="667"/>
    </row>
    <row r="597" spans="2:9" ht="19.5" customHeight="1" x14ac:dyDescent="0.25">
      <c r="B597" s="221"/>
    </row>
    <row r="598" spans="2:9" ht="28.5" customHeight="1" x14ac:dyDescent="0.25">
      <c r="B598" s="212"/>
      <c r="C598" s="661" t="s">
        <v>774</v>
      </c>
      <c r="D598" s="661"/>
      <c r="E598" s="661"/>
      <c r="F598" s="661"/>
      <c r="G598" s="661"/>
      <c r="H598" s="661"/>
      <c r="I598" s="661"/>
    </row>
    <row r="599" spans="2:9" ht="19.5" customHeight="1" x14ac:dyDescent="0.25">
      <c r="B599" s="221"/>
    </row>
    <row r="600" spans="2:9" ht="39" customHeight="1" x14ac:dyDescent="0.25">
      <c r="B600" s="212"/>
      <c r="C600" s="661" t="s">
        <v>775</v>
      </c>
      <c r="D600" s="661"/>
      <c r="E600" s="661"/>
      <c r="F600" s="661"/>
      <c r="G600" s="661"/>
      <c r="H600" s="661"/>
      <c r="I600" s="661"/>
    </row>
    <row r="601" spans="2:9" ht="19.5" customHeight="1" x14ac:dyDescent="0.25">
      <c r="B601" s="221"/>
      <c r="C601" s="210" t="s">
        <v>499</v>
      </c>
      <c r="D601" s="666" t="s">
        <v>342</v>
      </c>
      <c r="E601" s="666"/>
    </row>
    <row r="602" spans="2:9" ht="19.5" customHeight="1" x14ac:dyDescent="0.25">
      <c r="B602" s="221"/>
    </row>
    <row r="603" spans="2:9" ht="42.75" customHeight="1" x14ac:dyDescent="0.25">
      <c r="B603" s="222"/>
      <c r="C603" s="697" t="s">
        <v>776</v>
      </c>
      <c r="D603" s="697"/>
      <c r="E603" s="697"/>
      <c r="F603" s="697"/>
      <c r="G603" s="697"/>
      <c r="H603" s="697"/>
      <c r="I603" s="697"/>
    </row>
    <row r="604" spans="2:9" ht="19.5" customHeight="1" x14ac:dyDescent="0.25">
      <c r="B604" s="210"/>
    </row>
    <row r="605" spans="2:9" ht="19.5" customHeight="1" x14ac:dyDescent="0.25">
      <c r="C605" s="698" t="s">
        <v>517</v>
      </c>
      <c r="D605" s="442" t="s">
        <v>552</v>
      </c>
      <c r="E605" s="442" t="s">
        <v>552</v>
      </c>
      <c r="F605" s="442" t="s">
        <v>777</v>
      </c>
      <c r="G605" s="442" t="s">
        <v>778</v>
      </c>
      <c r="H605" s="442" t="s">
        <v>779</v>
      </c>
    </row>
    <row r="606" spans="2:9" ht="19.5" customHeight="1" x14ac:dyDescent="0.25">
      <c r="C606" s="698"/>
      <c r="D606" s="443" t="s">
        <v>780</v>
      </c>
      <c r="E606" s="443" t="s">
        <v>780</v>
      </c>
      <c r="F606" s="443" t="s">
        <v>781</v>
      </c>
      <c r="G606" s="443" t="s">
        <v>782</v>
      </c>
      <c r="H606" s="443" t="s">
        <v>783</v>
      </c>
    </row>
    <row r="607" spans="2:9" ht="19.5" customHeight="1" x14ac:dyDescent="0.25">
      <c r="C607" s="698"/>
      <c r="D607" s="443" t="s">
        <v>784</v>
      </c>
      <c r="E607" s="443" t="s">
        <v>785</v>
      </c>
      <c r="F607" s="392"/>
      <c r="G607" s="443" t="s">
        <v>781</v>
      </c>
      <c r="H607" s="443" t="s">
        <v>781</v>
      </c>
    </row>
    <row r="608" spans="2:9" ht="19.5" customHeight="1" x14ac:dyDescent="0.25">
      <c r="C608" s="698"/>
      <c r="D608" s="443" t="s">
        <v>786</v>
      </c>
      <c r="E608" s="443" t="s">
        <v>787</v>
      </c>
      <c r="F608" s="392"/>
      <c r="G608" s="392"/>
      <c r="H608" s="392"/>
    </row>
    <row r="609" spans="2:9" ht="19.5" customHeight="1" x14ac:dyDescent="0.25">
      <c r="C609" s="444">
        <v>44166</v>
      </c>
      <c r="D609" s="445"/>
      <c r="E609" s="445"/>
      <c r="F609" s="445"/>
      <c r="G609" s="445"/>
      <c r="H609" s="445"/>
    </row>
    <row r="610" spans="2:9" ht="19.5" customHeight="1" x14ac:dyDescent="0.25">
      <c r="C610" s="446" t="s">
        <v>788</v>
      </c>
      <c r="D610" s="447"/>
      <c r="E610" s="322"/>
      <c r="F610" s="322"/>
      <c r="G610" s="322"/>
      <c r="H610" s="322"/>
    </row>
    <row r="611" spans="2:9" ht="19.5" customHeight="1" x14ac:dyDescent="0.25">
      <c r="C611" s="448" t="s">
        <v>789</v>
      </c>
      <c r="D611" s="449" t="s">
        <v>638</v>
      </c>
      <c r="E611" s="450"/>
      <c r="F611" s="451">
        <v>1795417297</v>
      </c>
      <c r="G611" s="451" t="s">
        <v>790</v>
      </c>
      <c r="H611" s="451">
        <v>1795417297</v>
      </c>
    </row>
    <row r="612" spans="2:9" ht="19.5" customHeight="1" x14ac:dyDescent="0.25">
      <c r="C612" s="448" t="s">
        <v>791</v>
      </c>
      <c r="D612" s="452" t="s">
        <v>792</v>
      </c>
      <c r="E612" s="453" t="s">
        <v>792</v>
      </c>
      <c r="F612" s="451">
        <v>6628414187</v>
      </c>
      <c r="G612" s="451">
        <v>-2034084820</v>
      </c>
      <c r="H612" s="451">
        <v>4594329367</v>
      </c>
    </row>
    <row r="613" spans="2:9" ht="19.5" customHeight="1" x14ac:dyDescent="0.25">
      <c r="C613" s="448" t="s">
        <v>793</v>
      </c>
      <c r="D613" s="452">
        <v>10</v>
      </c>
      <c r="E613" s="453">
        <v>20</v>
      </c>
      <c r="F613" s="451">
        <v>14844644256</v>
      </c>
      <c r="G613" s="451">
        <v>-8434630352</v>
      </c>
      <c r="H613" s="451">
        <v>6410013904</v>
      </c>
    </row>
    <row r="614" spans="2:9" ht="19.5" customHeight="1" x14ac:dyDescent="0.25">
      <c r="C614" s="448" t="s">
        <v>794</v>
      </c>
      <c r="D614" s="452">
        <v>25</v>
      </c>
      <c r="E614" s="453">
        <v>50</v>
      </c>
      <c r="F614" s="451">
        <v>4089418545</v>
      </c>
      <c r="G614" s="451">
        <v>-1995311332</v>
      </c>
      <c r="H614" s="451">
        <v>2094107213</v>
      </c>
    </row>
    <row r="615" spans="2:9" ht="19.5" customHeight="1" x14ac:dyDescent="0.25">
      <c r="C615" s="448" t="s">
        <v>795</v>
      </c>
      <c r="D615" s="452">
        <v>10</v>
      </c>
      <c r="E615" s="453">
        <v>20</v>
      </c>
      <c r="F615" s="451">
        <v>383625960</v>
      </c>
      <c r="G615" s="451">
        <v>-266025260</v>
      </c>
      <c r="H615" s="451">
        <v>117600700</v>
      </c>
    </row>
    <row r="616" spans="2:9" ht="19.5" customHeight="1" x14ac:dyDescent="0.25">
      <c r="C616" s="448" t="s">
        <v>796</v>
      </c>
      <c r="D616" s="452">
        <v>20</v>
      </c>
      <c r="E616" s="453">
        <v>20</v>
      </c>
      <c r="F616" s="451">
        <v>2616383523</v>
      </c>
      <c r="G616" s="451">
        <v>-1759831460</v>
      </c>
      <c r="H616" s="451">
        <v>856552063</v>
      </c>
    </row>
    <row r="617" spans="2:9" ht="19.5" customHeight="1" x14ac:dyDescent="0.25">
      <c r="C617" s="454" t="s">
        <v>234</v>
      </c>
      <c r="D617" s="455"/>
      <c r="E617" s="456"/>
      <c r="F617" s="457">
        <v>30357903768</v>
      </c>
      <c r="G617" s="457">
        <v>-14489883224</v>
      </c>
      <c r="H617" s="457">
        <v>15868020544</v>
      </c>
    </row>
    <row r="618" spans="2:9" ht="19.5" customHeight="1" x14ac:dyDescent="0.25">
      <c r="B618" s="221"/>
    </row>
    <row r="619" spans="2:9" ht="19.5" customHeight="1" x14ac:dyDescent="0.25">
      <c r="B619" s="245"/>
      <c r="C619" s="667" t="s">
        <v>797</v>
      </c>
      <c r="D619" s="667"/>
      <c r="E619" s="667"/>
      <c r="F619" s="667"/>
      <c r="G619" s="667"/>
      <c r="H619" s="667"/>
      <c r="I619" s="667"/>
    </row>
    <row r="620" spans="2:9" ht="19.5" customHeight="1" x14ac:dyDescent="0.25">
      <c r="B620" s="221"/>
    </row>
    <row r="621" spans="2:9" ht="19.5" customHeight="1" x14ac:dyDescent="0.25">
      <c r="C621" s="694" t="s">
        <v>517</v>
      </c>
      <c r="D621" s="458" t="s">
        <v>552</v>
      </c>
      <c r="E621" s="458" t="s">
        <v>798</v>
      </c>
      <c r="F621" s="458" t="s">
        <v>778</v>
      </c>
      <c r="G621" s="458" t="s">
        <v>799</v>
      </c>
    </row>
    <row r="622" spans="2:9" ht="19.5" customHeight="1" x14ac:dyDescent="0.25">
      <c r="C622" s="694"/>
      <c r="D622" s="459" t="s">
        <v>780</v>
      </c>
      <c r="E622" s="459" t="s">
        <v>800</v>
      </c>
      <c r="F622" s="459" t="s">
        <v>782</v>
      </c>
      <c r="G622" s="459" t="s">
        <v>801</v>
      </c>
    </row>
    <row r="623" spans="2:9" ht="19.5" customHeight="1" x14ac:dyDescent="0.25">
      <c r="C623" s="694"/>
      <c r="D623" s="459" t="s">
        <v>802</v>
      </c>
      <c r="E623" s="460" t="s">
        <v>390</v>
      </c>
      <c r="F623" s="460" t="s">
        <v>390</v>
      </c>
      <c r="G623" s="460" t="s">
        <v>390</v>
      </c>
    </row>
    <row r="624" spans="2:9" ht="19.5" customHeight="1" x14ac:dyDescent="0.25">
      <c r="C624" s="461" t="s">
        <v>660</v>
      </c>
      <c r="D624" s="462"/>
      <c r="E624" s="463"/>
      <c r="F624" s="463"/>
      <c r="G624" s="463">
        <v>2019</v>
      </c>
    </row>
    <row r="625" spans="2:7" ht="19.5" customHeight="1" x14ac:dyDescent="0.25">
      <c r="C625" s="464" t="s">
        <v>788</v>
      </c>
      <c r="D625" s="465"/>
      <c r="E625" s="465"/>
      <c r="F625" s="465"/>
      <c r="G625" s="465"/>
    </row>
    <row r="626" spans="2:7" ht="19.5" customHeight="1" x14ac:dyDescent="0.25">
      <c r="C626" s="466" t="s">
        <v>789</v>
      </c>
      <c r="D626" s="467">
        <v>0</v>
      </c>
      <c r="E626" s="468">
        <v>1795417297</v>
      </c>
      <c r="F626" s="468">
        <v>0</v>
      </c>
      <c r="G626" s="468">
        <v>1795417297</v>
      </c>
    </row>
    <row r="627" spans="2:7" ht="19.5" customHeight="1" x14ac:dyDescent="0.25">
      <c r="C627" s="466" t="s">
        <v>791</v>
      </c>
      <c r="D627" s="467" t="s">
        <v>792</v>
      </c>
      <c r="E627" s="468">
        <v>8320837118</v>
      </c>
      <c r="F627" s="468">
        <v>-3029338174</v>
      </c>
      <c r="G627" s="468">
        <v>5291498944</v>
      </c>
    </row>
    <row r="628" spans="2:7" ht="19.5" customHeight="1" x14ac:dyDescent="0.25">
      <c r="C628" s="466" t="s">
        <v>793</v>
      </c>
      <c r="D628" s="467">
        <v>10</v>
      </c>
      <c r="E628" s="468">
        <v>18233074855</v>
      </c>
      <c r="F628" s="468">
        <v>-11957447165</v>
      </c>
      <c r="G628" s="468">
        <v>6275627690</v>
      </c>
    </row>
    <row r="629" spans="2:7" ht="19.5" customHeight="1" x14ac:dyDescent="0.25">
      <c r="C629" s="466" t="s">
        <v>803</v>
      </c>
      <c r="D629" s="467">
        <v>25</v>
      </c>
      <c r="E629" s="468">
        <v>7157775546</v>
      </c>
      <c r="F629" s="468">
        <v>-5618380163</v>
      </c>
      <c r="G629" s="468">
        <v>1539395383</v>
      </c>
    </row>
    <row r="630" spans="2:7" ht="19.5" customHeight="1" x14ac:dyDescent="0.25">
      <c r="C630" s="466" t="s">
        <v>804</v>
      </c>
      <c r="D630" s="467">
        <v>25</v>
      </c>
      <c r="E630" s="468">
        <v>554829943</v>
      </c>
      <c r="F630" s="468">
        <v>-265036628</v>
      </c>
      <c r="G630" s="468">
        <v>289793315</v>
      </c>
    </row>
    <row r="631" spans="2:7" ht="19.5" customHeight="1" x14ac:dyDescent="0.25">
      <c r="C631" s="466" t="s">
        <v>805</v>
      </c>
      <c r="D631" s="467">
        <v>20</v>
      </c>
      <c r="E631" s="468">
        <v>4952098347</v>
      </c>
      <c r="F631" s="468">
        <v>-3945958431</v>
      </c>
      <c r="G631" s="468">
        <v>1006139916</v>
      </c>
    </row>
    <row r="632" spans="2:7" ht="19.5" customHeight="1" x14ac:dyDescent="0.25">
      <c r="C632" s="464" t="s">
        <v>234</v>
      </c>
      <c r="D632" s="469"/>
      <c r="E632" s="470">
        <v>41014033106</v>
      </c>
      <c r="F632" s="470">
        <v>-24816160561</v>
      </c>
      <c r="G632" s="470">
        <v>16197872545</v>
      </c>
    </row>
    <row r="633" spans="2:7" ht="19.5" customHeight="1" x14ac:dyDescent="0.25">
      <c r="B633" s="221"/>
    </row>
    <row r="634" spans="2:7" ht="19.5" customHeight="1" x14ac:dyDescent="0.25">
      <c r="B634" s="217"/>
      <c r="C634" s="209" t="s">
        <v>806</v>
      </c>
      <c r="D634" s="285" t="s">
        <v>807</v>
      </c>
    </row>
    <row r="635" spans="2:7" ht="19.5" customHeight="1" x14ac:dyDescent="0.25">
      <c r="B635" s="221"/>
    </row>
    <row r="636" spans="2:7" ht="19.5" customHeight="1" x14ac:dyDescent="0.25">
      <c r="B636" s="177"/>
      <c r="C636" s="681" t="s">
        <v>808</v>
      </c>
      <c r="D636" s="681"/>
      <c r="E636" s="681"/>
      <c r="F636" s="681"/>
      <c r="G636" s="681"/>
    </row>
    <row r="637" spans="2:7" ht="19.5" customHeight="1" x14ac:dyDescent="0.25">
      <c r="B637" s="221"/>
    </row>
    <row r="638" spans="2:7" ht="19.5" customHeight="1" x14ac:dyDescent="0.25">
      <c r="C638" s="471"/>
      <c r="D638" s="442" t="s">
        <v>809</v>
      </c>
      <c r="E638" s="442" t="s">
        <v>810</v>
      </c>
      <c r="F638" s="442" t="s">
        <v>811</v>
      </c>
      <c r="G638" s="442" t="s">
        <v>809</v>
      </c>
    </row>
    <row r="639" spans="2:7" ht="19.5" customHeight="1" x14ac:dyDescent="0.25">
      <c r="C639" s="472" t="s">
        <v>517</v>
      </c>
      <c r="D639" s="443" t="s">
        <v>812</v>
      </c>
      <c r="E639" s="443" t="s">
        <v>545</v>
      </c>
      <c r="F639" s="443" t="s">
        <v>545</v>
      </c>
      <c r="G639" s="443" t="s">
        <v>282</v>
      </c>
    </row>
    <row r="640" spans="2:7" ht="12" customHeight="1" x14ac:dyDescent="0.25">
      <c r="C640" s="473"/>
      <c r="D640" s="474" t="s">
        <v>545</v>
      </c>
      <c r="E640" s="393"/>
      <c r="F640" s="393"/>
      <c r="G640" s="474" t="s">
        <v>545</v>
      </c>
    </row>
    <row r="641" spans="2:7" ht="19.5" customHeight="1" x14ac:dyDescent="0.25">
      <c r="C641" s="444">
        <v>44166</v>
      </c>
      <c r="D641" s="322"/>
      <c r="E641" s="322"/>
      <c r="F641" s="322"/>
      <c r="G641" s="322"/>
    </row>
    <row r="642" spans="2:7" ht="19.5" customHeight="1" x14ac:dyDescent="0.25">
      <c r="C642" s="447" t="s">
        <v>813</v>
      </c>
      <c r="D642" s="321">
        <v>10158166</v>
      </c>
      <c r="E642" s="321">
        <v>1525545266</v>
      </c>
      <c r="F642" s="321">
        <v>711857912</v>
      </c>
      <c r="G642" s="321">
        <v>984510438</v>
      </c>
    </row>
    <row r="643" spans="2:7" ht="19.5" customHeight="1" x14ac:dyDescent="0.25">
      <c r="C643" s="447" t="s">
        <v>814</v>
      </c>
      <c r="D643" s="321">
        <v>1042507185</v>
      </c>
      <c r="E643" s="321">
        <v>250961854</v>
      </c>
      <c r="F643" s="321">
        <v>646262578</v>
      </c>
      <c r="G643" s="321">
        <v>1507060435</v>
      </c>
    </row>
    <row r="644" spans="2:7" ht="19.5" customHeight="1" x14ac:dyDescent="0.25">
      <c r="C644" s="447" t="s">
        <v>815</v>
      </c>
      <c r="D644" s="321">
        <v>873124418</v>
      </c>
      <c r="E644" s="321">
        <v>566886581</v>
      </c>
      <c r="F644" s="321">
        <v>895201251</v>
      </c>
      <c r="G644" s="321">
        <v>1793006665</v>
      </c>
    </row>
    <row r="645" spans="2:7" ht="19.5" customHeight="1" x14ac:dyDescent="0.25">
      <c r="C645" s="447" t="s">
        <v>816</v>
      </c>
      <c r="D645" s="321">
        <v>11415762465</v>
      </c>
      <c r="E645" s="321">
        <v>20535775193</v>
      </c>
      <c r="F645" s="321">
        <v>9685756344</v>
      </c>
      <c r="G645" s="321">
        <v>24468392323</v>
      </c>
    </row>
    <row r="646" spans="2:7" ht="19.5" customHeight="1" x14ac:dyDescent="0.25">
      <c r="C646" s="447" t="s">
        <v>817</v>
      </c>
      <c r="D646" s="321">
        <v>0</v>
      </c>
      <c r="E646" s="321"/>
      <c r="F646" s="321"/>
      <c r="G646" s="321"/>
    </row>
    <row r="647" spans="2:7" ht="19.5" customHeight="1" x14ac:dyDescent="0.25">
      <c r="C647" s="447" t="s">
        <v>818</v>
      </c>
      <c r="D647" s="475">
        <v>385169484</v>
      </c>
      <c r="E647" s="321">
        <v>950759842</v>
      </c>
      <c r="F647" s="321">
        <v>931275415</v>
      </c>
      <c r="G647" s="321">
        <v>404653911</v>
      </c>
    </row>
    <row r="648" spans="2:7" ht="19.5" customHeight="1" x14ac:dyDescent="0.25">
      <c r="C648" s="317" t="s">
        <v>234</v>
      </c>
      <c r="D648" s="323">
        <v>13726721718</v>
      </c>
      <c r="E648" s="323">
        <v>23829928736</v>
      </c>
      <c r="F648" s="323">
        <v>12870353500</v>
      </c>
      <c r="G648" s="323">
        <v>29157623772</v>
      </c>
    </row>
    <row r="649" spans="2:7" ht="19.5" customHeight="1" x14ac:dyDescent="0.25">
      <c r="B649" s="221"/>
    </row>
    <row r="650" spans="2:7" ht="19.5" customHeight="1" x14ac:dyDescent="0.25">
      <c r="B650" s="177"/>
      <c r="C650" s="681" t="s">
        <v>797</v>
      </c>
      <c r="D650" s="681"/>
      <c r="E650" s="681"/>
      <c r="F650" s="681"/>
      <c r="G650" s="681"/>
    </row>
    <row r="651" spans="2:7" ht="19.5" customHeight="1" x14ac:dyDescent="0.25">
      <c r="B651" s="222"/>
    </row>
    <row r="652" spans="2:7" ht="19.5" customHeight="1" x14ac:dyDescent="0.25">
      <c r="C652" s="695" t="s">
        <v>517</v>
      </c>
      <c r="D652" s="476" t="s">
        <v>809</v>
      </c>
      <c r="E652" s="696" t="s">
        <v>819</v>
      </c>
      <c r="F652" s="696" t="s">
        <v>293</v>
      </c>
      <c r="G652" s="476" t="s">
        <v>809</v>
      </c>
    </row>
    <row r="653" spans="2:7" ht="19.5" customHeight="1" x14ac:dyDescent="0.25">
      <c r="C653" s="695"/>
      <c r="D653" s="477" t="s">
        <v>820</v>
      </c>
      <c r="E653" s="696"/>
      <c r="F653" s="696"/>
      <c r="G653" s="477" t="s">
        <v>282</v>
      </c>
    </row>
    <row r="654" spans="2:7" ht="19.5" customHeight="1" x14ac:dyDescent="0.25">
      <c r="C654" s="695"/>
      <c r="D654" s="478" t="s">
        <v>390</v>
      </c>
      <c r="E654" s="478" t="s">
        <v>390</v>
      </c>
      <c r="F654" s="478" t="s">
        <v>390</v>
      </c>
      <c r="G654" s="478" t="s">
        <v>390</v>
      </c>
    </row>
    <row r="655" spans="2:7" ht="19.5" customHeight="1" x14ac:dyDescent="0.25">
      <c r="C655" s="479">
        <v>43800</v>
      </c>
      <c r="D655" s="469"/>
      <c r="E655" s="469"/>
      <c r="F655" s="469"/>
      <c r="G655" s="469"/>
    </row>
    <row r="656" spans="2:7" ht="19.5" customHeight="1" x14ac:dyDescent="0.25">
      <c r="C656" s="466" t="s">
        <v>813</v>
      </c>
      <c r="D656" s="468">
        <v>0</v>
      </c>
      <c r="E656" s="468">
        <v>170823084</v>
      </c>
      <c r="F656" s="468">
        <v>160664928</v>
      </c>
      <c r="G656" s="468">
        <v>10158166</v>
      </c>
    </row>
    <row r="657" spans="2:9" ht="19.5" customHeight="1" x14ac:dyDescent="0.25">
      <c r="C657" s="466" t="s">
        <v>814</v>
      </c>
      <c r="D657" s="468">
        <v>116095574</v>
      </c>
      <c r="E657" s="468">
        <v>1786265585</v>
      </c>
      <c r="F657" s="468">
        <v>859853974</v>
      </c>
      <c r="G657" s="468">
        <v>1042507185</v>
      </c>
    </row>
    <row r="658" spans="2:9" ht="19.5" customHeight="1" x14ac:dyDescent="0.25">
      <c r="C658" s="466" t="s">
        <v>821</v>
      </c>
      <c r="D658" s="468">
        <v>716660282</v>
      </c>
      <c r="E658" s="468">
        <v>1404661053</v>
      </c>
      <c r="F658" s="468">
        <v>1248196917</v>
      </c>
      <c r="G658" s="468">
        <v>873124418</v>
      </c>
    </row>
    <row r="659" spans="2:9" ht="19.5" customHeight="1" x14ac:dyDescent="0.25">
      <c r="C659" s="466" t="s">
        <v>822</v>
      </c>
      <c r="D659" s="468">
        <v>1481606781</v>
      </c>
      <c r="E659" s="468">
        <v>12136766693</v>
      </c>
      <c r="F659" s="468">
        <v>2202611009</v>
      </c>
      <c r="G659" s="468">
        <v>11415762465</v>
      </c>
    </row>
    <row r="660" spans="2:9" ht="19.5" customHeight="1" x14ac:dyDescent="0.25">
      <c r="C660" s="466" t="s">
        <v>823</v>
      </c>
      <c r="D660" s="468">
        <v>537651566</v>
      </c>
      <c r="E660" s="468">
        <v>1196025903</v>
      </c>
      <c r="F660" s="468">
        <v>1348507985</v>
      </c>
      <c r="G660" s="468">
        <v>385169484</v>
      </c>
    </row>
    <row r="661" spans="2:9" ht="19.5" customHeight="1" x14ac:dyDescent="0.25">
      <c r="C661" s="464" t="s">
        <v>234</v>
      </c>
      <c r="D661" s="470">
        <v>2852014203</v>
      </c>
      <c r="E661" s="470">
        <v>16694542318</v>
      </c>
      <c r="F661" s="470">
        <v>5819834813</v>
      </c>
      <c r="G661" s="470">
        <v>13726721708</v>
      </c>
    </row>
    <row r="662" spans="2:9" ht="19.5" customHeight="1" x14ac:dyDescent="0.25">
      <c r="B662" s="221"/>
    </row>
    <row r="663" spans="2:9" ht="19.5" customHeight="1" x14ac:dyDescent="0.25">
      <c r="B663" s="221"/>
      <c r="C663" s="210" t="s">
        <v>499</v>
      </c>
      <c r="D663" s="666" t="s">
        <v>342</v>
      </c>
      <c r="E663" s="666"/>
    </row>
    <row r="664" spans="2:9" ht="19.5" customHeight="1" x14ac:dyDescent="0.25">
      <c r="B664" s="221"/>
    </row>
    <row r="665" spans="2:9" ht="27" customHeight="1" x14ac:dyDescent="0.25">
      <c r="B665" s="212"/>
      <c r="C665" s="661" t="s">
        <v>824</v>
      </c>
      <c r="D665" s="661"/>
      <c r="E665" s="661"/>
      <c r="F665" s="661"/>
      <c r="G665" s="661"/>
      <c r="H665" s="661"/>
      <c r="I665" s="661"/>
    </row>
    <row r="666" spans="2:9" ht="19.5" customHeight="1" x14ac:dyDescent="0.25">
      <c r="B666" s="221"/>
    </row>
    <row r="667" spans="2:9" ht="36.75" customHeight="1" x14ac:dyDescent="0.25">
      <c r="B667" s="212"/>
      <c r="C667" s="661" t="s">
        <v>825</v>
      </c>
      <c r="D667" s="661"/>
      <c r="E667" s="661"/>
      <c r="F667" s="661"/>
      <c r="G667" s="661"/>
      <c r="H667" s="661"/>
      <c r="I667" s="661"/>
    </row>
    <row r="668" spans="2:9" ht="19.5" customHeight="1" x14ac:dyDescent="0.25">
      <c r="B668" s="221"/>
    </row>
    <row r="669" spans="2:9" ht="57" customHeight="1" x14ac:dyDescent="0.25">
      <c r="B669" s="212"/>
      <c r="C669" s="662" t="s">
        <v>826</v>
      </c>
      <c r="D669" s="662"/>
      <c r="E669" s="662"/>
      <c r="F669" s="662"/>
      <c r="G669" s="662"/>
      <c r="H669" s="662"/>
      <c r="I669" s="662"/>
    </row>
    <row r="670" spans="2:9" ht="19.5" customHeight="1" x14ac:dyDescent="0.25">
      <c r="B670" s="210"/>
    </row>
    <row r="671" spans="2:9" ht="19.5" customHeight="1" x14ac:dyDescent="0.25">
      <c r="B671" s="217"/>
      <c r="C671" s="209" t="s">
        <v>827</v>
      </c>
      <c r="D671" s="209" t="s">
        <v>828</v>
      </c>
    </row>
    <row r="672" spans="2:9" ht="19.5" customHeight="1" x14ac:dyDescent="0.25">
      <c r="B672" s="211"/>
    </row>
    <row r="673" spans="2:9" ht="19.5" customHeight="1" x14ac:dyDescent="0.25">
      <c r="B673" s="245"/>
      <c r="C673" s="667" t="s">
        <v>829</v>
      </c>
      <c r="D673" s="667"/>
      <c r="E673" s="667"/>
      <c r="F673" s="667"/>
      <c r="G673" s="667"/>
      <c r="H673" s="245"/>
      <c r="I673" s="245"/>
    </row>
    <row r="674" spans="2:9" ht="19.5" customHeight="1" x14ac:dyDescent="0.25">
      <c r="B674" s="211"/>
    </row>
    <row r="675" spans="2:9" ht="19.5" customHeight="1" x14ac:dyDescent="0.25">
      <c r="B675" s="245"/>
      <c r="C675" s="667" t="s">
        <v>830</v>
      </c>
      <c r="D675" s="667"/>
      <c r="E675" s="667"/>
      <c r="F675" s="667"/>
      <c r="G675" s="245"/>
      <c r="H675" s="245"/>
      <c r="I675" s="245"/>
    </row>
    <row r="676" spans="2:9" ht="19.5" customHeight="1" x14ac:dyDescent="0.25">
      <c r="B676" s="211"/>
    </row>
    <row r="677" spans="2:9" ht="19.5" customHeight="1" x14ac:dyDescent="0.25">
      <c r="C677" s="210" t="s">
        <v>831</v>
      </c>
    </row>
    <row r="678" spans="2:9" ht="19.5" customHeight="1" x14ac:dyDescent="0.25">
      <c r="B678" s="286"/>
    </row>
    <row r="679" spans="2:9" ht="19.5" customHeight="1" x14ac:dyDescent="0.25">
      <c r="C679" s="692" t="s">
        <v>832</v>
      </c>
      <c r="D679" s="480" t="s">
        <v>553</v>
      </c>
      <c r="E679" s="692" t="s">
        <v>833</v>
      </c>
      <c r="F679" s="692" t="s">
        <v>834</v>
      </c>
      <c r="G679" s="412" t="s">
        <v>835</v>
      </c>
      <c r="H679" s="412" t="s">
        <v>836</v>
      </c>
    </row>
    <row r="680" spans="2:9" ht="19.5" customHeight="1" x14ac:dyDescent="0.25">
      <c r="C680" s="692"/>
      <c r="D680" s="481" t="s">
        <v>837</v>
      </c>
      <c r="E680" s="692"/>
      <c r="F680" s="692"/>
      <c r="G680" s="482" t="s">
        <v>838</v>
      </c>
      <c r="H680" s="482" t="s">
        <v>839</v>
      </c>
    </row>
    <row r="681" spans="2:9" ht="19.5" customHeight="1" x14ac:dyDescent="0.25">
      <c r="C681" s="692"/>
      <c r="D681" s="483" t="s">
        <v>840</v>
      </c>
      <c r="E681" s="692"/>
      <c r="F681" s="692"/>
      <c r="G681" s="484"/>
      <c r="H681" s="413" t="s">
        <v>841</v>
      </c>
    </row>
    <row r="682" spans="2:9" ht="19.5" customHeight="1" x14ac:dyDescent="0.25">
      <c r="C682" s="418" t="s">
        <v>842</v>
      </c>
      <c r="D682" s="485"/>
      <c r="E682" s="485"/>
      <c r="F682" s="416"/>
      <c r="G682" s="485"/>
      <c r="H682" s="486"/>
    </row>
    <row r="683" spans="2:9" ht="19.5" customHeight="1" x14ac:dyDescent="0.25">
      <c r="C683" s="414" t="s">
        <v>843</v>
      </c>
      <c r="D683" s="487">
        <v>41913</v>
      </c>
      <c r="E683" s="415">
        <v>84</v>
      </c>
      <c r="F683" s="416">
        <v>4000000000</v>
      </c>
      <c r="G683" s="488">
        <v>44467</v>
      </c>
      <c r="H683" s="416">
        <v>4000000000</v>
      </c>
    </row>
    <row r="684" spans="2:9" ht="19.5" customHeight="1" x14ac:dyDescent="0.25">
      <c r="C684" s="414" t="s">
        <v>844</v>
      </c>
      <c r="D684" s="487">
        <v>41913</v>
      </c>
      <c r="E684" s="415">
        <v>96</v>
      </c>
      <c r="F684" s="416">
        <v>1500000000</v>
      </c>
      <c r="G684" s="488">
        <v>44832</v>
      </c>
      <c r="H684" s="416">
        <v>1500000000</v>
      </c>
    </row>
    <row r="685" spans="2:9" ht="19.5" customHeight="1" x14ac:dyDescent="0.25">
      <c r="C685" s="414" t="s">
        <v>845</v>
      </c>
      <c r="D685" s="485"/>
      <c r="E685" s="485"/>
      <c r="F685" s="416"/>
      <c r="G685" s="485"/>
      <c r="H685" s="416"/>
    </row>
    <row r="686" spans="2:9" ht="19.5" customHeight="1" x14ac:dyDescent="0.25">
      <c r="C686" s="414" t="s">
        <v>846</v>
      </c>
      <c r="D686" s="487">
        <v>43160</v>
      </c>
      <c r="E686" s="415">
        <v>60</v>
      </c>
      <c r="F686" s="416">
        <v>7200000000</v>
      </c>
      <c r="G686" s="488">
        <v>45719</v>
      </c>
      <c r="H686" s="416">
        <v>7200000000</v>
      </c>
    </row>
    <row r="687" spans="2:9" ht="19.5" customHeight="1" x14ac:dyDescent="0.25">
      <c r="C687" s="418" t="s">
        <v>234</v>
      </c>
      <c r="D687" s="485"/>
      <c r="E687" s="485"/>
      <c r="F687" s="420">
        <v>12700000000</v>
      </c>
      <c r="G687" s="485"/>
      <c r="H687" s="486"/>
    </row>
    <row r="688" spans="2:9" ht="19.5" customHeight="1" x14ac:dyDescent="0.25">
      <c r="B688" s="286"/>
    </row>
    <row r="689" spans="2:8" ht="19.5" customHeight="1" x14ac:dyDescent="0.25">
      <c r="C689" s="663" t="s">
        <v>847</v>
      </c>
      <c r="D689" s="663"/>
      <c r="E689" s="663"/>
    </row>
    <row r="690" spans="2:8" ht="19.5" customHeight="1" x14ac:dyDescent="0.25">
      <c r="B690" s="286"/>
    </row>
    <row r="691" spans="2:8" ht="19.5" customHeight="1" x14ac:dyDescent="0.25">
      <c r="C691" s="693" t="s">
        <v>832</v>
      </c>
      <c r="D691" s="489" t="s">
        <v>553</v>
      </c>
      <c r="E691" s="693" t="s">
        <v>833</v>
      </c>
      <c r="F691" s="693" t="s">
        <v>834</v>
      </c>
      <c r="G691" s="490" t="s">
        <v>835</v>
      </c>
      <c r="H691" s="490" t="s">
        <v>848</v>
      </c>
    </row>
    <row r="692" spans="2:8" ht="19.5" customHeight="1" x14ac:dyDescent="0.25">
      <c r="C692" s="693"/>
      <c r="D692" s="491" t="s">
        <v>837</v>
      </c>
      <c r="E692" s="693"/>
      <c r="F692" s="693"/>
      <c r="G692" s="492" t="s">
        <v>838</v>
      </c>
      <c r="H692" s="492" t="s">
        <v>849</v>
      </c>
    </row>
    <row r="693" spans="2:8" ht="19.5" customHeight="1" x14ac:dyDescent="0.25">
      <c r="C693" s="693"/>
      <c r="D693" s="493" t="s">
        <v>840</v>
      </c>
      <c r="E693" s="693"/>
      <c r="F693" s="693"/>
      <c r="G693" s="494"/>
      <c r="H693" s="494"/>
    </row>
    <row r="694" spans="2:8" ht="19.5" customHeight="1" x14ac:dyDescent="0.25">
      <c r="C694" s="414" t="s">
        <v>850</v>
      </c>
      <c r="D694" s="495"/>
      <c r="E694" s="495"/>
      <c r="F694" s="486"/>
      <c r="G694" s="415"/>
      <c r="H694" s="486"/>
    </row>
    <row r="695" spans="2:8" ht="19.5" customHeight="1" x14ac:dyDescent="0.25">
      <c r="C695" s="414" t="s">
        <v>851</v>
      </c>
      <c r="D695" s="487">
        <v>42156</v>
      </c>
      <c r="E695" s="415">
        <v>84</v>
      </c>
      <c r="F695" s="416">
        <v>250000</v>
      </c>
      <c r="G695" s="488">
        <v>44727</v>
      </c>
      <c r="H695" s="416">
        <v>250000</v>
      </c>
    </row>
    <row r="696" spans="2:8" ht="19.5" customHeight="1" x14ac:dyDescent="0.25">
      <c r="C696" s="414" t="s">
        <v>852</v>
      </c>
      <c r="D696" s="487">
        <v>42156</v>
      </c>
      <c r="E696" s="415">
        <v>120</v>
      </c>
      <c r="F696" s="416">
        <v>500000</v>
      </c>
      <c r="G696" s="488">
        <v>45823</v>
      </c>
      <c r="H696" s="416">
        <v>500000</v>
      </c>
    </row>
    <row r="697" spans="2:8" ht="19.5" customHeight="1" x14ac:dyDescent="0.25">
      <c r="C697" s="414" t="s">
        <v>853</v>
      </c>
      <c r="D697" s="495"/>
      <c r="E697" s="495"/>
      <c r="F697" s="416"/>
      <c r="G697" s="415"/>
      <c r="H697" s="416"/>
    </row>
    <row r="698" spans="2:8" ht="19.5" customHeight="1" x14ac:dyDescent="0.25">
      <c r="C698" s="414" t="s">
        <v>846</v>
      </c>
      <c r="D698" s="487">
        <v>43160</v>
      </c>
      <c r="E698" s="415">
        <v>60</v>
      </c>
      <c r="F698" s="416">
        <v>1000000</v>
      </c>
      <c r="G698" s="488">
        <v>44988</v>
      </c>
      <c r="H698" s="416">
        <v>1000000</v>
      </c>
    </row>
    <row r="699" spans="2:8" ht="19.5" customHeight="1" x14ac:dyDescent="0.25">
      <c r="C699" s="414" t="s">
        <v>851</v>
      </c>
      <c r="D699" s="487">
        <v>43160</v>
      </c>
      <c r="E699" s="415">
        <v>84</v>
      </c>
      <c r="F699" s="416">
        <v>1500000</v>
      </c>
      <c r="G699" s="488">
        <v>45719</v>
      </c>
      <c r="H699" s="416">
        <v>1500000</v>
      </c>
    </row>
    <row r="700" spans="2:8" ht="19.5" customHeight="1" x14ac:dyDescent="0.25">
      <c r="C700" s="414" t="s">
        <v>852</v>
      </c>
      <c r="D700" s="487">
        <v>43160</v>
      </c>
      <c r="E700" s="415">
        <v>120</v>
      </c>
      <c r="F700" s="416">
        <v>1500000</v>
      </c>
      <c r="G700" s="488">
        <v>46815</v>
      </c>
      <c r="H700" s="416">
        <v>1500000</v>
      </c>
    </row>
    <row r="701" spans="2:8" ht="19.5" customHeight="1" x14ac:dyDescent="0.25">
      <c r="C701" s="414" t="s">
        <v>854</v>
      </c>
      <c r="D701" s="495"/>
      <c r="E701" s="495"/>
      <c r="F701" s="416">
        <v>4750000</v>
      </c>
      <c r="G701" s="415"/>
      <c r="H701" s="486"/>
    </row>
    <row r="702" spans="2:8" ht="19.5" customHeight="1" x14ac:dyDescent="0.25">
      <c r="C702" s="414" t="s">
        <v>855</v>
      </c>
      <c r="D702" s="495"/>
      <c r="E702" s="495"/>
      <c r="F702" s="416">
        <v>32775522500</v>
      </c>
      <c r="G702" s="415"/>
      <c r="H702" s="486"/>
    </row>
    <row r="703" spans="2:8" ht="19.5" customHeight="1" x14ac:dyDescent="0.25">
      <c r="C703" s="414" t="s">
        <v>856</v>
      </c>
      <c r="D703" s="495"/>
      <c r="E703" s="495"/>
      <c r="F703" s="416">
        <v>45475522500</v>
      </c>
      <c r="G703" s="415"/>
      <c r="H703" s="486"/>
    </row>
    <row r="704" spans="2:8" ht="19.5" customHeight="1" x14ac:dyDescent="0.25">
      <c r="B704" s="286"/>
    </row>
    <row r="705" spans="2:8" ht="19.5" customHeight="1" x14ac:dyDescent="0.25">
      <c r="C705" s="681" t="s">
        <v>857</v>
      </c>
      <c r="D705" s="681"/>
      <c r="E705" s="681"/>
    </row>
    <row r="706" spans="2:8" ht="19.5" customHeight="1" x14ac:dyDescent="0.25">
      <c r="B706" s="286"/>
    </row>
    <row r="707" spans="2:8" ht="19.5" customHeight="1" x14ac:dyDescent="0.25">
      <c r="C707" s="210" t="s">
        <v>831</v>
      </c>
    </row>
    <row r="708" spans="2:8" ht="19.5" customHeight="1" x14ac:dyDescent="0.25">
      <c r="B708" s="286"/>
    </row>
    <row r="709" spans="2:8" ht="19.5" customHeight="1" x14ac:dyDescent="0.25">
      <c r="C709" s="496" t="s">
        <v>858</v>
      </c>
      <c r="D709" s="497" t="s">
        <v>553</v>
      </c>
      <c r="E709" s="497" t="s">
        <v>859</v>
      </c>
      <c r="F709" s="690" t="s">
        <v>834</v>
      </c>
      <c r="G709" s="497" t="s">
        <v>835</v>
      </c>
      <c r="H709" s="497" t="s">
        <v>836</v>
      </c>
    </row>
    <row r="710" spans="2:8" ht="19.5" customHeight="1" x14ac:dyDescent="0.25">
      <c r="C710" s="498" t="s">
        <v>860</v>
      </c>
      <c r="D710" s="499" t="s">
        <v>837</v>
      </c>
      <c r="E710" s="499" t="s">
        <v>861</v>
      </c>
      <c r="F710" s="690"/>
      <c r="G710" s="499" t="s">
        <v>838</v>
      </c>
      <c r="H710" s="499" t="s">
        <v>862</v>
      </c>
    </row>
    <row r="711" spans="2:8" ht="19.5" customHeight="1" x14ac:dyDescent="0.25">
      <c r="C711" s="500"/>
      <c r="D711" s="501" t="s">
        <v>840</v>
      </c>
      <c r="E711" s="501" t="s">
        <v>863</v>
      </c>
      <c r="F711" s="690"/>
      <c r="G711" s="502"/>
      <c r="H711" s="502"/>
    </row>
    <row r="712" spans="2:8" ht="19.5" customHeight="1" x14ac:dyDescent="0.25">
      <c r="C712" s="418" t="s">
        <v>864</v>
      </c>
      <c r="D712" s="486"/>
      <c r="E712" s="486"/>
      <c r="F712" s="486"/>
      <c r="G712" s="486"/>
      <c r="H712" s="416"/>
    </row>
    <row r="713" spans="2:8" ht="19.5" customHeight="1" x14ac:dyDescent="0.25">
      <c r="C713" s="414" t="s">
        <v>865</v>
      </c>
      <c r="D713" s="503">
        <v>41671</v>
      </c>
      <c r="E713" s="415">
        <v>72</v>
      </c>
      <c r="F713" s="416">
        <v>1500000000</v>
      </c>
      <c r="G713" s="504">
        <v>43872</v>
      </c>
      <c r="H713" s="416">
        <v>1500000000</v>
      </c>
    </row>
    <row r="714" spans="2:8" ht="19.5" customHeight="1" x14ac:dyDescent="0.25">
      <c r="C714" s="414" t="s">
        <v>866</v>
      </c>
      <c r="D714" s="503">
        <v>41699</v>
      </c>
      <c r="E714" s="415">
        <v>72</v>
      </c>
      <c r="F714" s="416">
        <v>1500000000</v>
      </c>
      <c r="G714" s="504">
        <v>43909</v>
      </c>
      <c r="H714" s="416">
        <v>1500000000</v>
      </c>
    </row>
    <row r="715" spans="2:8" ht="19.5" customHeight="1" x14ac:dyDescent="0.25">
      <c r="C715" s="418" t="s">
        <v>842</v>
      </c>
      <c r="D715" s="486"/>
      <c r="E715" s="415"/>
      <c r="F715" s="416"/>
      <c r="G715" s="486"/>
      <c r="H715" s="416"/>
    </row>
    <row r="716" spans="2:8" ht="19.5" customHeight="1" x14ac:dyDescent="0.25">
      <c r="C716" s="414" t="s">
        <v>852</v>
      </c>
      <c r="D716" s="503">
        <v>41913</v>
      </c>
      <c r="E716" s="415">
        <v>72</v>
      </c>
      <c r="F716" s="416">
        <v>1000000000</v>
      </c>
      <c r="G716" s="504">
        <v>44102</v>
      </c>
      <c r="H716" s="416">
        <v>1000000000</v>
      </c>
    </row>
    <row r="717" spans="2:8" ht="19.5" customHeight="1" x14ac:dyDescent="0.25">
      <c r="C717" s="414" t="s">
        <v>843</v>
      </c>
      <c r="D717" s="503">
        <v>41913</v>
      </c>
      <c r="E717" s="415">
        <v>84</v>
      </c>
      <c r="F717" s="416">
        <v>4000000000</v>
      </c>
      <c r="G717" s="504">
        <v>44467</v>
      </c>
      <c r="H717" s="416">
        <v>4000000000</v>
      </c>
    </row>
    <row r="718" spans="2:8" ht="19.5" customHeight="1" x14ac:dyDescent="0.25">
      <c r="C718" s="414" t="s">
        <v>844</v>
      </c>
      <c r="D718" s="503">
        <v>41913</v>
      </c>
      <c r="E718" s="415">
        <v>96</v>
      </c>
      <c r="F718" s="416">
        <v>1500000000</v>
      </c>
      <c r="G718" s="504">
        <v>44832</v>
      </c>
      <c r="H718" s="416">
        <v>1500000000</v>
      </c>
    </row>
    <row r="719" spans="2:8" ht="19.5" customHeight="1" x14ac:dyDescent="0.25">
      <c r="C719" s="414" t="s">
        <v>845</v>
      </c>
      <c r="D719" s="486"/>
      <c r="E719" s="415"/>
      <c r="F719" s="416"/>
      <c r="G719" s="486"/>
      <c r="H719" s="416"/>
    </row>
    <row r="720" spans="2:8" ht="19.5" customHeight="1" x14ac:dyDescent="0.25">
      <c r="C720" s="414" t="s">
        <v>846</v>
      </c>
      <c r="D720" s="503">
        <v>43160</v>
      </c>
      <c r="E720" s="415">
        <v>60</v>
      </c>
      <c r="F720" s="416">
        <v>7200000000</v>
      </c>
      <c r="G720" s="504">
        <v>45719</v>
      </c>
      <c r="H720" s="416">
        <v>7200000000</v>
      </c>
    </row>
    <row r="721" spans="2:8" ht="19.5" customHeight="1" x14ac:dyDescent="0.25">
      <c r="C721" s="418" t="s">
        <v>234</v>
      </c>
      <c r="D721" s="486"/>
      <c r="E721" s="415"/>
      <c r="F721" s="420">
        <v>16700000000</v>
      </c>
      <c r="G721" s="486"/>
      <c r="H721" s="486"/>
    </row>
    <row r="722" spans="2:8" ht="19.5" customHeight="1" x14ac:dyDescent="0.25">
      <c r="B722" s="210"/>
    </row>
    <row r="723" spans="2:8" ht="19.5" customHeight="1" x14ac:dyDescent="0.25">
      <c r="B723" s="210"/>
      <c r="C723" s="210" t="s">
        <v>499</v>
      </c>
      <c r="D723" s="666" t="s">
        <v>342</v>
      </c>
      <c r="E723" s="666"/>
    </row>
    <row r="724" spans="2:8" ht="19.5" customHeight="1" x14ac:dyDescent="0.25">
      <c r="B724" s="286"/>
    </row>
    <row r="725" spans="2:8" ht="19.5" customHeight="1" x14ac:dyDescent="0.25">
      <c r="C725" s="691" t="s">
        <v>847</v>
      </c>
      <c r="D725" s="691"/>
      <c r="E725" s="691"/>
    </row>
    <row r="726" spans="2:8" ht="19.5" customHeight="1" x14ac:dyDescent="0.25">
      <c r="B726" s="286"/>
    </row>
    <row r="727" spans="2:8" ht="19.5" customHeight="1" x14ac:dyDescent="0.25">
      <c r="C727" s="690" t="s">
        <v>832</v>
      </c>
      <c r="D727" s="497" t="s">
        <v>553</v>
      </c>
      <c r="E727" s="497" t="s">
        <v>867</v>
      </c>
      <c r="F727" s="690" t="s">
        <v>834</v>
      </c>
      <c r="G727" s="497" t="s">
        <v>835</v>
      </c>
      <c r="H727" s="497" t="s">
        <v>868</v>
      </c>
    </row>
    <row r="728" spans="2:8" ht="19.5" customHeight="1" x14ac:dyDescent="0.25">
      <c r="C728" s="690"/>
      <c r="D728" s="499" t="s">
        <v>837</v>
      </c>
      <c r="E728" s="499" t="s">
        <v>863</v>
      </c>
      <c r="F728" s="690"/>
      <c r="G728" s="499" t="s">
        <v>838</v>
      </c>
      <c r="H728" s="499" t="s">
        <v>841</v>
      </c>
    </row>
    <row r="729" spans="2:8" ht="19.5" customHeight="1" x14ac:dyDescent="0.25">
      <c r="C729" s="690"/>
      <c r="D729" s="499" t="s">
        <v>840</v>
      </c>
      <c r="E729" s="505"/>
      <c r="F729" s="690"/>
      <c r="G729" s="505"/>
      <c r="H729" s="505"/>
    </row>
    <row r="730" spans="2:8" ht="19.5" customHeight="1" x14ac:dyDescent="0.25">
      <c r="C730" s="506" t="s">
        <v>850</v>
      </c>
      <c r="D730" s="507"/>
      <c r="E730" s="507"/>
      <c r="F730" s="508"/>
      <c r="G730" s="507"/>
      <c r="H730" s="508"/>
    </row>
    <row r="731" spans="2:8" ht="19.5" customHeight="1" x14ac:dyDescent="0.25">
      <c r="C731" s="414" t="s">
        <v>846</v>
      </c>
      <c r="D731" s="487">
        <v>42156</v>
      </c>
      <c r="E731" s="415">
        <v>60</v>
      </c>
      <c r="F731" s="416">
        <v>250000</v>
      </c>
      <c r="G731" s="488">
        <v>43997</v>
      </c>
      <c r="H731" s="416">
        <v>250000</v>
      </c>
    </row>
    <row r="732" spans="2:8" ht="19.5" customHeight="1" x14ac:dyDescent="0.25">
      <c r="C732" s="414" t="s">
        <v>851</v>
      </c>
      <c r="D732" s="487">
        <v>42156</v>
      </c>
      <c r="E732" s="415">
        <v>84</v>
      </c>
      <c r="F732" s="416">
        <v>250000</v>
      </c>
      <c r="G732" s="488">
        <v>44727</v>
      </c>
      <c r="H732" s="416">
        <v>250000</v>
      </c>
    </row>
    <row r="733" spans="2:8" ht="19.5" customHeight="1" x14ac:dyDescent="0.25">
      <c r="C733" s="414" t="s">
        <v>852</v>
      </c>
      <c r="D733" s="487">
        <v>42156</v>
      </c>
      <c r="E733" s="415">
        <v>120</v>
      </c>
      <c r="F733" s="416">
        <v>500000</v>
      </c>
      <c r="G733" s="488">
        <v>45823</v>
      </c>
      <c r="H733" s="416">
        <v>500000</v>
      </c>
    </row>
    <row r="734" spans="2:8" ht="19.5" customHeight="1" x14ac:dyDescent="0.25">
      <c r="C734" s="418" t="s">
        <v>853</v>
      </c>
      <c r="D734" s="415"/>
      <c r="E734" s="415"/>
      <c r="F734" s="416"/>
      <c r="G734" s="415"/>
      <c r="H734" s="416"/>
    </row>
    <row r="735" spans="2:8" ht="19.5" customHeight="1" x14ac:dyDescent="0.25">
      <c r="C735" s="414" t="s">
        <v>846</v>
      </c>
      <c r="D735" s="487">
        <v>43160</v>
      </c>
      <c r="E735" s="415">
        <v>60</v>
      </c>
      <c r="F735" s="416">
        <v>1000000</v>
      </c>
      <c r="G735" s="488">
        <v>44988</v>
      </c>
      <c r="H735" s="416">
        <v>1000000</v>
      </c>
    </row>
    <row r="736" spans="2:8" ht="19.5" customHeight="1" x14ac:dyDescent="0.25">
      <c r="C736" s="414" t="s">
        <v>851</v>
      </c>
      <c r="D736" s="487">
        <v>43160</v>
      </c>
      <c r="E736" s="415">
        <v>84</v>
      </c>
      <c r="F736" s="416">
        <v>1500000</v>
      </c>
      <c r="G736" s="488">
        <v>45719</v>
      </c>
      <c r="H736" s="416">
        <v>1500000</v>
      </c>
    </row>
    <row r="737" spans="2:11" ht="19.5" customHeight="1" x14ac:dyDescent="0.25">
      <c r="C737" s="414" t="s">
        <v>852</v>
      </c>
      <c r="D737" s="487">
        <v>43160</v>
      </c>
      <c r="E737" s="415">
        <v>120</v>
      </c>
      <c r="F737" s="416">
        <v>1500000</v>
      </c>
      <c r="G737" s="488">
        <v>46815</v>
      </c>
      <c r="H737" s="416">
        <v>1500000</v>
      </c>
    </row>
    <row r="738" spans="2:11" ht="19.5" customHeight="1" x14ac:dyDescent="0.25">
      <c r="C738" s="418" t="s">
        <v>854</v>
      </c>
      <c r="D738" s="415"/>
      <c r="E738" s="415"/>
      <c r="F738" s="420">
        <v>5000000</v>
      </c>
      <c r="G738" s="415"/>
      <c r="H738" s="486"/>
    </row>
    <row r="739" spans="2:11" ht="19.5" customHeight="1" x14ac:dyDescent="0.25">
      <c r="C739" s="418" t="s">
        <v>855</v>
      </c>
      <c r="D739" s="415"/>
      <c r="E739" s="415"/>
      <c r="F739" s="420">
        <v>32265700000</v>
      </c>
      <c r="G739" s="415"/>
      <c r="H739" s="486"/>
    </row>
    <row r="740" spans="2:11" ht="19.5" customHeight="1" x14ac:dyDescent="0.25">
      <c r="C740" s="418" t="s">
        <v>856</v>
      </c>
      <c r="D740" s="415"/>
      <c r="E740" s="415"/>
      <c r="F740" s="420">
        <v>48965700000</v>
      </c>
      <c r="G740" s="415"/>
      <c r="H740" s="486"/>
    </row>
    <row r="741" spans="2:11" ht="19.5" customHeight="1" x14ac:dyDescent="0.25">
      <c r="B741" s="286"/>
    </row>
    <row r="742" spans="2:11" ht="19.5" customHeight="1" x14ac:dyDescent="0.25">
      <c r="C742" s="210" t="s">
        <v>869</v>
      </c>
      <c r="D742" s="663" t="s">
        <v>870</v>
      </c>
      <c r="E742" s="663"/>
      <c r="F742" s="663"/>
      <c r="G742" s="663"/>
      <c r="H742" s="663"/>
      <c r="I742" s="663"/>
    </row>
    <row r="743" spans="2:11" ht="19.5" customHeight="1" x14ac:dyDescent="0.25">
      <c r="B743" s="286"/>
    </row>
    <row r="744" spans="2:11" ht="19.5" customHeight="1" x14ac:dyDescent="0.25">
      <c r="C744" s="210" t="s">
        <v>871</v>
      </c>
    </row>
    <row r="745" spans="2:11" ht="19.5" customHeight="1" x14ac:dyDescent="0.25">
      <c r="B745" s="286"/>
    </row>
    <row r="746" spans="2:11" ht="41.25" customHeight="1" x14ac:dyDescent="0.25">
      <c r="B746" s="212"/>
      <c r="C746" s="661" t="s">
        <v>872</v>
      </c>
      <c r="D746" s="661"/>
      <c r="E746" s="661"/>
      <c r="F746" s="661"/>
      <c r="G746" s="661"/>
      <c r="H746" s="661"/>
      <c r="I746" s="661"/>
    </row>
    <row r="747" spans="2:11" ht="19.5" customHeight="1" x14ac:dyDescent="0.25">
      <c r="B747" s="210"/>
    </row>
    <row r="748" spans="2:11" ht="19.5" customHeight="1" x14ac:dyDescent="0.25">
      <c r="B748" s="214"/>
      <c r="C748" s="686" t="s">
        <v>873</v>
      </c>
      <c r="D748" s="686"/>
      <c r="E748" s="686"/>
      <c r="F748" s="686"/>
      <c r="G748" s="214"/>
      <c r="H748" s="214"/>
    </row>
    <row r="749" spans="2:11" ht="19.5" customHeight="1" x14ac:dyDescent="0.25">
      <c r="B749" s="221"/>
    </row>
    <row r="750" spans="2:11" ht="33" customHeight="1" x14ac:dyDescent="0.25">
      <c r="B750" s="212"/>
      <c r="C750" s="661" t="s">
        <v>874</v>
      </c>
      <c r="D750" s="661"/>
      <c r="E750" s="661"/>
      <c r="F750" s="661"/>
      <c r="G750" s="661"/>
      <c r="H750" s="661"/>
      <c r="I750" s="661"/>
    </row>
    <row r="751" spans="2:11" ht="19.5" customHeight="1" x14ac:dyDescent="0.25">
      <c r="B751" s="244"/>
    </row>
    <row r="752" spans="2:11" ht="19.5" customHeight="1" x14ac:dyDescent="0.25">
      <c r="B752" s="509" t="s">
        <v>875</v>
      </c>
      <c r="C752" s="510" t="s">
        <v>876</v>
      </c>
      <c r="D752" s="511" t="s">
        <v>877</v>
      </c>
      <c r="E752" s="511" t="s">
        <v>878</v>
      </c>
      <c r="F752" s="511" t="s">
        <v>879</v>
      </c>
      <c r="G752" s="511" t="s">
        <v>880</v>
      </c>
      <c r="H752" s="511" t="s">
        <v>881</v>
      </c>
      <c r="I752" s="511" t="s">
        <v>882</v>
      </c>
      <c r="J752" s="510" t="s">
        <v>883</v>
      </c>
      <c r="K752" s="510" t="s">
        <v>884</v>
      </c>
    </row>
    <row r="753" spans="2:11" ht="19.5" customHeight="1" x14ac:dyDescent="0.25">
      <c r="B753" s="512" t="s">
        <v>885</v>
      </c>
      <c r="C753" s="513" t="s">
        <v>886</v>
      </c>
      <c r="D753" s="514" t="s">
        <v>887</v>
      </c>
      <c r="E753" s="514">
        <v>363</v>
      </c>
      <c r="F753" s="515">
        <v>250000000</v>
      </c>
      <c r="G753" s="516">
        <v>45006</v>
      </c>
      <c r="H753" s="514">
        <v>1825</v>
      </c>
      <c r="I753" s="516">
        <v>43495</v>
      </c>
      <c r="J753" s="514">
        <v>763</v>
      </c>
      <c r="K753" s="360" t="s">
        <v>888</v>
      </c>
    </row>
    <row r="754" spans="2:11" ht="19.5" customHeight="1" x14ac:dyDescent="0.25">
      <c r="B754" s="512" t="s">
        <v>885</v>
      </c>
      <c r="C754" s="513" t="s">
        <v>886</v>
      </c>
      <c r="D754" s="514" t="s">
        <v>887</v>
      </c>
      <c r="E754" s="514">
        <v>364</v>
      </c>
      <c r="F754" s="515">
        <v>250000000</v>
      </c>
      <c r="G754" s="516">
        <v>45006</v>
      </c>
      <c r="H754" s="514">
        <v>1825</v>
      </c>
      <c r="I754" s="516">
        <v>43495</v>
      </c>
      <c r="J754" s="514">
        <v>763</v>
      </c>
      <c r="K754" s="517" t="s">
        <v>888</v>
      </c>
    </row>
    <row r="755" spans="2:11" ht="19.5" customHeight="1" x14ac:dyDescent="0.25">
      <c r="B755" s="211"/>
    </row>
    <row r="756" spans="2:11" ht="19.5" customHeight="1" x14ac:dyDescent="0.25">
      <c r="C756" s="518">
        <v>43830</v>
      </c>
    </row>
    <row r="757" spans="2:11" ht="19.5" customHeight="1" x14ac:dyDescent="0.25">
      <c r="B757" s="211"/>
    </row>
    <row r="758" spans="2:11" ht="19.5" customHeight="1" x14ac:dyDescent="0.25">
      <c r="B758" s="519" t="s">
        <v>889</v>
      </c>
      <c r="C758" s="520" t="s">
        <v>890</v>
      </c>
      <c r="D758" s="520" t="s">
        <v>891</v>
      </c>
      <c r="E758" s="520" t="s">
        <v>892</v>
      </c>
      <c r="F758" s="521" t="s">
        <v>893</v>
      </c>
      <c r="G758" s="520" t="s">
        <v>838</v>
      </c>
      <c r="H758" s="520" t="s">
        <v>894</v>
      </c>
    </row>
    <row r="759" spans="2:11" ht="19.5" customHeight="1" x14ac:dyDescent="0.25">
      <c r="B759" s="522" t="s">
        <v>895</v>
      </c>
      <c r="C759" s="523" t="s">
        <v>886</v>
      </c>
      <c r="D759" s="523" t="s">
        <v>887</v>
      </c>
      <c r="E759" s="523">
        <v>363</v>
      </c>
      <c r="F759" s="524">
        <v>250000000</v>
      </c>
      <c r="G759" s="525">
        <v>45006</v>
      </c>
      <c r="H759" s="523" t="s">
        <v>896</v>
      </c>
    </row>
    <row r="760" spans="2:11" ht="19.5" customHeight="1" x14ac:dyDescent="0.25">
      <c r="B760" s="526" t="s">
        <v>895</v>
      </c>
      <c r="C760" s="527" t="s">
        <v>886</v>
      </c>
      <c r="D760" s="527" t="s">
        <v>887</v>
      </c>
      <c r="E760" s="527">
        <v>364</v>
      </c>
      <c r="F760" s="524">
        <v>250000000</v>
      </c>
      <c r="G760" s="528">
        <v>45006</v>
      </c>
      <c r="H760" s="527" t="s">
        <v>896</v>
      </c>
    </row>
    <row r="761" spans="2:11" ht="19.5" customHeight="1" x14ac:dyDescent="0.25">
      <c r="B761" s="526" t="s">
        <v>897</v>
      </c>
      <c r="C761" s="527" t="s">
        <v>886</v>
      </c>
      <c r="D761" s="527" t="s">
        <v>898</v>
      </c>
      <c r="E761" s="527">
        <v>3900</v>
      </c>
      <c r="F761" s="524">
        <v>150000000</v>
      </c>
      <c r="G761" s="528">
        <v>44229</v>
      </c>
      <c r="H761" s="527" t="s">
        <v>899</v>
      </c>
    </row>
    <row r="762" spans="2:11" ht="19.5" customHeight="1" x14ac:dyDescent="0.25">
      <c r="B762" s="688" t="s">
        <v>900</v>
      </c>
      <c r="C762" s="688"/>
      <c r="D762" s="688"/>
      <c r="E762" s="688"/>
      <c r="F762" s="529">
        <v>650000000</v>
      </c>
      <c r="G762" s="689"/>
      <c r="H762" s="689"/>
      <c r="I762" s="350"/>
    </row>
    <row r="763" spans="2:11" ht="19.5" customHeight="1" x14ac:dyDescent="0.25">
      <c r="B763" s="350"/>
      <c r="C763" s="350"/>
      <c r="D763" s="350"/>
      <c r="E763" s="350"/>
      <c r="F763" s="350"/>
      <c r="G763" s="350"/>
      <c r="H763" s="350"/>
      <c r="I763" s="350"/>
    </row>
    <row r="764" spans="2:11" ht="19.5" customHeight="1" x14ac:dyDescent="0.25">
      <c r="B764" s="519" t="s">
        <v>889</v>
      </c>
      <c r="C764" s="520" t="s">
        <v>890</v>
      </c>
      <c r="D764" s="520" t="s">
        <v>891</v>
      </c>
      <c r="E764" s="520" t="s">
        <v>892</v>
      </c>
      <c r="F764" s="520" t="s">
        <v>893</v>
      </c>
      <c r="G764" s="520" t="s">
        <v>838</v>
      </c>
      <c r="H764" s="520" t="s">
        <v>894</v>
      </c>
    </row>
    <row r="765" spans="2:11" ht="19.5" customHeight="1" x14ac:dyDescent="0.25">
      <c r="B765" s="522" t="s">
        <v>895</v>
      </c>
      <c r="C765" s="523" t="s">
        <v>886</v>
      </c>
      <c r="D765" s="523" t="s">
        <v>887</v>
      </c>
      <c r="E765" s="523">
        <v>353</v>
      </c>
      <c r="F765" s="530">
        <v>250000000</v>
      </c>
      <c r="G765" s="525">
        <v>45006</v>
      </c>
      <c r="H765" s="523" t="s">
        <v>901</v>
      </c>
    </row>
    <row r="766" spans="2:11" ht="19.5" customHeight="1" x14ac:dyDescent="0.25">
      <c r="B766" s="526" t="s">
        <v>895</v>
      </c>
      <c r="C766" s="527" t="s">
        <v>886</v>
      </c>
      <c r="D766" s="527" t="s">
        <v>887</v>
      </c>
      <c r="E766" s="527">
        <v>354</v>
      </c>
      <c r="F766" s="531">
        <v>250000000</v>
      </c>
      <c r="G766" s="528">
        <v>45006</v>
      </c>
      <c r="H766" s="527" t="s">
        <v>901</v>
      </c>
    </row>
    <row r="767" spans="2:11" ht="19.5" customHeight="1" x14ac:dyDescent="0.25">
      <c r="B767" s="526" t="s">
        <v>895</v>
      </c>
      <c r="C767" s="527" t="s">
        <v>886</v>
      </c>
      <c r="D767" s="527" t="s">
        <v>887</v>
      </c>
      <c r="E767" s="527">
        <v>356</v>
      </c>
      <c r="F767" s="531">
        <v>250000000</v>
      </c>
      <c r="G767" s="528">
        <v>45006</v>
      </c>
      <c r="H767" s="527" t="s">
        <v>901</v>
      </c>
    </row>
    <row r="768" spans="2:11" ht="19.5" customHeight="1" x14ac:dyDescent="0.25">
      <c r="B768" s="526" t="s">
        <v>895</v>
      </c>
      <c r="C768" s="527" t="s">
        <v>886</v>
      </c>
      <c r="D768" s="527" t="s">
        <v>887</v>
      </c>
      <c r="E768" s="527">
        <v>357</v>
      </c>
      <c r="F768" s="531">
        <v>250000000</v>
      </c>
      <c r="G768" s="528">
        <v>45006</v>
      </c>
      <c r="H768" s="527" t="s">
        <v>901</v>
      </c>
    </row>
    <row r="769" spans="2:8" ht="19.5" customHeight="1" x14ac:dyDescent="0.25">
      <c r="B769" s="526" t="s">
        <v>895</v>
      </c>
      <c r="C769" s="527" t="s">
        <v>886</v>
      </c>
      <c r="D769" s="527" t="s">
        <v>887</v>
      </c>
      <c r="E769" s="527">
        <v>358</v>
      </c>
      <c r="F769" s="531">
        <v>250000000</v>
      </c>
      <c r="G769" s="528">
        <v>45006</v>
      </c>
      <c r="H769" s="527" t="s">
        <v>901</v>
      </c>
    </row>
    <row r="770" spans="2:8" ht="19.5" customHeight="1" x14ac:dyDescent="0.25">
      <c r="B770" s="526" t="s">
        <v>895</v>
      </c>
      <c r="C770" s="527" t="s">
        <v>886</v>
      </c>
      <c r="D770" s="527" t="s">
        <v>887</v>
      </c>
      <c r="E770" s="527">
        <v>359</v>
      </c>
      <c r="F770" s="531">
        <v>250000000</v>
      </c>
      <c r="G770" s="528">
        <v>45006</v>
      </c>
      <c r="H770" s="527" t="s">
        <v>901</v>
      </c>
    </row>
    <row r="771" spans="2:8" ht="19.5" customHeight="1" x14ac:dyDescent="0.25">
      <c r="B771" s="526" t="s">
        <v>895</v>
      </c>
      <c r="C771" s="527" t="s">
        <v>886</v>
      </c>
      <c r="D771" s="527" t="s">
        <v>887</v>
      </c>
      <c r="E771" s="527">
        <v>361</v>
      </c>
      <c r="F771" s="531">
        <v>250000000</v>
      </c>
      <c r="G771" s="528">
        <v>45006</v>
      </c>
      <c r="H771" s="527" t="s">
        <v>901</v>
      </c>
    </row>
    <row r="772" spans="2:8" ht="19.5" customHeight="1" x14ac:dyDescent="0.25">
      <c r="B772" s="526" t="s">
        <v>895</v>
      </c>
      <c r="C772" s="527" t="s">
        <v>886</v>
      </c>
      <c r="D772" s="527" t="s">
        <v>887</v>
      </c>
      <c r="E772" s="527">
        <v>362</v>
      </c>
      <c r="F772" s="531">
        <v>250000000</v>
      </c>
      <c r="G772" s="528">
        <v>45006</v>
      </c>
      <c r="H772" s="527" t="s">
        <v>901</v>
      </c>
    </row>
    <row r="773" spans="2:8" ht="19.5" customHeight="1" x14ac:dyDescent="0.25">
      <c r="B773" s="526" t="s">
        <v>902</v>
      </c>
      <c r="C773" s="527" t="s">
        <v>886</v>
      </c>
      <c r="D773" s="527" t="s">
        <v>903</v>
      </c>
      <c r="E773" s="527">
        <v>2304</v>
      </c>
      <c r="F773" s="531">
        <v>1000000000</v>
      </c>
      <c r="G773" s="528">
        <v>44781</v>
      </c>
      <c r="H773" s="527" t="s">
        <v>901</v>
      </c>
    </row>
    <row r="774" spans="2:8" ht="19.5" customHeight="1" x14ac:dyDescent="0.25">
      <c r="B774" s="526" t="s">
        <v>902</v>
      </c>
      <c r="C774" s="527" t="s">
        <v>886</v>
      </c>
      <c r="D774" s="527" t="s">
        <v>903</v>
      </c>
      <c r="E774" s="527">
        <v>2305</v>
      </c>
      <c r="F774" s="531">
        <v>1000000000</v>
      </c>
      <c r="G774" s="528">
        <v>44781</v>
      </c>
      <c r="H774" s="527" t="s">
        <v>901</v>
      </c>
    </row>
    <row r="775" spans="2:8" ht="19.5" customHeight="1" x14ac:dyDescent="0.25">
      <c r="B775" s="526" t="s">
        <v>904</v>
      </c>
      <c r="C775" s="527" t="s">
        <v>886</v>
      </c>
      <c r="D775" s="527" t="s">
        <v>905</v>
      </c>
      <c r="E775" s="527">
        <v>3132</v>
      </c>
      <c r="F775" s="531">
        <v>250000000</v>
      </c>
      <c r="G775" s="528">
        <v>44431</v>
      </c>
      <c r="H775" s="527" t="s">
        <v>901</v>
      </c>
    </row>
    <row r="776" spans="2:8" ht="19.5" customHeight="1" x14ac:dyDescent="0.25">
      <c r="B776" s="526" t="s">
        <v>904</v>
      </c>
      <c r="C776" s="527" t="s">
        <v>886</v>
      </c>
      <c r="D776" s="527" t="s">
        <v>905</v>
      </c>
      <c r="E776" s="527">
        <v>3133</v>
      </c>
      <c r="F776" s="531">
        <v>250000000</v>
      </c>
      <c r="G776" s="528">
        <v>44431</v>
      </c>
      <c r="H776" s="527" t="s">
        <v>901</v>
      </c>
    </row>
    <row r="777" spans="2:8" ht="19.5" customHeight="1" x14ac:dyDescent="0.25">
      <c r="B777" s="522" t="s">
        <v>904</v>
      </c>
      <c r="C777" s="523" t="s">
        <v>886</v>
      </c>
      <c r="D777" s="523" t="s">
        <v>905</v>
      </c>
      <c r="E777" s="523">
        <v>3134</v>
      </c>
      <c r="F777" s="530">
        <v>250000000</v>
      </c>
      <c r="G777" s="525">
        <v>44431</v>
      </c>
      <c r="H777" s="523" t="s">
        <v>901</v>
      </c>
    </row>
    <row r="778" spans="2:8" ht="19.5" customHeight="1" x14ac:dyDescent="0.25">
      <c r="B778" s="526" t="s">
        <v>904</v>
      </c>
      <c r="C778" s="527" t="s">
        <v>886</v>
      </c>
      <c r="D778" s="527" t="s">
        <v>905</v>
      </c>
      <c r="E778" s="527">
        <v>3135</v>
      </c>
      <c r="F778" s="531">
        <v>250000000</v>
      </c>
      <c r="G778" s="528">
        <v>44431</v>
      </c>
      <c r="H778" s="527" t="s">
        <v>901</v>
      </c>
    </row>
    <row r="779" spans="2:8" ht="19.5" customHeight="1" x14ac:dyDescent="0.25">
      <c r="B779" s="526" t="s">
        <v>904</v>
      </c>
      <c r="C779" s="527" t="s">
        <v>886</v>
      </c>
      <c r="D779" s="527" t="s">
        <v>905</v>
      </c>
      <c r="E779" s="527">
        <v>3132</v>
      </c>
      <c r="F779" s="531">
        <v>250000000</v>
      </c>
      <c r="G779" s="528">
        <v>44431</v>
      </c>
      <c r="H779" s="527" t="s">
        <v>901</v>
      </c>
    </row>
    <row r="780" spans="2:8" ht="19.5" customHeight="1" x14ac:dyDescent="0.25">
      <c r="B780" s="526" t="s">
        <v>904</v>
      </c>
      <c r="C780" s="527" t="s">
        <v>886</v>
      </c>
      <c r="D780" s="527" t="s">
        <v>905</v>
      </c>
      <c r="E780" s="527">
        <v>3136</v>
      </c>
      <c r="F780" s="531">
        <v>250000000</v>
      </c>
      <c r="G780" s="528">
        <v>44431</v>
      </c>
      <c r="H780" s="527" t="s">
        <v>901</v>
      </c>
    </row>
    <row r="781" spans="2:8" ht="19.5" customHeight="1" x14ac:dyDescent="0.25">
      <c r="B781" s="526" t="s">
        <v>904</v>
      </c>
      <c r="C781" s="527" t="s">
        <v>886</v>
      </c>
      <c r="D781" s="527" t="s">
        <v>905</v>
      </c>
      <c r="E781" s="527">
        <v>3138</v>
      </c>
      <c r="F781" s="531">
        <v>250000000</v>
      </c>
      <c r="G781" s="528">
        <v>44452</v>
      </c>
      <c r="H781" s="527" t="s">
        <v>901</v>
      </c>
    </row>
    <row r="782" spans="2:8" ht="19.5" customHeight="1" x14ac:dyDescent="0.25">
      <c r="B782" s="526" t="s">
        <v>904</v>
      </c>
      <c r="C782" s="527" t="s">
        <v>886</v>
      </c>
      <c r="D782" s="527" t="s">
        <v>905</v>
      </c>
      <c r="E782" s="527">
        <v>3216</v>
      </c>
      <c r="F782" s="531">
        <v>250000000</v>
      </c>
      <c r="G782" s="528">
        <v>44452</v>
      </c>
      <c r="H782" s="527" t="s">
        <v>901</v>
      </c>
    </row>
    <row r="783" spans="2:8" ht="19.5" customHeight="1" x14ac:dyDescent="0.25">
      <c r="B783" s="526" t="s">
        <v>906</v>
      </c>
      <c r="C783" s="527" t="s">
        <v>886</v>
      </c>
      <c r="D783" s="527" t="s">
        <v>898</v>
      </c>
      <c r="E783" s="527">
        <v>2515</v>
      </c>
      <c r="F783" s="531">
        <v>500000000</v>
      </c>
      <c r="G783" s="528">
        <v>44729</v>
      </c>
      <c r="H783" s="527" t="s">
        <v>901</v>
      </c>
    </row>
    <row r="784" spans="2:8" ht="19.5" customHeight="1" x14ac:dyDescent="0.25">
      <c r="B784" s="526" t="s">
        <v>906</v>
      </c>
      <c r="C784" s="527" t="s">
        <v>886</v>
      </c>
      <c r="D784" s="527" t="s">
        <v>898</v>
      </c>
      <c r="E784" s="527">
        <v>2513</v>
      </c>
      <c r="F784" s="531">
        <v>500000000</v>
      </c>
      <c r="G784" s="528">
        <v>44729</v>
      </c>
      <c r="H784" s="527" t="s">
        <v>901</v>
      </c>
    </row>
    <row r="785" spans="2:8" ht="19.5" customHeight="1" x14ac:dyDescent="0.25">
      <c r="B785" s="526" t="s">
        <v>906</v>
      </c>
      <c r="C785" s="527" t="s">
        <v>886</v>
      </c>
      <c r="D785" s="527" t="s">
        <v>898</v>
      </c>
      <c r="E785" s="527">
        <v>2518</v>
      </c>
      <c r="F785" s="531">
        <v>500000000</v>
      </c>
      <c r="G785" s="528">
        <v>44729</v>
      </c>
      <c r="H785" s="527" t="s">
        <v>901</v>
      </c>
    </row>
    <row r="786" spans="2:8" ht="19.5" customHeight="1" x14ac:dyDescent="0.25">
      <c r="B786" s="526" t="s">
        <v>906</v>
      </c>
      <c r="C786" s="527" t="s">
        <v>886</v>
      </c>
      <c r="D786" s="527" t="s">
        <v>898</v>
      </c>
      <c r="E786" s="527">
        <v>2519</v>
      </c>
      <c r="F786" s="531">
        <v>500000000</v>
      </c>
      <c r="G786" s="528">
        <v>44729</v>
      </c>
      <c r="H786" s="527" t="s">
        <v>901</v>
      </c>
    </row>
    <row r="787" spans="2:8" ht="19.5" customHeight="1" x14ac:dyDescent="0.25">
      <c r="B787" s="526" t="s">
        <v>906</v>
      </c>
      <c r="C787" s="527" t="s">
        <v>886</v>
      </c>
      <c r="D787" s="527" t="s">
        <v>898</v>
      </c>
      <c r="E787" s="527">
        <v>2522</v>
      </c>
      <c r="F787" s="531">
        <v>500000000</v>
      </c>
      <c r="G787" s="528">
        <v>44729</v>
      </c>
      <c r="H787" s="527" t="s">
        <v>901</v>
      </c>
    </row>
    <row r="788" spans="2:8" ht="19.5" customHeight="1" x14ac:dyDescent="0.25">
      <c r="B788" s="532" t="s">
        <v>906</v>
      </c>
      <c r="C788" s="533" t="s">
        <v>886</v>
      </c>
      <c r="D788" s="533" t="s">
        <v>898</v>
      </c>
      <c r="E788" s="533">
        <v>2521</v>
      </c>
      <c r="F788" s="534">
        <v>500000000</v>
      </c>
      <c r="G788" s="535">
        <v>44729</v>
      </c>
      <c r="H788" s="533" t="s">
        <v>901</v>
      </c>
    </row>
    <row r="789" spans="2:8" ht="19.5" customHeight="1" x14ac:dyDescent="0.25">
      <c r="B789" s="536" t="s">
        <v>906</v>
      </c>
      <c r="C789" s="537" t="s">
        <v>886</v>
      </c>
      <c r="D789" s="537" t="s">
        <v>898</v>
      </c>
      <c r="E789" s="537">
        <v>2520</v>
      </c>
      <c r="F789" s="538">
        <v>500000000</v>
      </c>
      <c r="G789" s="539">
        <v>44729</v>
      </c>
      <c r="H789" s="537" t="s">
        <v>901</v>
      </c>
    </row>
    <row r="790" spans="2:8" ht="19.5" customHeight="1" x14ac:dyDescent="0.25">
      <c r="B790" s="540"/>
      <c r="C790" s="541"/>
      <c r="D790" s="541"/>
      <c r="E790" s="541"/>
      <c r="F790" s="542"/>
      <c r="G790" s="543"/>
      <c r="H790" s="541"/>
    </row>
    <row r="791" spans="2:8" ht="19.5" customHeight="1" x14ac:dyDescent="0.25">
      <c r="B791" s="210" t="s">
        <v>499</v>
      </c>
      <c r="C791" s="666" t="s">
        <v>342</v>
      </c>
      <c r="D791" s="666"/>
      <c r="E791" s="541"/>
      <c r="F791" s="542"/>
      <c r="G791" s="543"/>
      <c r="H791" s="541"/>
    </row>
    <row r="792" spans="2:8" ht="19.5" customHeight="1" x14ac:dyDescent="0.25">
      <c r="B792" s="210"/>
      <c r="H792" s="210"/>
    </row>
    <row r="793" spans="2:8" ht="19.5" customHeight="1" x14ac:dyDescent="0.25">
      <c r="B793" s="519" t="s">
        <v>889</v>
      </c>
      <c r="C793" s="520" t="s">
        <v>890</v>
      </c>
      <c r="D793" s="520" t="s">
        <v>891</v>
      </c>
      <c r="E793" s="520" t="s">
        <v>892</v>
      </c>
      <c r="F793" s="520" t="s">
        <v>893</v>
      </c>
      <c r="G793" s="520" t="s">
        <v>838</v>
      </c>
      <c r="H793" s="520" t="s">
        <v>894</v>
      </c>
    </row>
    <row r="794" spans="2:8" ht="19.5" customHeight="1" x14ac:dyDescent="0.25">
      <c r="B794" s="526" t="s">
        <v>906</v>
      </c>
      <c r="C794" s="527" t="s">
        <v>886</v>
      </c>
      <c r="D794" s="527" t="s">
        <v>898</v>
      </c>
      <c r="E794" s="527">
        <v>2516</v>
      </c>
      <c r="F794" s="531">
        <v>500000000</v>
      </c>
      <c r="G794" s="528">
        <v>44729</v>
      </c>
      <c r="H794" s="527" t="s">
        <v>901</v>
      </c>
    </row>
    <row r="795" spans="2:8" ht="19.5" customHeight="1" x14ac:dyDescent="0.25">
      <c r="B795" s="526" t="s">
        <v>906</v>
      </c>
      <c r="C795" s="527" t="s">
        <v>886</v>
      </c>
      <c r="D795" s="527" t="s">
        <v>898</v>
      </c>
      <c r="E795" s="527">
        <v>2517</v>
      </c>
      <c r="F795" s="531">
        <v>500000000</v>
      </c>
      <c r="G795" s="528">
        <v>44729</v>
      </c>
      <c r="H795" s="527" t="s">
        <v>901</v>
      </c>
    </row>
    <row r="796" spans="2:8" ht="19.5" customHeight="1" x14ac:dyDescent="0.25">
      <c r="B796" s="526" t="s">
        <v>906</v>
      </c>
      <c r="C796" s="527" t="s">
        <v>886</v>
      </c>
      <c r="D796" s="527" t="s">
        <v>898</v>
      </c>
      <c r="E796" s="527">
        <v>2514</v>
      </c>
      <c r="F796" s="531">
        <v>500000000</v>
      </c>
      <c r="G796" s="528">
        <v>44729</v>
      </c>
      <c r="H796" s="527" t="s">
        <v>901</v>
      </c>
    </row>
    <row r="797" spans="2:8" ht="19.5" customHeight="1" x14ac:dyDescent="0.25">
      <c r="B797" s="526" t="s">
        <v>906</v>
      </c>
      <c r="C797" s="527" t="s">
        <v>886</v>
      </c>
      <c r="D797" s="527" t="s">
        <v>898</v>
      </c>
      <c r="E797" s="527">
        <v>2534</v>
      </c>
      <c r="F797" s="531">
        <v>1000000000</v>
      </c>
      <c r="G797" s="528">
        <v>44732</v>
      </c>
      <c r="H797" s="527" t="s">
        <v>901</v>
      </c>
    </row>
    <row r="798" spans="2:8" ht="19.5" customHeight="1" x14ac:dyDescent="0.25">
      <c r="B798" s="526" t="s">
        <v>906</v>
      </c>
      <c r="C798" s="527" t="s">
        <v>886</v>
      </c>
      <c r="D798" s="527" t="s">
        <v>898</v>
      </c>
      <c r="E798" s="527">
        <v>2535</v>
      </c>
      <c r="F798" s="531">
        <v>1000000000</v>
      </c>
      <c r="G798" s="528">
        <v>44732</v>
      </c>
      <c r="H798" s="527" t="s">
        <v>901</v>
      </c>
    </row>
    <row r="799" spans="2:8" ht="19.5" customHeight="1" x14ac:dyDescent="0.25">
      <c r="B799" s="526" t="s">
        <v>906</v>
      </c>
      <c r="C799" s="527" t="s">
        <v>886</v>
      </c>
      <c r="D799" s="527" t="s">
        <v>898</v>
      </c>
      <c r="E799" s="527">
        <v>2536</v>
      </c>
      <c r="F799" s="531">
        <v>1000000000</v>
      </c>
      <c r="G799" s="528">
        <v>44732</v>
      </c>
      <c r="H799" s="527" t="s">
        <v>901</v>
      </c>
    </row>
    <row r="800" spans="2:8" ht="19.5" customHeight="1" x14ac:dyDescent="0.25">
      <c r="B800" s="526" t="s">
        <v>906</v>
      </c>
      <c r="C800" s="527" t="s">
        <v>886</v>
      </c>
      <c r="D800" s="527" t="s">
        <v>898</v>
      </c>
      <c r="E800" s="527">
        <v>2537</v>
      </c>
      <c r="F800" s="531">
        <v>1000000000</v>
      </c>
      <c r="G800" s="528">
        <v>44732</v>
      </c>
      <c r="H800" s="527" t="s">
        <v>901</v>
      </c>
    </row>
    <row r="801" spans="2:9" ht="19.5" customHeight="1" x14ac:dyDescent="0.25">
      <c r="B801" s="526" t="s">
        <v>906</v>
      </c>
      <c r="C801" s="527" t="s">
        <v>886</v>
      </c>
      <c r="D801" s="527" t="s">
        <v>898</v>
      </c>
      <c r="E801" s="527">
        <v>2538</v>
      </c>
      <c r="F801" s="531">
        <v>1000000000</v>
      </c>
      <c r="G801" s="528">
        <v>44732</v>
      </c>
      <c r="H801" s="527" t="s">
        <v>901</v>
      </c>
    </row>
    <row r="802" spans="2:9" ht="19.5" customHeight="1" x14ac:dyDescent="0.25">
      <c r="B802" s="526" t="s">
        <v>906</v>
      </c>
      <c r="C802" s="527" t="s">
        <v>886</v>
      </c>
      <c r="D802" s="527" t="s">
        <v>898</v>
      </c>
      <c r="E802" s="527">
        <v>2542</v>
      </c>
      <c r="F802" s="531">
        <v>500000000</v>
      </c>
      <c r="G802" s="528">
        <v>44739</v>
      </c>
      <c r="H802" s="527" t="s">
        <v>901</v>
      </c>
    </row>
    <row r="803" spans="2:9" ht="19.5" customHeight="1" x14ac:dyDescent="0.25">
      <c r="B803" s="526" t="s">
        <v>906</v>
      </c>
      <c r="C803" s="527" t="s">
        <v>886</v>
      </c>
      <c r="D803" s="527" t="s">
        <v>898</v>
      </c>
      <c r="E803" s="527">
        <v>2543</v>
      </c>
      <c r="F803" s="531">
        <v>500000000</v>
      </c>
      <c r="G803" s="528">
        <v>44739</v>
      </c>
      <c r="H803" s="527" t="s">
        <v>901</v>
      </c>
    </row>
    <row r="804" spans="2:9" ht="19.5" customHeight="1" x14ac:dyDescent="0.25">
      <c r="B804" s="526" t="s">
        <v>906</v>
      </c>
      <c r="C804" s="527" t="s">
        <v>886</v>
      </c>
      <c r="D804" s="527" t="s">
        <v>898</v>
      </c>
      <c r="E804" s="527">
        <v>2544</v>
      </c>
      <c r="F804" s="531">
        <v>500000000</v>
      </c>
      <c r="G804" s="528">
        <v>44739</v>
      </c>
      <c r="H804" s="527" t="s">
        <v>901</v>
      </c>
    </row>
    <row r="805" spans="2:9" ht="19.5" customHeight="1" x14ac:dyDescent="0.25">
      <c r="B805" s="526" t="s">
        <v>906</v>
      </c>
      <c r="C805" s="527" t="s">
        <v>886</v>
      </c>
      <c r="D805" s="527" t="s">
        <v>898</v>
      </c>
      <c r="E805" s="527">
        <v>2545</v>
      </c>
      <c r="F805" s="531">
        <v>500000000</v>
      </c>
      <c r="G805" s="528">
        <v>44739</v>
      </c>
      <c r="H805" s="527" t="s">
        <v>901</v>
      </c>
    </row>
    <row r="806" spans="2:9" ht="19.5" customHeight="1" x14ac:dyDescent="0.25">
      <c r="B806" s="526" t="s">
        <v>906</v>
      </c>
      <c r="C806" s="527" t="s">
        <v>886</v>
      </c>
      <c r="D806" s="527" t="s">
        <v>898</v>
      </c>
      <c r="E806" s="527">
        <v>2546</v>
      </c>
      <c r="F806" s="531">
        <v>500000000</v>
      </c>
      <c r="G806" s="528">
        <v>44739</v>
      </c>
      <c r="H806" s="527" t="s">
        <v>901</v>
      </c>
    </row>
    <row r="807" spans="2:9" ht="19.5" customHeight="1" x14ac:dyDescent="0.25">
      <c r="B807" s="526" t="s">
        <v>906</v>
      </c>
      <c r="C807" s="527" t="s">
        <v>886</v>
      </c>
      <c r="D807" s="527" t="s">
        <v>898</v>
      </c>
      <c r="E807" s="527">
        <v>2547</v>
      </c>
      <c r="F807" s="531">
        <v>500000000</v>
      </c>
      <c r="G807" s="528">
        <v>44739</v>
      </c>
      <c r="H807" s="527" t="s">
        <v>901</v>
      </c>
    </row>
    <row r="808" spans="2:9" ht="19.5" customHeight="1" x14ac:dyDescent="0.25">
      <c r="B808" s="687" t="s">
        <v>900</v>
      </c>
      <c r="C808" s="687"/>
      <c r="D808" s="687"/>
      <c r="E808" s="687"/>
      <c r="F808" s="544">
        <v>19000000000</v>
      </c>
      <c r="G808" s="527"/>
      <c r="H808" s="527"/>
    </row>
    <row r="809" spans="2:9" ht="19.5" customHeight="1" x14ac:dyDescent="0.25">
      <c r="B809" s="545"/>
      <c r="F809" s="546"/>
    </row>
    <row r="810" spans="2:9" ht="19.5" customHeight="1" x14ac:dyDescent="0.25">
      <c r="C810" s="210" t="s">
        <v>907</v>
      </c>
      <c r="F810" s="547"/>
    </row>
    <row r="811" spans="2:9" ht="19.5" customHeight="1" x14ac:dyDescent="0.25">
      <c r="B811" s="221"/>
    </row>
    <row r="812" spans="2:9" ht="42.75" customHeight="1" x14ac:dyDescent="0.25">
      <c r="B812" s="212"/>
      <c r="C812" s="661" t="s">
        <v>908</v>
      </c>
      <c r="D812" s="661"/>
      <c r="E812" s="661"/>
      <c r="F812" s="661"/>
      <c r="G812" s="661"/>
      <c r="H812" s="661"/>
      <c r="I812" s="661"/>
    </row>
    <row r="813" spans="2:9" ht="19.5" customHeight="1" x14ac:dyDescent="0.25">
      <c r="B813" s="210"/>
    </row>
    <row r="814" spans="2:9" ht="19.5" customHeight="1" x14ac:dyDescent="0.25">
      <c r="B814" s="214"/>
      <c r="C814" s="686" t="s">
        <v>909</v>
      </c>
      <c r="D814" s="686"/>
      <c r="E814" s="686"/>
      <c r="F814" s="214"/>
      <c r="G814" s="214"/>
      <c r="H814" s="214"/>
      <c r="I814" s="214"/>
    </row>
    <row r="815" spans="2:9" ht="19.5" customHeight="1" x14ac:dyDescent="0.25">
      <c r="B815" s="221"/>
    </row>
    <row r="816" spans="2:9" ht="33.75" customHeight="1" x14ac:dyDescent="0.25">
      <c r="B816" s="212"/>
      <c r="C816" s="661" t="s">
        <v>910</v>
      </c>
      <c r="D816" s="661"/>
      <c r="E816" s="661"/>
      <c r="F816" s="661"/>
      <c r="G816" s="661"/>
      <c r="H816" s="661"/>
      <c r="I816" s="661"/>
    </row>
    <row r="817" spans="2:12" ht="19.5" customHeight="1" x14ac:dyDescent="0.25">
      <c r="B817" s="221"/>
    </row>
    <row r="818" spans="2:12" ht="19.5" customHeight="1" x14ac:dyDescent="0.25">
      <c r="B818" s="221"/>
    </row>
    <row r="819" spans="2:12" ht="19.5" customHeight="1" x14ac:dyDescent="0.25">
      <c r="B819" s="221"/>
      <c r="C819" s="210" t="s">
        <v>499</v>
      </c>
      <c r="D819" s="666" t="s">
        <v>342</v>
      </c>
      <c r="E819" s="666"/>
    </row>
    <row r="820" spans="2:12" ht="19.5" customHeight="1" x14ac:dyDescent="0.25">
      <c r="B820" s="221"/>
      <c r="C820" s="210"/>
      <c r="D820" s="238"/>
      <c r="E820" s="238"/>
    </row>
    <row r="821" spans="2:12" ht="19.5" customHeight="1" x14ac:dyDescent="0.25">
      <c r="B821" s="214"/>
      <c r="C821" s="686" t="s">
        <v>911</v>
      </c>
      <c r="D821" s="686"/>
      <c r="E821" s="686"/>
    </row>
    <row r="822" spans="2:12" ht="19.5" customHeight="1" x14ac:dyDescent="0.25">
      <c r="B822" s="221"/>
    </row>
    <row r="823" spans="2:12" ht="61.5" customHeight="1" x14ac:dyDescent="0.25">
      <c r="B823" s="223"/>
      <c r="C823" s="664" t="s">
        <v>912</v>
      </c>
      <c r="D823" s="664"/>
      <c r="E823" s="664"/>
      <c r="F823" s="664"/>
      <c r="G823" s="664"/>
      <c r="H823" s="664"/>
      <c r="I823" s="664"/>
      <c r="J823" s="292"/>
      <c r="K823" s="292"/>
      <c r="L823" s="292"/>
    </row>
    <row r="824" spans="2:12" ht="19.5" customHeight="1" x14ac:dyDescent="0.25">
      <c r="B824" s="223"/>
      <c r="C824" s="548"/>
      <c r="D824" s="292"/>
      <c r="E824" s="292"/>
      <c r="F824" s="292"/>
      <c r="G824" s="292"/>
      <c r="H824" s="292"/>
      <c r="I824" s="292"/>
      <c r="J824" s="292"/>
      <c r="K824" s="292"/>
      <c r="L824" s="292"/>
    </row>
    <row r="825" spans="2:12" ht="19.5" customHeight="1" x14ac:dyDescent="0.25">
      <c r="B825" s="285"/>
      <c r="C825" s="663" t="s">
        <v>913</v>
      </c>
      <c r="D825" s="663"/>
      <c r="E825" s="663"/>
      <c r="F825" s="663"/>
      <c r="G825" s="663"/>
    </row>
    <row r="826" spans="2:12" ht="19.5" customHeight="1" x14ac:dyDescent="0.25">
      <c r="B826" s="221"/>
    </row>
    <row r="827" spans="2:12" ht="36" customHeight="1" x14ac:dyDescent="0.25">
      <c r="B827" s="212"/>
      <c r="C827" s="661" t="s">
        <v>914</v>
      </c>
      <c r="D827" s="661"/>
      <c r="E827" s="661"/>
      <c r="F827" s="661"/>
      <c r="G827" s="661"/>
      <c r="H827" s="661"/>
      <c r="I827" s="661"/>
    </row>
    <row r="828" spans="2:12" ht="19.5" customHeight="1" x14ac:dyDescent="0.25">
      <c r="B828" s="225"/>
    </row>
    <row r="829" spans="2:12" ht="40.5" customHeight="1" x14ac:dyDescent="0.25">
      <c r="B829" s="212"/>
      <c r="C829" s="661" t="s">
        <v>915</v>
      </c>
      <c r="D829" s="661"/>
      <c r="E829" s="661"/>
      <c r="F829" s="661"/>
      <c r="G829" s="661"/>
      <c r="H829" s="661"/>
      <c r="I829" s="661"/>
    </row>
    <row r="830" spans="2:12" ht="19.5" customHeight="1" x14ac:dyDescent="0.25">
      <c r="B830" s="225"/>
    </row>
    <row r="831" spans="2:12" ht="32.25" customHeight="1" x14ac:dyDescent="0.25">
      <c r="B831" s="212"/>
      <c r="C831" s="661" t="s">
        <v>916</v>
      </c>
      <c r="D831" s="661"/>
      <c r="E831" s="661"/>
      <c r="F831" s="661"/>
      <c r="G831" s="661"/>
      <c r="H831" s="661"/>
      <c r="I831" s="661"/>
    </row>
    <row r="832" spans="2:12" ht="19.5" customHeight="1" x14ac:dyDescent="0.25">
      <c r="B832" s="210"/>
    </row>
    <row r="833" spans="2:9" ht="19.5" customHeight="1" x14ac:dyDescent="0.25">
      <c r="C833" s="210" t="s">
        <v>917</v>
      </c>
      <c r="D833" s="214" t="s">
        <v>918</v>
      </c>
      <c r="E833" s="214"/>
      <c r="F833" s="214"/>
    </row>
    <row r="834" spans="2:9" ht="19.5" customHeight="1" x14ac:dyDescent="0.25">
      <c r="B834" s="211"/>
    </row>
    <row r="835" spans="2:9" ht="19.5" customHeight="1" x14ac:dyDescent="0.25">
      <c r="B835" s="273"/>
      <c r="C835" s="248" t="s">
        <v>919</v>
      </c>
      <c r="D835" s="248"/>
      <c r="E835" s="248"/>
      <c r="F835" s="248"/>
    </row>
    <row r="836" spans="2:9" ht="19.5" customHeight="1" x14ac:dyDescent="0.25">
      <c r="B836" s="211"/>
    </row>
    <row r="837" spans="2:9" ht="19.5" customHeight="1" x14ac:dyDescent="0.25">
      <c r="C837" s="210" t="s">
        <v>920</v>
      </c>
      <c r="D837" s="663" t="s">
        <v>921</v>
      </c>
      <c r="E837" s="663"/>
      <c r="F837" s="663"/>
      <c r="G837" s="663"/>
      <c r="H837" s="663"/>
    </row>
    <row r="838" spans="2:9" ht="19.5" customHeight="1" x14ac:dyDescent="0.25">
      <c r="B838" s="211"/>
    </row>
    <row r="839" spans="2:9" ht="19.5" customHeight="1" x14ac:dyDescent="0.25">
      <c r="B839" s="245"/>
      <c r="C839" s="661" t="s">
        <v>922</v>
      </c>
      <c r="D839" s="661"/>
      <c r="E839" s="661"/>
      <c r="F839" s="661"/>
      <c r="G839" s="661"/>
      <c r="H839" s="661"/>
      <c r="I839" s="661"/>
    </row>
    <row r="840" spans="2:9" ht="19.5" customHeight="1" x14ac:dyDescent="0.25">
      <c r="B840" s="221"/>
    </row>
    <row r="841" spans="2:9" ht="19.5" customHeight="1" x14ac:dyDescent="0.25">
      <c r="B841" s="245"/>
      <c r="C841" s="667" t="s">
        <v>923</v>
      </c>
      <c r="D841" s="667"/>
      <c r="E841" s="667"/>
      <c r="F841" s="667"/>
      <c r="G841" s="245"/>
      <c r="H841" s="245"/>
    </row>
    <row r="842" spans="2:9" ht="19.5" customHeight="1" x14ac:dyDescent="0.25">
      <c r="B842" s="211"/>
    </row>
    <row r="843" spans="2:9" ht="19.5" customHeight="1" x14ac:dyDescent="0.25">
      <c r="C843" s="685" t="s">
        <v>517</v>
      </c>
      <c r="D843" s="685" t="s">
        <v>924</v>
      </c>
      <c r="E843" s="685"/>
      <c r="F843" s="685"/>
      <c r="G843" s="685"/>
      <c r="H843" s="685"/>
      <c r="I843" s="685"/>
    </row>
    <row r="844" spans="2:9" ht="19.5" customHeight="1" x14ac:dyDescent="0.25">
      <c r="C844" s="685"/>
      <c r="D844" s="549" t="s">
        <v>925</v>
      </c>
      <c r="E844" s="549" t="s">
        <v>926</v>
      </c>
      <c r="F844" s="549" t="s">
        <v>927</v>
      </c>
      <c r="G844" s="549" t="s">
        <v>928</v>
      </c>
      <c r="H844" s="549" t="s">
        <v>929</v>
      </c>
      <c r="I844" s="549" t="s">
        <v>930</v>
      </c>
    </row>
    <row r="845" spans="2:9" ht="19.5" customHeight="1" x14ac:dyDescent="0.25">
      <c r="C845" s="685"/>
      <c r="D845" s="549" t="s">
        <v>931</v>
      </c>
      <c r="E845" s="549" t="s">
        <v>932</v>
      </c>
      <c r="F845" s="549" t="s">
        <v>933</v>
      </c>
      <c r="G845" s="549" t="s">
        <v>934</v>
      </c>
      <c r="H845" s="549" t="s">
        <v>935</v>
      </c>
      <c r="I845" s="549" t="s">
        <v>936</v>
      </c>
    </row>
    <row r="846" spans="2:9" ht="19.5" customHeight="1" x14ac:dyDescent="0.25">
      <c r="C846" s="685"/>
      <c r="D846" s="550" t="s">
        <v>936</v>
      </c>
      <c r="E846" s="550" t="s">
        <v>936</v>
      </c>
      <c r="F846" s="550" t="s">
        <v>936</v>
      </c>
      <c r="G846" s="550" t="s">
        <v>936</v>
      </c>
      <c r="H846" s="550" t="s">
        <v>936</v>
      </c>
      <c r="I846" s="393"/>
    </row>
    <row r="847" spans="2:9" ht="19.5" customHeight="1" x14ac:dyDescent="0.25">
      <c r="C847" s="551">
        <v>44166</v>
      </c>
      <c r="D847" s="513"/>
      <c r="E847" s="513"/>
      <c r="F847" s="552"/>
      <c r="G847" s="513"/>
      <c r="H847" s="513"/>
      <c r="I847" s="513"/>
    </row>
    <row r="848" spans="2:9" ht="19.5" customHeight="1" x14ac:dyDescent="0.25">
      <c r="C848" s="368" t="s">
        <v>937</v>
      </c>
      <c r="D848" s="553">
        <v>18807354486</v>
      </c>
      <c r="E848" s="553">
        <v>113558935352</v>
      </c>
      <c r="F848" s="553">
        <v>70514447393</v>
      </c>
      <c r="G848" s="553">
        <v>252278158549</v>
      </c>
      <c r="H848" s="553">
        <v>23161539902</v>
      </c>
      <c r="I848" s="553">
        <v>478320435682</v>
      </c>
    </row>
    <row r="849" spans="2:9" ht="19.5" customHeight="1" x14ac:dyDescent="0.25">
      <c r="C849" s="368" t="s">
        <v>938</v>
      </c>
      <c r="D849" s="553">
        <v>184154188946</v>
      </c>
      <c r="E849" s="553">
        <v>810521367924</v>
      </c>
      <c r="F849" s="553">
        <v>412645099077</v>
      </c>
      <c r="G849" s="553">
        <v>349513679749</v>
      </c>
      <c r="H849" s="553">
        <v>203373414639</v>
      </c>
      <c r="I849" s="553">
        <v>1960207750335</v>
      </c>
    </row>
    <row r="850" spans="2:9" ht="19.5" customHeight="1" x14ac:dyDescent="0.25">
      <c r="C850" s="554" t="s">
        <v>939</v>
      </c>
      <c r="D850" s="555">
        <v>202961543432</v>
      </c>
      <c r="E850" s="555">
        <v>924080303276</v>
      </c>
      <c r="F850" s="555">
        <v>483159546470</v>
      </c>
      <c r="G850" s="555">
        <v>601791838298</v>
      </c>
      <c r="H850" s="555">
        <v>226534954541</v>
      </c>
      <c r="I850" s="555">
        <v>2438528186017</v>
      </c>
    </row>
    <row r="851" spans="2:9" ht="19.5" customHeight="1" x14ac:dyDescent="0.25">
      <c r="C851" s="368" t="s">
        <v>940</v>
      </c>
      <c r="D851" s="553">
        <v>82551962574</v>
      </c>
      <c r="E851" s="553">
        <v>145643794152</v>
      </c>
      <c r="F851" s="553">
        <v>183422855409</v>
      </c>
      <c r="G851" s="553">
        <v>215899927355</v>
      </c>
      <c r="H851" s="553">
        <v>74779294001</v>
      </c>
      <c r="I851" s="553">
        <v>702297833491</v>
      </c>
    </row>
    <row r="852" spans="2:9" ht="19.5" customHeight="1" x14ac:dyDescent="0.25">
      <c r="C852" s="368" t="s">
        <v>941</v>
      </c>
      <c r="D852" s="553">
        <v>880953816510</v>
      </c>
      <c r="E852" s="553">
        <v>227651156486</v>
      </c>
      <c r="F852" s="553">
        <v>315536731231</v>
      </c>
      <c r="G852" s="553">
        <v>711512632158</v>
      </c>
      <c r="H852" s="553">
        <v>273653879503</v>
      </c>
      <c r="I852" s="553">
        <v>2409308215888</v>
      </c>
    </row>
    <row r="853" spans="2:9" ht="19.5" customHeight="1" x14ac:dyDescent="0.25">
      <c r="C853" s="554" t="s">
        <v>942</v>
      </c>
      <c r="D853" s="555">
        <v>963505779084</v>
      </c>
      <c r="E853" s="555">
        <v>373294950638</v>
      </c>
      <c r="F853" s="555">
        <v>498959586640</v>
      </c>
      <c r="G853" s="555">
        <v>927412559513</v>
      </c>
      <c r="H853" s="555">
        <v>348433173504</v>
      </c>
      <c r="I853" s="555">
        <v>3111606049379</v>
      </c>
    </row>
    <row r="854" spans="2:9" ht="19.5" customHeight="1" x14ac:dyDescent="0.25">
      <c r="C854" s="556"/>
      <c r="D854" s="557"/>
      <c r="E854" s="557"/>
      <c r="F854" s="557"/>
      <c r="G854" s="557"/>
      <c r="H854" s="557"/>
      <c r="I854" s="557"/>
    </row>
    <row r="855" spans="2:9" ht="19.5" customHeight="1" x14ac:dyDescent="0.25">
      <c r="B855" s="211"/>
      <c r="C855" s="210" t="s">
        <v>499</v>
      </c>
      <c r="D855" s="666" t="s">
        <v>342</v>
      </c>
      <c r="E855" s="666"/>
    </row>
    <row r="856" spans="2:9" ht="19.5" customHeight="1" x14ac:dyDescent="0.25">
      <c r="B856" s="211"/>
    </row>
    <row r="857" spans="2:9" ht="19.5" customHeight="1" x14ac:dyDescent="0.25">
      <c r="C857" s="681" t="s">
        <v>943</v>
      </c>
      <c r="D857" s="681"/>
      <c r="E857" s="681"/>
      <c r="F857" s="681"/>
    </row>
    <row r="858" spans="2:9" ht="19.5" customHeight="1" x14ac:dyDescent="0.25">
      <c r="B858" s="211"/>
    </row>
    <row r="859" spans="2:9" ht="19.5" customHeight="1" x14ac:dyDescent="0.25">
      <c r="C859" s="682" t="s">
        <v>517</v>
      </c>
      <c r="D859" s="682" t="s">
        <v>924</v>
      </c>
      <c r="E859" s="682"/>
      <c r="F859" s="682"/>
      <c r="G859" s="682"/>
      <c r="H859" s="682"/>
      <c r="I859" s="682"/>
    </row>
    <row r="860" spans="2:9" ht="19.5" customHeight="1" x14ac:dyDescent="0.25">
      <c r="C860" s="682"/>
      <c r="D860" s="558" t="s">
        <v>925</v>
      </c>
      <c r="E860" s="520" t="s">
        <v>926</v>
      </c>
      <c r="F860" s="520" t="s">
        <v>927</v>
      </c>
      <c r="G860" s="520" t="s">
        <v>928</v>
      </c>
      <c r="H860" s="559" t="s">
        <v>929</v>
      </c>
      <c r="I860" s="519" t="s">
        <v>234</v>
      </c>
    </row>
    <row r="861" spans="2:9" ht="19.5" customHeight="1" x14ac:dyDescent="0.25">
      <c r="C861" s="682"/>
      <c r="D861" s="558" t="s">
        <v>931</v>
      </c>
      <c r="E861" s="558" t="s">
        <v>932</v>
      </c>
      <c r="F861" s="558" t="s">
        <v>933</v>
      </c>
      <c r="G861" s="558" t="s">
        <v>934</v>
      </c>
      <c r="H861" s="560" t="s">
        <v>935</v>
      </c>
      <c r="I861" s="561" t="s">
        <v>390</v>
      </c>
    </row>
    <row r="862" spans="2:9" ht="19.5" customHeight="1" x14ac:dyDescent="0.25">
      <c r="C862" s="682"/>
      <c r="D862" s="558" t="s">
        <v>390</v>
      </c>
      <c r="E862" s="558" t="s">
        <v>390</v>
      </c>
      <c r="F862" s="558" t="s">
        <v>390</v>
      </c>
      <c r="G862" s="558" t="s">
        <v>390</v>
      </c>
      <c r="H862" s="560" t="s">
        <v>390</v>
      </c>
      <c r="I862" s="562"/>
    </row>
    <row r="863" spans="2:9" ht="19.5" customHeight="1" x14ac:dyDescent="0.25">
      <c r="C863" s="563">
        <v>43800</v>
      </c>
      <c r="D863" s="564"/>
      <c r="E863" s="564"/>
      <c r="F863" s="564"/>
      <c r="G863" s="564"/>
      <c r="H863" s="565"/>
      <c r="I863" s="566"/>
    </row>
    <row r="864" spans="2:9" ht="19.5" customHeight="1" x14ac:dyDescent="0.25">
      <c r="C864" s="526" t="s">
        <v>944</v>
      </c>
      <c r="D864" s="567">
        <v>2903870885</v>
      </c>
      <c r="E864" s="567">
        <v>16214591831</v>
      </c>
      <c r="F864" s="567">
        <v>47142410915</v>
      </c>
      <c r="G864" s="567">
        <v>155211493266</v>
      </c>
      <c r="H864" s="568">
        <v>26663503914</v>
      </c>
      <c r="I864" s="569">
        <v>248135870811</v>
      </c>
    </row>
    <row r="865" spans="2:9" ht="19.5" customHeight="1" x14ac:dyDescent="0.25">
      <c r="C865" s="526" t="s">
        <v>945</v>
      </c>
      <c r="D865" s="567">
        <v>166495263191</v>
      </c>
      <c r="E865" s="567">
        <v>811492672271</v>
      </c>
      <c r="F865" s="567">
        <v>319354290021</v>
      </c>
      <c r="G865" s="567">
        <v>297608955962</v>
      </c>
      <c r="H865" s="568">
        <v>109866359335</v>
      </c>
      <c r="I865" s="569">
        <v>1704817540780</v>
      </c>
    </row>
    <row r="866" spans="2:9" ht="19.5" customHeight="1" x14ac:dyDescent="0.25">
      <c r="C866" s="570" t="s">
        <v>946</v>
      </c>
      <c r="D866" s="529">
        <v>169399134076</v>
      </c>
      <c r="E866" s="529">
        <v>827707264102</v>
      </c>
      <c r="F866" s="529">
        <v>366496700936</v>
      </c>
      <c r="G866" s="529">
        <v>452820449228</v>
      </c>
      <c r="H866" s="571">
        <v>136530458248</v>
      </c>
      <c r="I866" s="572">
        <v>1952953411591</v>
      </c>
    </row>
    <row r="867" spans="2:9" ht="19.5" customHeight="1" x14ac:dyDescent="0.25">
      <c r="C867" s="526" t="s">
        <v>947</v>
      </c>
      <c r="D867" s="567">
        <v>140554895960</v>
      </c>
      <c r="E867" s="567">
        <v>139760952409</v>
      </c>
      <c r="F867" s="567">
        <v>65089424817</v>
      </c>
      <c r="G867" s="567">
        <v>154236564831</v>
      </c>
      <c r="H867" s="568">
        <v>55979827008</v>
      </c>
      <c r="I867" s="569">
        <v>555621665025</v>
      </c>
    </row>
    <row r="868" spans="2:9" ht="19.5" customHeight="1" x14ac:dyDescent="0.25">
      <c r="C868" s="526" t="s">
        <v>948</v>
      </c>
      <c r="D868" s="567">
        <v>557249602491</v>
      </c>
      <c r="E868" s="567">
        <v>231975799067</v>
      </c>
      <c r="F868" s="567">
        <v>238760479618</v>
      </c>
      <c r="G868" s="567">
        <v>602462816245</v>
      </c>
      <c r="H868" s="568">
        <v>321012717971</v>
      </c>
      <c r="I868" s="569">
        <v>1951461415392</v>
      </c>
    </row>
    <row r="869" spans="2:9" ht="19.5" customHeight="1" x14ac:dyDescent="0.25">
      <c r="C869" s="570" t="s">
        <v>949</v>
      </c>
      <c r="D869" s="529">
        <v>697804498451</v>
      </c>
      <c r="E869" s="529">
        <v>371736751476</v>
      </c>
      <c r="F869" s="529">
        <v>303849904435</v>
      </c>
      <c r="G869" s="529">
        <v>756699381076</v>
      </c>
      <c r="H869" s="568">
        <v>376992544979</v>
      </c>
      <c r="I869" s="572">
        <v>2507083080417</v>
      </c>
    </row>
    <row r="870" spans="2:9" ht="19.5" customHeight="1" x14ac:dyDescent="0.25">
      <c r="B870" s="210"/>
    </row>
    <row r="871" spans="2:9" ht="19.5" customHeight="1" x14ac:dyDescent="0.25">
      <c r="C871" s="210" t="s">
        <v>950</v>
      </c>
      <c r="D871" s="663" t="s">
        <v>951</v>
      </c>
      <c r="E871" s="663"/>
      <c r="F871" s="663"/>
      <c r="G871" s="663"/>
    </row>
    <row r="872" spans="2:9" ht="19.5" customHeight="1" x14ac:dyDescent="0.25">
      <c r="B872" s="211"/>
    </row>
    <row r="873" spans="2:9" ht="19.5" customHeight="1" x14ac:dyDescent="0.25">
      <c r="B873" s="245"/>
      <c r="C873" s="667" t="s">
        <v>952</v>
      </c>
      <c r="D873" s="667"/>
      <c r="E873" s="667"/>
      <c r="F873" s="667"/>
      <c r="G873" s="667"/>
      <c r="H873" s="667"/>
    </row>
    <row r="874" spans="2:9" ht="19.5" customHeight="1" x14ac:dyDescent="0.25">
      <c r="B874" s="211"/>
    </row>
    <row r="875" spans="2:9" ht="19.5" customHeight="1" x14ac:dyDescent="0.25">
      <c r="C875" s="683" t="s">
        <v>953</v>
      </c>
      <c r="D875" s="684" t="s">
        <v>954</v>
      </c>
      <c r="E875" s="684"/>
      <c r="F875" s="684"/>
      <c r="G875" s="684"/>
    </row>
    <row r="876" spans="2:9" ht="19.5" customHeight="1" x14ac:dyDescent="0.25">
      <c r="C876" s="683"/>
      <c r="D876" s="422" t="s">
        <v>955</v>
      </c>
      <c r="E876" s="422" t="s">
        <v>956</v>
      </c>
      <c r="F876" s="422" t="s">
        <v>957</v>
      </c>
      <c r="G876" s="422" t="s">
        <v>956</v>
      </c>
    </row>
    <row r="877" spans="2:9" ht="19.5" customHeight="1" x14ac:dyDescent="0.25">
      <c r="C877" s="573" t="s">
        <v>958</v>
      </c>
      <c r="D877" s="321">
        <v>446176592500</v>
      </c>
      <c r="E877" s="574">
        <v>0.1774</v>
      </c>
      <c r="F877" s="425">
        <v>25908864876</v>
      </c>
      <c r="G877" s="575">
        <v>0.29720000000000002</v>
      </c>
    </row>
    <row r="878" spans="2:9" ht="19.5" customHeight="1" x14ac:dyDescent="0.25">
      <c r="C878" s="573" t="s">
        <v>959</v>
      </c>
      <c r="D878" s="321">
        <v>734094587745</v>
      </c>
      <c r="E878" s="574">
        <v>0.29189999999999999</v>
      </c>
      <c r="F878" s="425">
        <v>26054524772</v>
      </c>
      <c r="G878" s="575">
        <v>0.2989</v>
      </c>
    </row>
    <row r="879" spans="2:9" ht="19.5" customHeight="1" x14ac:dyDescent="0.25">
      <c r="C879" s="573" t="s">
        <v>960</v>
      </c>
      <c r="D879" s="321">
        <v>485989078880</v>
      </c>
      <c r="E879" s="574">
        <v>0.1933</v>
      </c>
      <c r="F879" s="425">
        <v>15183676593</v>
      </c>
      <c r="G879" s="575">
        <v>0.17419999999999999</v>
      </c>
    </row>
    <row r="880" spans="2:9" ht="19.5" customHeight="1" x14ac:dyDescent="0.25">
      <c r="C880" s="573" t="s">
        <v>425</v>
      </c>
      <c r="D880" s="321">
        <v>848527361653</v>
      </c>
      <c r="E880" s="574">
        <v>0.33739999999999998</v>
      </c>
      <c r="F880" s="425">
        <v>20018444821</v>
      </c>
      <c r="G880" s="575">
        <v>0.22969999999999999</v>
      </c>
    </row>
    <row r="881" spans="2:9" ht="19.5" customHeight="1" x14ac:dyDescent="0.25">
      <c r="C881" s="573" t="s">
        <v>961</v>
      </c>
      <c r="D881" s="428">
        <v>2514787620777</v>
      </c>
      <c r="E881" s="576">
        <v>1</v>
      </c>
      <c r="F881" s="428">
        <v>87165511062</v>
      </c>
      <c r="G881" s="577">
        <v>1</v>
      </c>
    </row>
    <row r="882" spans="2:9" ht="18.75" customHeight="1" x14ac:dyDescent="0.25">
      <c r="B882" s="221"/>
    </row>
    <row r="883" spans="2:9" ht="18.75" customHeight="1" x14ac:dyDescent="0.25">
      <c r="B883" s="245"/>
      <c r="C883" s="667" t="s">
        <v>962</v>
      </c>
      <c r="D883" s="667"/>
      <c r="E883" s="667"/>
      <c r="F883" s="667"/>
      <c r="G883" s="667"/>
      <c r="H883" s="667"/>
    </row>
    <row r="884" spans="2:9" ht="18.75" customHeight="1" x14ac:dyDescent="0.25">
      <c r="B884" s="221"/>
    </row>
    <row r="885" spans="2:9" ht="18.75" customHeight="1" x14ac:dyDescent="0.25">
      <c r="C885" s="679" t="s">
        <v>963</v>
      </c>
      <c r="D885" s="679" t="s">
        <v>964</v>
      </c>
      <c r="E885" s="679"/>
      <c r="F885" s="679"/>
      <c r="G885" s="679"/>
    </row>
    <row r="886" spans="2:9" ht="18.75" customHeight="1" x14ac:dyDescent="0.25">
      <c r="C886" s="679"/>
      <c r="D886" s="579" t="s">
        <v>965</v>
      </c>
      <c r="E886" s="578" t="s">
        <v>966</v>
      </c>
      <c r="F886" s="579" t="s">
        <v>957</v>
      </c>
      <c r="G886" s="578" t="s">
        <v>966</v>
      </c>
    </row>
    <row r="887" spans="2:9" ht="18.75" customHeight="1" x14ac:dyDescent="0.25">
      <c r="C887" s="679"/>
      <c r="D887" s="580" t="s">
        <v>390</v>
      </c>
      <c r="E887" s="578"/>
      <c r="F887" s="580" t="s">
        <v>390</v>
      </c>
      <c r="G887" s="578"/>
    </row>
    <row r="888" spans="2:9" ht="18.75" customHeight="1" x14ac:dyDescent="0.25">
      <c r="C888" s="581" t="s">
        <v>967</v>
      </c>
      <c r="D888" s="328">
        <v>241888382551</v>
      </c>
      <c r="E888" s="329" t="s">
        <v>968</v>
      </c>
      <c r="F888" s="328">
        <v>12114316365</v>
      </c>
      <c r="G888" s="329" t="s">
        <v>969</v>
      </c>
    </row>
    <row r="889" spans="2:9" ht="18.75" customHeight="1" x14ac:dyDescent="0.25">
      <c r="C889" s="581" t="s">
        <v>970</v>
      </c>
      <c r="D889" s="328">
        <v>450631086115</v>
      </c>
      <c r="E889" s="329" t="s">
        <v>971</v>
      </c>
      <c r="F889" s="328">
        <v>18051168603</v>
      </c>
      <c r="G889" s="329" t="s">
        <v>972</v>
      </c>
    </row>
    <row r="890" spans="2:9" ht="18.75" customHeight="1" x14ac:dyDescent="0.25">
      <c r="C890" s="581" t="s">
        <v>973</v>
      </c>
      <c r="D890" s="328">
        <v>306498814364</v>
      </c>
      <c r="E890" s="329" t="s">
        <v>974</v>
      </c>
      <c r="F890" s="328">
        <v>12985100852</v>
      </c>
      <c r="G890" s="329" t="s">
        <v>975</v>
      </c>
    </row>
    <row r="891" spans="2:9" ht="18.75" customHeight="1" x14ac:dyDescent="0.25">
      <c r="C891" s="581" t="s">
        <v>425</v>
      </c>
      <c r="D891" s="328">
        <v>739884773068</v>
      </c>
      <c r="E891" s="329" t="s">
        <v>976</v>
      </c>
      <c r="F891" s="328">
        <v>16493996244</v>
      </c>
      <c r="G891" s="329" t="s">
        <v>977</v>
      </c>
    </row>
    <row r="892" spans="2:9" ht="18.75" customHeight="1" x14ac:dyDescent="0.25">
      <c r="C892" s="582" t="s">
        <v>978</v>
      </c>
      <c r="D892" s="328">
        <v>1738903056098</v>
      </c>
      <c r="E892" s="583" t="s">
        <v>979</v>
      </c>
      <c r="F892" s="332">
        <v>59644582064</v>
      </c>
      <c r="G892" s="583" t="s">
        <v>979</v>
      </c>
    </row>
    <row r="893" spans="2:9" ht="18.75" customHeight="1" x14ac:dyDescent="0.25">
      <c r="B893" s="221"/>
    </row>
    <row r="894" spans="2:9" ht="18.75" customHeight="1" x14ac:dyDescent="0.25">
      <c r="B894" s="221"/>
      <c r="C894" s="246" t="s">
        <v>980</v>
      </c>
      <c r="D894" s="246"/>
      <c r="E894" s="246"/>
      <c r="F894" s="246"/>
      <c r="G894" s="246"/>
      <c r="H894" s="246"/>
      <c r="I894" s="248"/>
    </row>
    <row r="895" spans="2:9" ht="18.75" customHeight="1" x14ac:dyDescent="0.25">
      <c r="B895" s="221"/>
    </row>
    <row r="896" spans="2:9" ht="18.75" customHeight="1" x14ac:dyDescent="0.25">
      <c r="C896" s="210" t="s">
        <v>981</v>
      </c>
      <c r="D896" s="214" t="s">
        <v>982</v>
      </c>
      <c r="E896" s="214"/>
      <c r="F896" s="214"/>
      <c r="G896" s="214"/>
      <c r="H896" s="214"/>
    </row>
    <row r="897" spans="2:6" ht="18.75" customHeight="1" x14ac:dyDescent="0.25">
      <c r="B897" s="221"/>
    </row>
    <row r="898" spans="2:6" ht="18.75" customHeight="1" x14ac:dyDescent="0.25">
      <c r="C898" s="680" t="s">
        <v>671</v>
      </c>
      <c r="D898" s="680"/>
      <c r="E898" s="680"/>
      <c r="F898" s="680"/>
    </row>
    <row r="899" spans="2:6" ht="18.75" customHeight="1" x14ac:dyDescent="0.25">
      <c r="B899" s="210"/>
    </row>
    <row r="900" spans="2:6" ht="18.75" customHeight="1" x14ac:dyDescent="0.25">
      <c r="C900" s="676" t="s">
        <v>517</v>
      </c>
      <c r="D900" s="584" t="s">
        <v>983</v>
      </c>
      <c r="E900" s="433" t="s">
        <v>290</v>
      </c>
      <c r="F900" s="584" t="s">
        <v>984</v>
      </c>
    </row>
    <row r="901" spans="2:6" ht="18.75" customHeight="1" x14ac:dyDescent="0.25">
      <c r="C901" s="676"/>
      <c r="D901" s="585" t="s">
        <v>766</v>
      </c>
      <c r="E901" s="438" t="s">
        <v>766</v>
      </c>
      <c r="F901" s="585" t="s">
        <v>766</v>
      </c>
    </row>
    <row r="902" spans="2:6" ht="18.75" customHeight="1" x14ac:dyDescent="0.25">
      <c r="C902" s="312" t="s">
        <v>985</v>
      </c>
      <c r="D902" s="586">
        <v>0</v>
      </c>
      <c r="E902" s="586">
        <v>0</v>
      </c>
      <c r="F902" s="586">
        <v>0</v>
      </c>
    </row>
    <row r="903" spans="2:6" ht="18.75" customHeight="1" x14ac:dyDescent="0.25">
      <c r="C903" s="312" t="s">
        <v>986</v>
      </c>
      <c r="D903" s="314">
        <v>2039445665</v>
      </c>
      <c r="E903" s="314"/>
      <c r="F903" s="314">
        <v>2039445665</v>
      </c>
    </row>
    <row r="904" spans="2:6" ht="18.75" customHeight="1" x14ac:dyDescent="0.25">
      <c r="C904" s="312" t="s">
        <v>987</v>
      </c>
      <c r="D904" s="314"/>
      <c r="E904" s="314"/>
      <c r="F904" s="314"/>
    </row>
    <row r="905" spans="2:6" ht="18.75" customHeight="1" x14ac:dyDescent="0.25">
      <c r="C905" s="312" t="s">
        <v>988</v>
      </c>
      <c r="D905" s="314"/>
      <c r="E905" s="314"/>
      <c r="F905" s="314"/>
    </row>
    <row r="906" spans="2:6" ht="18.75" customHeight="1" x14ac:dyDescent="0.25">
      <c r="C906" s="308" t="s">
        <v>234</v>
      </c>
      <c r="D906" s="315">
        <v>2039445665</v>
      </c>
      <c r="E906" s="315"/>
      <c r="F906" s="315">
        <v>2039445665</v>
      </c>
    </row>
    <row r="907" spans="2:6" ht="18.75" customHeight="1" x14ac:dyDescent="0.25">
      <c r="B907" s="221"/>
    </row>
    <row r="908" spans="2:6" ht="18.75" customHeight="1" x14ac:dyDescent="0.25">
      <c r="B908" s="221"/>
      <c r="C908" s="677" t="s">
        <v>989</v>
      </c>
      <c r="D908" s="677"/>
      <c r="E908" s="677"/>
      <c r="F908" s="677"/>
    </row>
    <row r="909" spans="2:6" ht="18.75" customHeight="1" x14ac:dyDescent="0.25">
      <c r="B909" s="221"/>
    </row>
    <row r="910" spans="2:6" ht="18.75" customHeight="1" x14ac:dyDescent="0.25">
      <c r="B910" s="245"/>
      <c r="C910" s="245" t="s">
        <v>990</v>
      </c>
      <c r="D910" s="245"/>
      <c r="E910" s="245"/>
      <c r="F910" s="245"/>
    </row>
    <row r="911" spans="2:6" ht="18.75" customHeight="1" x14ac:dyDescent="0.25">
      <c r="B911" s="245"/>
      <c r="C911" s="245" t="s">
        <v>991</v>
      </c>
      <c r="D911" s="245"/>
      <c r="E911" s="245"/>
      <c r="F911" s="245"/>
    </row>
    <row r="912" spans="2:6" ht="18.75" customHeight="1" x14ac:dyDescent="0.25">
      <c r="B912" s="221"/>
    </row>
    <row r="913" spans="2:6" ht="18.75" customHeight="1" x14ac:dyDescent="0.25">
      <c r="B913" s="221"/>
      <c r="C913" s="210" t="s">
        <v>499</v>
      </c>
      <c r="D913" s="666" t="s">
        <v>342</v>
      </c>
      <c r="E913" s="666"/>
    </row>
    <row r="914" spans="2:6" ht="18.75" customHeight="1" x14ac:dyDescent="0.25">
      <c r="B914" s="221"/>
    </row>
    <row r="915" spans="2:6" ht="18.75" customHeight="1" x14ac:dyDescent="0.25">
      <c r="C915" s="378" t="s">
        <v>685</v>
      </c>
    </row>
    <row r="916" spans="2:6" ht="18.75" customHeight="1" x14ac:dyDescent="0.25">
      <c r="B916" s="210"/>
    </row>
    <row r="917" spans="2:6" ht="18.75" customHeight="1" x14ac:dyDescent="0.25">
      <c r="C917" s="676" t="s">
        <v>517</v>
      </c>
      <c r="D917" s="584" t="s">
        <v>983</v>
      </c>
      <c r="E917" s="433" t="s">
        <v>290</v>
      </c>
      <c r="F917" s="584" t="s">
        <v>992</v>
      </c>
    </row>
    <row r="918" spans="2:6" ht="18.75" customHeight="1" x14ac:dyDescent="0.25">
      <c r="C918" s="676"/>
      <c r="D918" s="585" t="s">
        <v>766</v>
      </c>
      <c r="E918" s="438" t="s">
        <v>766</v>
      </c>
      <c r="F918" s="585" t="s">
        <v>766</v>
      </c>
    </row>
    <row r="919" spans="2:6" ht="18.75" customHeight="1" x14ac:dyDescent="0.25">
      <c r="C919" s="312" t="s">
        <v>985</v>
      </c>
      <c r="D919" s="314">
        <v>0</v>
      </c>
      <c r="E919" s="314">
        <v>0</v>
      </c>
      <c r="F919" s="314">
        <v>0</v>
      </c>
    </row>
    <row r="920" spans="2:6" ht="18.75" customHeight="1" x14ac:dyDescent="0.25">
      <c r="C920" s="312" t="s">
        <v>986</v>
      </c>
      <c r="D920" s="314">
        <v>2500135809</v>
      </c>
      <c r="E920" s="314"/>
      <c r="F920" s="314">
        <v>2500135809</v>
      </c>
    </row>
    <row r="921" spans="2:6" ht="18.75" customHeight="1" x14ac:dyDescent="0.25">
      <c r="C921" s="312" t="s">
        <v>987</v>
      </c>
      <c r="D921" s="314">
        <v>0</v>
      </c>
      <c r="E921" s="314">
        <v>0</v>
      </c>
      <c r="F921" s="314">
        <v>0</v>
      </c>
    </row>
    <row r="922" spans="2:6" ht="18.75" customHeight="1" x14ac:dyDescent="0.25">
      <c r="C922" s="312" t="s">
        <v>988</v>
      </c>
      <c r="D922" s="314">
        <v>895464499</v>
      </c>
      <c r="E922" s="314"/>
      <c r="F922" s="314">
        <v>895464499</v>
      </c>
    </row>
    <row r="923" spans="2:6" ht="18.75" customHeight="1" x14ac:dyDescent="0.25">
      <c r="C923" s="308" t="s">
        <v>234</v>
      </c>
      <c r="D923" s="315">
        <v>3395600308</v>
      </c>
      <c r="E923" s="315">
        <v>0</v>
      </c>
      <c r="F923" s="315">
        <v>3395600308</v>
      </c>
    </row>
    <row r="924" spans="2:6" ht="18.75" customHeight="1" x14ac:dyDescent="0.25">
      <c r="B924" s="221"/>
    </row>
    <row r="925" spans="2:6" ht="18.75" customHeight="1" x14ac:dyDescent="0.25">
      <c r="B925" s="221"/>
      <c r="C925" s="677" t="s">
        <v>993</v>
      </c>
      <c r="D925" s="677"/>
      <c r="E925" s="677"/>
      <c r="F925" s="677"/>
    </row>
    <row r="926" spans="2:6" ht="18.75" customHeight="1" x14ac:dyDescent="0.25">
      <c r="B926" s="221"/>
    </row>
    <row r="927" spans="2:6" ht="18.75" customHeight="1" x14ac:dyDescent="0.25">
      <c r="B927" s="177"/>
      <c r="C927" s="177" t="s">
        <v>994</v>
      </c>
      <c r="D927" s="177"/>
      <c r="E927" s="177"/>
      <c r="F927" s="177"/>
    </row>
    <row r="928" spans="2:6" ht="18.75" customHeight="1" x14ac:dyDescent="0.25">
      <c r="B928" s="245"/>
      <c r="C928" s="245" t="s">
        <v>995</v>
      </c>
      <c r="D928" s="245"/>
      <c r="E928" s="245"/>
      <c r="F928" s="245"/>
    </row>
    <row r="929" spans="2:6" ht="18.75" customHeight="1" x14ac:dyDescent="0.25">
      <c r="B929" s="211"/>
    </row>
    <row r="930" spans="2:6" ht="18.75" customHeight="1" x14ac:dyDescent="0.25">
      <c r="C930" s="210" t="s">
        <v>996</v>
      </c>
      <c r="D930" s="210" t="s">
        <v>997</v>
      </c>
    </row>
    <row r="931" spans="2:6" ht="18.75" customHeight="1" x14ac:dyDescent="0.25">
      <c r="B931" s="247"/>
    </row>
    <row r="932" spans="2:6" ht="18.75" customHeight="1" x14ac:dyDescent="0.25">
      <c r="B932" s="245"/>
      <c r="C932" s="667" t="s">
        <v>998</v>
      </c>
      <c r="D932" s="667"/>
      <c r="E932" s="667"/>
      <c r="F932" s="667"/>
    </row>
    <row r="933" spans="2:6" ht="18.75" customHeight="1" x14ac:dyDescent="0.25">
      <c r="B933" s="247"/>
    </row>
    <row r="934" spans="2:6" ht="18.75" customHeight="1" x14ac:dyDescent="0.25">
      <c r="C934" s="678" t="s">
        <v>999</v>
      </c>
      <c r="D934" s="587" t="s">
        <v>1000</v>
      </c>
      <c r="E934" s="587" t="s">
        <v>1000</v>
      </c>
    </row>
    <row r="935" spans="2:6" ht="18.75" customHeight="1" x14ac:dyDescent="0.25">
      <c r="C935" s="678"/>
      <c r="D935" s="295" t="s">
        <v>148</v>
      </c>
      <c r="E935" s="295" t="s">
        <v>149</v>
      </c>
    </row>
    <row r="936" spans="2:6" ht="18.75" customHeight="1" x14ac:dyDescent="0.25">
      <c r="C936" s="678"/>
      <c r="D936" s="588" t="s">
        <v>766</v>
      </c>
      <c r="E936" s="588" t="s">
        <v>766</v>
      </c>
    </row>
    <row r="937" spans="2:6" ht="24" customHeight="1" x14ac:dyDescent="0.25">
      <c r="C937" s="288" t="s">
        <v>1001</v>
      </c>
      <c r="D937" s="589">
        <v>293219518</v>
      </c>
      <c r="E937" s="590">
        <v>208358410</v>
      </c>
    </row>
    <row r="938" spans="2:6" ht="21.75" customHeight="1" x14ac:dyDescent="0.25">
      <c r="C938" s="288" t="s">
        <v>1002</v>
      </c>
      <c r="D938" s="591">
        <v>303329364</v>
      </c>
      <c r="E938" s="355">
        <v>402218427</v>
      </c>
    </row>
    <row r="939" spans="2:6" ht="31.5" customHeight="1" x14ac:dyDescent="0.25">
      <c r="C939" s="288" t="s">
        <v>1003</v>
      </c>
      <c r="D939" s="591">
        <v>19243142</v>
      </c>
      <c r="E939" s="355">
        <v>176647028</v>
      </c>
    </row>
    <row r="940" spans="2:6" ht="21.75" customHeight="1" x14ac:dyDescent="0.25">
      <c r="C940" s="288" t="s">
        <v>1004</v>
      </c>
      <c r="D940" s="591">
        <v>24712123</v>
      </c>
      <c r="E940" s="355">
        <v>0</v>
      </c>
    </row>
    <row r="941" spans="2:6" ht="28.5" customHeight="1" x14ac:dyDescent="0.25">
      <c r="C941" s="288" t="s">
        <v>1005</v>
      </c>
      <c r="D941" s="591">
        <v>771296786</v>
      </c>
      <c r="E941" s="355">
        <v>767135067</v>
      </c>
    </row>
    <row r="942" spans="2:6" ht="31.5" customHeight="1" x14ac:dyDescent="0.25">
      <c r="C942" s="288" t="s">
        <v>1006</v>
      </c>
      <c r="D942" s="591">
        <v>172351488454</v>
      </c>
      <c r="E942" s="355">
        <v>154834787108</v>
      </c>
    </row>
    <row r="943" spans="2:6" ht="18.75" customHeight="1" x14ac:dyDescent="0.25">
      <c r="C943" s="288" t="s">
        <v>1007</v>
      </c>
      <c r="D943" s="591">
        <v>17150000</v>
      </c>
      <c r="E943" s="355">
        <v>0</v>
      </c>
    </row>
    <row r="944" spans="2:6" ht="26.25" customHeight="1" x14ac:dyDescent="0.25">
      <c r="C944" s="288" t="s">
        <v>1008</v>
      </c>
      <c r="D944" s="591">
        <v>6904224</v>
      </c>
      <c r="E944" s="355">
        <v>0</v>
      </c>
    </row>
    <row r="945" spans="2:9" ht="24" customHeight="1" x14ac:dyDescent="0.25">
      <c r="C945" s="288" t="s">
        <v>1009</v>
      </c>
      <c r="D945" s="591">
        <v>450000</v>
      </c>
      <c r="E945" s="355">
        <v>150000</v>
      </c>
    </row>
    <row r="946" spans="2:9" ht="24" customHeight="1" x14ac:dyDescent="0.25">
      <c r="C946" s="288" t="s">
        <v>1010</v>
      </c>
      <c r="D946" s="591">
        <v>251348578</v>
      </c>
      <c r="E946" s="355">
        <v>450803031</v>
      </c>
    </row>
    <row r="947" spans="2:9" ht="28.5" customHeight="1" x14ac:dyDescent="0.25">
      <c r="C947" s="288" t="s">
        <v>1011</v>
      </c>
      <c r="D947" s="591">
        <v>0</v>
      </c>
      <c r="E947" s="355">
        <v>853834700</v>
      </c>
    </row>
    <row r="948" spans="2:9" ht="26.25" customHeight="1" x14ac:dyDescent="0.25">
      <c r="C948" s="288" t="s">
        <v>1012</v>
      </c>
      <c r="D948" s="591">
        <v>0</v>
      </c>
      <c r="E948" s="355">
        <v>56531000</v>
      </c>
    </row>
    <row r="949" spans="2:9" ht="18.75" customHeight="1" x14ac:dyDescent="0.25">
      <c r="C949" s="288" t="s">
        <v>1013</v>
      </c>
      <c r="D949" s="591">
        <v>0</v>
      </c>
      <c r="E949" s="355">
        <v>35812365</v>
      </c>
    </row>
    <row r="950" spans="2:9" ht="18.75" customHeight="1" x14ac:dyDescent="0.25">
      <c r="C950" s="288" t="s">
        <v>1014</v>
      </c>
      <c r="D950" s="591">
        <v>39404439420</v>
      </c>
      <c r="E950" s="355">
        <v>24033054002</v>
      </c>
    </row>
    <row r="951" spans="2:9" ht="18.75" customHeight="1" x14ac:dyDescent="0.25">
      <c r="C951" s="288" t="s">
        <v>1015</v>
      </c>
      <c r="D951" s="591">
        <v>572470539</v>
      </c>
      <c r="E951" s="355">
        <v>548475098</v>
      </c>
    </row>
    <row r="952" spans="2:9" ht="27" customHeight="1" x14ac:dyDescent="0.25">
      <c r="C952" s="288" t="s">
        <v>1016</v>
      </c>
      <c r="D952" s="591">
        <v>11136777472</v>
      </c>
      <c r="E952" s="355">
        <v>29309026580</v>
      </c>
    </row>
    <row r="953" spans="2:9" ht="25.5" customHeight="1" x14ac:dyDescent="0.25">
      <c r="C953" s="288" t="s">
        <v>1017</v>
      </c>
      <c r="D953" s="591">
        <v>0</v>
      </c>
      <c r="E953" s="355">
        <v>1466010000</v>
      </c>
    </row>
    <row r="954" spans="2:9" ht="18.75" customHeight="1" x14ac:dyDescent="0.25">
      <c r="C954" s="288" t="s">
        <v>1018</v>
      </c>
      <c r="D954" s="591">
        <v>-1141192861</v>
      </c>
      <c r="E954" s="355">
        <v>-2049528159</v>
      </c>
    </row>
    <row r="955" spans="2:9" ht="18.75" customHeight="1" x14ac:dyDescent="0.25">
      <c r="C955" s="302" t="s">
        <v>234</v>
      </c>
      <c r="D955" s="592">
        <v>224011636759</v>
      </c>
      <c r="E955" s="305">
        <v>211093314657</v>
      </c>
    </row>
    <row r="956" spans="2:9" ht="18.75" customHeight="1" x14ac:dyDescent="0.25">
      <c r="B956" s="211"/>
    </row>
    <row r="957" spans="2:9" ht="48" customHeight="1" x14ac:dyDescent="0.25">
      <c r="C957" s="664" t="s">
        <v>1019</v>
      </c>
      <c r="D957" s="664"/>
      <c r="E957" s="664"/>
      <c r="F957" s="664"/>
      <c r="G957" s="664"/>
      <c r="H957" s="664"/>
      <c r="I957" s="664"/>
    </row>
    <row r="958" spans="2:9" ht="14.25" customHeight="1" x14ac:dyDescent="0.25">
      <c r="B958" s="593"/>
    </row>
    <row r="959" spans="2:9" ht="18.75" customHeight="1" x14ac:dyDescent="0.25">
      <c r="C959" s="210" t="s">
        <v>1020</v>
      </c>
      <c r="D959" s="663" t="s">
        <v>1021</v>
      </c>
      <c r="E959" s="663"/>
    </row>
    <row r="960" spans="2:9" ht="18.75" customHeight="1" x14ac:dyDescent="0.25">
      <c r="B960" s="247"/>
    </row>
    <row r="961" spans="2:8" ht="18.75" customHeight="1" x14ac:dyDescent="0.25">
      <c r="B961" s="245"/>
      <c r="C961" s="667" t="s">
        <v>1022</v>
      </c>
      <c r="D961" s="667"/>
      <c r="E961" s="667"/>
      <c r="F961" s="667"/>
      <c r="G961" s="667"/>
      <c r="H961" s="667"/>
    </row>
    <row r="962" spans="2:8" ht="18.75" customHeight="1" x14ac:dyDescent="0.25">
      <c r="B962" s="247"/>
    </row>
    <row r="963" spans="2:8" ht="18.75" customHeight="1" x14ac:dyDescent="0.25">
      <c r="C963" s="670" t="s">
        <v>999</v>
      </c>
      <c r="D963" s="594" t="s">
        <v>756</v>
      </c>
      <c r="E963" s="594" t="s">
        <v>756</v>
      </c>
    </row>
    <row r="964" spans="2:8" ht="18.75" customHeight="1" x14ac:dyDescent="0.25">
      <c r="C964" s="670"/>
      <c r="D964" s="595" t="s">
        <v>148</v>
      </c>
      <c r="E964" s="595" t="s">
        <v>149</v>
      </c>
    </row>
    <row r="965" spans="2:8" ht="18.75" customHeight="1" x14ac:dyDescent="0.25">
      <c r="C965" s="670"/>
      <c r="D965" s="596" t="s">
        <v>1023</v>
      </c>
      <c r="E965" s="595" t="s">
        <v>1023</v>
      </c>
    </row>
    <row r="966" spans="2:8" ht="18.75" customHeight="1" x14ac:dyDescent="0.25">
      <c r="C966" s="597" t="s">
        <v>1024</v>
      </c>
      <c r="D966" s="598">
        <v>277791732</v>
      </c>
      <c r="E966" s="599">
        <v>179937848</v>
      </c>
    </row>
    <row r="967" spans="2:8" ht="18.75" customHeight="1" x14ac:dyDescent="0.25">
      <c r="C967" s="597" t="s">
        <v>1025</v>
      </c>
      <c r="D967" s="600">
        <v>290601588</v>
      </c>
      <c r="E967" s="601">
        <v>290601588</v>
      </c>
    </row>
    <row r="968" spans="2:8" ht="18.75" customHeight="1" x14ac:dyDescent="0.25">
      <c r="C968" s="597" t="s">
        <v>1026</v>
      </c>
      <c r="D968" s="600">
        <v>461096081</v>
      </c>
      <c r="E968" s="601">
        <v>43818716</v>
      </c>
    </row>
    <row r="969" spans="2:8" ht="18.75" customHeight="1" x14ac:dyDescent="0.25">
      <c r="C969" s="597" t="s">
        <v>1027</v>
      </c>
      <c r="D969" s="600">
        <v>45456553</v>
      </c>
      <c r="E969" s="601">
        <v>30913731</v>
      </c>
    </row>
    <row r="970" spans="2:8" ht="18.75" customHeight="1" x14ac:dyDescent="0.25">
      <c r="C970" s="597" t="s">
        <v>1028</v>
      </c>
      <c r="D970" s="600">
        <v>336877305</v>
      </c>
      <c r="E970" s="601">
        <v>0</v>
      </c>
    </row>
    <row r="971" spans="2:8" ht="18.75" customHeight="1" x14ac:dyDescent="0.25">
      <c r="C971" s="597" t="s">
        <v>1029</v>
      </c>
      <c r="D971" s="600">
        <v>7540924722</v>
      </c>
      <c r="E971" s="601">
        <v>23545620703</v>
      </c>
    </row>
    <row r="972" spans="2:8" ht="18.75" customHeight="1" x14ac:dyDescent="0.25">
      <c r="C972" s="597" t="s">
        <v>1030</v>
      </c>
      <c r="D972" s="600">
        <v>45231436643</v>
      </c>
      <c r="E972" s="601">
        <v>29536271146</v>
      </c>
    </row>
    <row r="973" spans="2:8" ht="18.75" customHeight="1" x14ac:dyDescent="0.25">
      <c r="C973" s="597" t="s">
        <v>1031</v>
      </c>
      <c r="D973" s="600">
        <v>146307335</v>
      </c>
      <c r="E973" s="601">
        <v>0</v>
      </c>
    </row>
    <row r="974" spans="2:8" ht="18.75" customHeight="1" x14ac:dyDescent="0.25">
      <c r="C974" s="354" t="s">
        <v>1032</v>
      </c>
      <c r="D974" s="355">
        <v>0</v>
      </c>
      <c r="E974" s="355">
        <v>309033190</v>
      </c>
    </row>
    <row r="975" spans="2:8" ht="18.75" customHeight="1" x14ac:dyDescent="0.25">
      <c r="C975" s="354" t="s">
        <v>1033</v>
      </c>
      <c r="D975" s="355">
        <v>0</v>
      </c>
      <c r="E975" s="355">
        <v>6520079562</v>
      </c>
    </row>
    <row r="976" spans="2:8" ht="18.75" customHeight="1" x14ac:dyDescent="0.25">
      <c r="C976" s="602" t="s">
        <v>234</v>
      </c>
      <c r="D976" s="603">
        <v>54330491959</v>
      </c>
      <c r="E976" s="604">
        <v>60456276484</v>
      </c>
    </row>
    <row r="977" spans="2:9" ht="18.75" customHeight="1" x14ac:dyDescent="0.25">
      <c r="B977" s="210"/>
      <c r="C977" s="210"/>
    </row>
    <row r="978" spans="2:9" ht="18.75" customHeight="1" x14ac:dyDescent="0.25">
      <c r="B978" s="236"/>
      <c r="C978" s="210" t="s">
        <v>499</v>
      </c>
      <c r="D978" s="666" t="s">
        <v>342</v>
      </c>
      <c r="E978" s="666"/>
    </row>
    <row r="979" spans="2:9" ht="18.75" customHeight="1" x14ac:dyDescent="0.25">
      <c r="B979" s="236"/>
    </row>
    <row r="980" spans="2:9" ht="18.75" customHeight="1" x14ac:dyDescent="0.25">
      <c r="C980" s="210" t="s">
        <v>1034</v>
      </c>
      <c r="D980" s="663" t="s">
        <v>1035</v>
      </c>
      <c r="E980" s="663"/>
      <c r="F980" s="663"/>
      <c r="G980" s="663"/>
    </row>
    <row r="981" spans="2:9" ht="18.75" customHeight="1" x14ac:dyDescent="0.25">
      <c r="B981" s="221"/>
    </row>
    <row r="982" spans="2:9" ht="67.5" customHeight="1" x14ac:dyDescent="0.25">
      <c r="B982" s="212"/>
      <c r="C982" s="662" t="s">
        <v>1036</v>
      </c>
      <c r="D982" s="662"/>
      <c r="E982" s="662"/>
      <c r="F982" s="662"/>
      <c r="G982" s="662"/>
      <c r="H982" s="662"/>
      <c r="I982" s="662"/>
    </row>
    <row r="983" spans="2:9" ht="18.75" customHeight="1" x14ac:dyDescent="0.25">
      <c r="B983" s="605"/>
    </row>
    <row r="984" spans="2:9" ht="39.75" customHeight="1" x14ac:dyDescent="0.25">
      <c r="B984" s="212"/>
      <c r="C984" s="661" t="s">
        <v>1037</v>
      </c>
      <c r="D984" s="661"/>
      <c r="E984" s="661"/>
      <c r="F984" s="661"/>
      <c r="G984" s="661"/>
      <c r="H984" s="661"/>
      <c r="I984" s="661"/>
    </row>
    <row r="985" spans="2:9" ht="18.75" customHeight="1" x14ac:dyDescent="0.25">
      <c r="B985" s="221"/>
    </row>
    <row r="986" spans="2:9" ht="18.75" customHeight="1" x14ac:dyDescent="0.25">
      <c r="B986" s="606"/>
      <c r="C986" s="673" t="s">
        <v>1038</v>
      </c>
      <c r="D986" s="673"/>
    </row>
    <row r="987" spans="2:9" ht="18.75" customHeight="1" x14ac:dyDescent="0.25">
      <c r="B987" s="221"/>
    </row>
    <row r="988" spans="2:9" ht="18.75" customHeight="1" x14ac:dyDescent="0.25">
      <c r="B988" s="274" t="s">
        <v>517</v>
      </c>
      <c r="C988" s="275" t="s">
        <v>603</v>
      </c>
      <c r="D988" s="275" t="s">
        <v>543</v>
      </c>
    </row>
    <row r="989" spans="2:9" ht="18.75" customHeight="1" x14ac:dyDescent="0.25">
      <c r="B989" s="674" t="s">
        <v>1039</v>
      </c>
      <c r="C989" s="674"/>
      <c r="D989" s="674"/>
    </row>
    <row r="990" spans="2:9" ht="18.75" customHeight="1" x14ac:dyDescent="0.25">
      <c r="B990" s="607" t="s">
        <v>1040</v>
      </c>
      <c r="C990" s="591"/>
      <c r="D990" s="591">
        <v>37752638311</v>
      </c>
    </row>
    <row r="991" spans="2:9" ht="18.75" customHeight="1" x14ac:dyDescent="0.25">
      <c r="B991" s="607" t="s">
        <v>1041</v>
      </c>
      <c r="C991" s="591">
        <v>106524454</v>
      </c>
      <c r="D991" s="591"/>
    </row>
    <row r="992" spans="2:9" ht="18.75" customHeight="1" x14ac:dyDescent="0.25">
      <c r="B992" s="608" t="s">
        <v>1042</v>
      </c>
      <c r="C992" s="609">
        <v>106524454</v>
      </c>
      <c r="D992" s="609">
        <v>37752638311</v>
      </c>
    </row>
    <row r="993" spans="2:4" ht="18.75" customHeight="1" x14ac:dyDescent="0.25">
      <c r="B993" s="607" t="s">
        <v>1043</v>
      </c>
      <c r="C993" s="591"/>
      <c r="D993" s="591">
        <v>38112741829</v>
      </c>
    </row>
    <row r="994" spans="2:4" ht="18.75" customHeight="1" x14ac:dyDescent="0.25">
      <c r="B994" s="607" t="s">
        <v>1044</v>
      </c>
      <c r="C994" s="591"/>
      <c r="D994" s="591">
        <v>272741829</v>
      </c>
    </row>
    <row r="995" spans="2:4" ht="18.75" customHeight="1" x14ac:dyDescent="0.25">
      <c r="B995" s="608" t="s">
        <v>1045</v>
      </c>
      <c r="C995" s="609">
        <v>0</v>
      </c>
      <c r="D995" s="609">
        <v>38385483658</v>
      </c>
    </row>
    <row r="996" spans="2:4" ht="18.75" customHeight="1" x14ac:dyDescent="0.25">
      <c r="B996" s="221"/>
    </row>
    <row r="997" spans="2:4" ht="18.75" customHeight="1" x14ac:dyDescent="0.25">
      <c r="B997" s="606"/>
      <c r="C997" s="673" t="s">
        <v>1046</v>
      </c>
      <c r="D997" s="673"/>
    </row>
    <row r="998" spans="2:4" ht="18.75" customHeight="1" x14ac:dyDescent="0.25">
      <c r="B998" s="222"/>
    </row>
    <row r="999" spans="2:4" ht="18.75" customHeight="1" x14ac:dyDescent="0.25">
      <c r="B999" s="610" t="s">
        <v>517</v>
      </c>
      <c r="C999" s="280" t="s">
        <v>603</v>
      </c>
      <c r="D999" s="280" t="s">
        <v>543</v>
      </c>
    </row>
    <row r="1000" spans="2:4" ht="18.75" customHeight="1" x14ac:dyDescent="0.25">
      <c r="B1000" s="675" t="s">
        <v>1039</v>
      </c>
      <c r="C1000" s="675"/>
      <c r="D1000" s="675"/>
    </row>
    <row r="1001" spans="2:4" ht="18.75" customHeight="1" x14ac:dyDescent="0.25">
      <c r="B1001" s="611" t="s">
        <v>1040</v>
      </c>
      <c r="C1001" s="612">
        <v>61954511795</v>
      </c>
      <c r="D1001" s="612">
        <v>0</v>
      </c>
    </row>
    <row r="1002" spans="2:4" ht="18.75" customHeight="1" x14ac:dyDescent="0.25">
      <c r="B1002" s="611" t="s">
        <v>1041</v>
      </c>
      <c r="C1002" s="612"/>
      <c r="D1002" s="612"/>
    </row>
    <row r="1003" spans="2:4" ht="18.75" customHeight="1" x14ac:dyDescent="0.25">
      <c r="B1003" s="613" t="s">
        <v>1047</v>
      </c>
      <c r="C1003" s="614">
        <v>61954511795</v>
      </c>
      <c r="D1003" s="614">
        <v>0</v>
      </c>
    </row>
    <row r="1004" spans="2:4" ht="18.75" customHeight="1" x14ac:dyDescent="0.25">
      <c r="B1004" s="611" t="s">
        <v>1043</v>
      </c>
      <c r="C1004" s="612">
        <v>62001672034</v>
      </c>
      <c r="D1004" s="612"/>
    </row>
    <row r="1005" spans="2:4" ht="18.75" customHeight="1" x14ac:dyDescent="0.25">
      <c r="B1005" s="611" t="s">
        <v>1044</v>
      </c>
      <c r="C1005" s="612"/>
      <c r="D1005" s="612"/>
    </row>
    <row r="1006" spans="2:4" ht="18.75" customHeight="1" x14ac:dyDescent="0.25">
      <c r="B1006" s="613" t="s">
        <v>1045</v>
      </c>
      <c r="C1006" s="614">
        <v>62001672034</v>
      </c>
      <c r="D1006" s="614">
        <v>0</v>
      </c>
    </row>
    <row r="1007" spans="2:4" ht="18.75" customHeight="1" x14ac:dyDescent="0.25">
      <c r="B1007" s="222"/>
    </row>
    <row r="1008" spans="2:4" ht="18.75" customHeight="1" x14ac:dyDescent="0.25">
      <c r="B1008" s="606"/>
      <c r="C1008" s="673" t="s">
        <v>1048</v>
      </c>
      <c r="D1008" s="673"/>
    </row>
    <row r="1009" spans="2:9" ht="18.75" customHeight="1" x14ac:dyDescent="0.25">
      <c r="B1009" s="249"/>
    </row>
    <row r="1010" spans="2:9" ht="18.75" customHeight="1" x14ac:dyDescent="0.25">
      <c r="B1010" s="274" t="s">
        <v>517</v>
      </c>
      <c r="C1010" s="275" t="s">
        <v>603</v>
      </c>
      <c r="D1010" s="275" t="s">
        <v>543</v>
      </c>
    </row>
    <row r="1011" spans="2:9" ht="18.75" customHeight="1" x14ac:dyDescent="0.25">
      <c r="B1011" s="607" t="s">
        <v>1049</v>
      </c>
      <c r="C1011" s="591">
        <v>3000000</v>
      </c>
      <c r="D1011" s="591"/>
    </row>
    <row r="1012" spans="2:9" ht="18.75" customHeight="1" x14ac:dyDescent="0.25">
      <c r="B1012" s="607" t="s">
        <v>1050</v>
      </c>
      <c r="C1012" s="591"/>
      <c r="D1012" s="591">
        <v>18547000</v>
      </c>
    </row>
    <row r="1013" spans="2:9" ht="18.75" customHeight="1" x14ac:dyDescent="0.25">
      <c r="B1013" s="608" t="s">
        <v>1051</v>
      </c>
      <c r="C1013" s="609">
        <v>3000000</v>
      </c>
      <c r="D1013" s="609">
        <v>18547000</v>
      </c>
    </row>
    <row r="1014" spans="2:9" ht="18.75" customHeight="1" x14ac:dyDescent="0.25">
      <c r="B1014" s="211"/>
    </row>
    <row r="1015" spans="2:9" ht="30" customHeight="1" x14ac:dyDescent="0.25">
      <c r="B1015" s="212"/>
      <c r="C1015" s="661" t="s">
        <v>1052</v>
      </c>
      <c r="D1015" s="661"/>
      <c r="E1015" s="661"/>
      <c r="F1015" s="661"/>
      <c r="G1015" s="661"/>
      <c r="H1015" s="661"/>
      <c r="I1015" s="661"/>
    </row>
    <row r="1016" spans="2:9" ht="18.75" customHeight="1" x14ac:dyDescent="0.25">
      <c r="B1016" s="210"/>
    </row>
    <row r="1017" spans="2:9" ht="18.75" customHeight="1" x14ac:dyDescent="0.25">
      <c r="C1017" s="210" t="s">
        <v>1053</v>
      </c>
      <c r="D1017" s="210" t="s">
        <v>1054</v>
      </c>
    </row>
    <row r="1018" spans="2:9" ht="18.75" customHeight="1" x14ac:dyDescent="0.25">
      <c r="B1018" s="211"/>
    </row>
    <row r="1019" spans="2:9" ht="18.75" customHeight="1" x14ac:dyDescent="0.25">
      <c r="B1019" s="245"/>
      <c r="C1019" s="245" t="s">
        <v>1055</v>
      </c>
      <c r="D1019" s="245"/>
      <c r="E1019" s="245"/>
      <c r="F1019" s="245"/>
      <c r="G1019" s="245"/>
    </row>
    <row r="1020" spans="2:9" ht="18.75" customHeight="1" x14ac:dyDescent="0.25">
      <c r="B1020" s="244"/>
    </row>
    <row r="1021" spans="2:9" ht="18.75" customHeight="1" x14ac:dyDescent="0.25">
      <c r="B1021" s="244"/>
    </row>
    <row r="1022" spans="2:9" ht="18.75" customHeight="1" x14ac:dyDescent="0.25">
      <c r="C1022" s="210" t="s">
        <v>1056</v>
      </c>
      <c r="D1022" s="210" t="s">
        <v>88</v>
      </c>
    </row>
    <row r="1023" spans="2:9" ht="18.75" customHeight="1" x14ac:dyDescent="0.25">
      <c r="B1023" s="244"/>
    </row>
    <row r="1024" spans="2:9" ht="33.75" customHeight="1" x14ac:dyDescent="0.25">
      <c r="B1024" s="212"/>
      <c r="C1024" s="661" t="s">
        <v>1057</v>
      </c>
      <c r="D1024" s="661"/>
      <c r="E1024" s="661"/>
      <c r="F1024" s="661"/>
      <c r="G1024" s="661"/>
      <c r="H1024" s="661"/>
      <c r="I1024" s="661"/>
    </row>
    <row r="1025" spans="2:9" ht="18.75" customHeight="1" x14ac:dyDescent="0.25">
      <c r="B1025" s="615"/>
    </row>
    <row r="1026" spans="2:9" ht="40.5" customHeight="1" x14ac:dyDescent="0.25">
      <c r="B1026" s="212"/>
      <c r="C1026" s="661" t="s">
        <v>1058</v>
      </c>
      <c r="D1026" s="661"/>
      <c r="E1026" s="661"/>
      <c r="F1026" s="661"/>
      <c r="G1026" s="661"/>
      <c r="H1026" s="661"/>
      <c r="I1026" s="661"/>
    </row>
    <row r="1027" spans="2:9" ht="18.75" customHeight="1" x14ac:dyDescent="0.25">
      <c r="B1027" s="244"/>
    </row>
    <row r="1028" spans="2:9" ht="41.25" customHeight="1" x14ac:dyDescent="0.25">
      <c r="B1028" s="212"/>
      <c r="C1028" s="661" t="s">
        <v>1059</v>
      </c>
      <c r="D1028" s="661"/>
      <c r="E1028" s="661"/>
      <c r="F1028" s="661"/>
      <c r="G1028" s="661"/>
      <c r="H1028" s="661"/>
      <c r="I1028" s="661"/>
    </row>
    <row r="1029" spans="2:9" ht="18.75" customHeight="1" x14ac:dyDescent="0.25">
      <c r="B1029" s="225"/>
      <c r="C1029" s="226"/>
      <c r="D1029" s="226"/>
      <c r="E1029" s="226"/>
      <c r="F1029" s="226"/>
      <c r="G1029" s="226"/>
    </row>
    <row r="1030" spans="2:9" ht="27.75" customHeight="1" x14ac:dyDescent="0.25">
      <c r="B1030" s="212"/>
      <c r="C1030" s="661" t="s">
        <v>1060</v>
      </c>
      <c r="D1030" s="661"/>
      <c r="E1030" s="661"/>
      <c r="F1030" s="661"/>
      <c r="G1030" s="661"/>
      <c r="H1030" s="661"/>
      <c r="I1030" s="661"/>
    </row>
    <row r="1031" spans="2:9" ht="18.75" customHeight="1" x14ac:dyDescent="0.25">
      <c r="B1031" s="221"/>
    </row>
    <row r="1032" spans="2:9" ht="18.75" customHeight="1" x14ac:dyDescent="0.25">
      <c r="B1032" s="221"/>
    </row>
    <row r="1033" spans="2:9" ht="28.5" customHeight="1" x14ac:dyDescent="0.25">
      <c r="C1033" s="210" t="s">
        <v>1061</v>
      </c>
      <c r="D1033" s="663" t="s">
        <v>1062</v>
      </c>
      <c r="E1033" s="663"/>
      <c r="F1033" s="663"/>
      <c r="G1033" s="663"/>
      <c r="H1033" s="248"/>
      <c r="I1033" s="248"/>
    </row>
    <row r="1034" spans="2:9" ht="18.75" customHeight="1" x14ac:dyDescent="0.25">
      <c r="B1034" s="211"/>
    </row>
    <row r="1035" spans="2:9" ht="18.75" customHeight="1" x14ac:dyDescent="0.25">
      <c r="B1035" s="245"/>
      <c r="C1035" s="245" t="s">
        <v>1063</v>
      </c>
      <c r="D1035" s="245"/>
      <c r="E1035" s="245"/>
      <c r="F1035" s="245"/>
      <c r="G1035" s="245"/>
    </row>
    <row r="1036" spans="2:9" ht="18.75" customHeight="1" x14ac:dyDescent="0.25">
      <c r="B1036" s="211"/>
    </row>
    <row r="1037" spans="2:9" ht="18.75" customHeight="1" x14ac:dyDescent="0.25">
      <c r="C1037" s="670" t="s">
        <v>1064</v>
      </c>
      <c r="D1037" s="616" t="s">
        <v>1065</v>
      </c>
      <c r="E1037" s="671" t="s">
        <v>1066</v>
      </c>
    </row>
    <row r="1038" spans="2:9" ht="18.75" customHeight="1" x14ac:dyDescent="0.25">
      <c r="C1038" s="670"/>
      <c r="D1038" s="617" t="s">
        <v>148</v>
      </c>
      <c r="E1038" s="671"/>
    </row>
    <row r="1039" spans="2:9" ht="18.75" customHeight="1" x14ac:dyDescent="0.25">
      <c r="C1039" s="670"/>
      <c r="D1039" s="618" t="s">
        <v>1067</v>
      </c>
      <c r="E1039" s="619" t="s">
        <v>390</v>
      </c>
    </row>
    <row r="1040" spans="2:9" ht="18.75" customHeight="1" x14ac:dyDescent="0.25">
      <c r="C1040" s="620" t="s">
        <v>1068</v>
      </c>
      <c r="D1040" s="621">
        <v>23931540385</v>
      </c>
      <c r="E1040" s="601">
        <v>32465669127</v>
      </c>
    </row>
    <row r="1041" spans="2:7" ht="18.75" customHeight="1" x14ac:dyDescent="0.25">
      <c r="C1041" s="622" t="s">
        <v>1069</v>
      </c>
      <c r="D1041" s="621">
        <v>52391479627</v>
      </c>
      <c r="E1041" s="601">
        <v>3304818527</v>
      </c>
    </row>
    <row r="1042" spans="2:7" ht="18.75" customHeight="1" x14ac:dyDescent="0.25">
      <c r="C1042" s="623" t="s">
        <v>234</v>
      </c>
      <c r="D1042" s="624">
        <v>76323020012</v>
      </c>
      <c r="E1042" s="625">
        <v>35770487654</v>
      </c>
    </row>
    <row r="1043" spans="2:7" ht="18.75" customHeight="1" x14ac:dyDescent="0.25"/>
    <row r="1044" spans="2:7" ht="18.75" customHeight="1" x14ac:dyDescent="0.25">
      <c r="C1044" s="210" t="s">
        <v>1061</v>
      </c>
      <c r="D1044" s="663" t="s">
        <v>342</v>
      </c>
      <c r="E1044" s="663"/>
      <c r="F1044" s="663"/>
      <c r="G1044" s="663"/>
    </row>
    <row r="1045" spans="2:7" ht="18.75" customHeight="1" x14ac:dyDescent="0.25">
      <c r="B1045" s="210"/>
    </row>
    <row r="1046" spans="2:7" ht="18.75" customHeight="1" x14ac:dyDescent="0.25">
      <c r="B1046" s="245"/>
      <c r="C1046" s="245" t="s">
        <v>1070</v>
      </c>
      <c r="D1046" s="245"/>
      <c r="E1046" s="245"/>
      <c r="F1046" s="245"/>
      <c r="G1046" s="245"/>
    </row>
    <row r="1047" spans="2:7" ht="18.75" customHeight="1" x14ac:dyDescent="0.25">
      <c r="B1047" s="221"/>
    </row>
    <row r="1048" spans="2:7" ht="18.75" customHeight="1" x14ac:dyDescent="0.25">
      <c r="C1048" s="672" t="s">
        <v>1071</v>
      </c>
      <c r="D1048" s="626" t="s">
        <v>1072</v>
      </c>
      <c r="E1048" s="626" t="s">
        <v>1066</v>
      </c>
    </row>
    <row r="1049" spans="2:7" ht="18.75" customHeight="1" x14ac:dyDescent="0.25">
      <c r="C1049" s="672"/>
      <c r="D1049" s="627" t="s">
        <v>390</v>
      </c>
      <c r="E1049" s="627" t="s">
        <v>390</v>
      </c>
    </row>
    <row r="1050" spans="2:7" ht="18.75" customHeight="1" x14ac:dyDescent="0.25">
      <c r="C1050" s="628" t="s">
        <v>1073</v>
      </c>
      <c r="D1050" s="629">
        <v>3043889432759</v>
      </c>
      <c r="E1050" s="629">
        <v>2441422899290</v>
      </c>
    </row>
    <row r="1051" spans="2:7" ht="18.75" customHeight="1" x14ac:dyDescent="0.25">
      <c r="C1051" s="628" t="s">
        <v>1074</v>
      </c>
      <c r="D1051" s="629">
        <v>0</v>
      </c>
      <c r="E1051" s="629">
        <v>0</v>
      </c>
    </row>
    <row r="1052" spans="2:7" ht="18.75" customHeight="1" x14ac:dyDescent="0.25">
      <c r="C1052" s="628" t="s">
        <v>1075</v>
      </c>
      <c r="D1052" s="629">
        <v>2671789284933</v>
      </c>
      <c r="E1052" s="629">
        <v>2923318490857</v>
      </c>
    </row>
    <row r="1053" spans="2:7" ht="18.75" customHeight="1" x14ac:dyDescent="0.25">
      <c r="C1053" s="630" t="s">
        <v>1076</v>
      </c>
      <c r="D1053" s="631">
        <v>5715678717692</v>
      </c>
      <c r="E1053" s="631">
        <v>5364741390147</v>
      </c>
    </row>
    <row r="1054" spans="2:7" ht="18.75" customHeight="1" x14ac:dyDescent="0.25">
      <c r="B1054" s="221"/>
    </row>
    <row r="1055" spans="2:7" ht="18.75" customHeight="1" x14ac:dyDescent="0.25">
      <c r="B1055" s="221"/>
    </row>
    <row r="1056" spans="2:7" ht="18.75" customHeight="1" x14ac:dyDescent="0.25">
      <c r="C1056" s="210" t="s">
        <v>1077</v>
      </c>
      <c r="D1056" s="663" t="s">
        <v>1078</v>
      </c>
      <c r="E1056" s="663"/>
      <c r="F1056" s="663"/>
    </row>
    <row r="1057" spans="2:9" ht="18.75" customHeight="1" x14ac:dyDescent="0.25">
      <c r="B1057" s="221"/>
    </row>
    <row r="1058" spans="2:9" ht="18.75" customHeight="1" x14ac:dyDescent="0.25">
      <c r="C1058" s="210" t="s">
        <v>1079</v>
      </c>
      <c r="D1058" s="214" t="s">
        <v>1080</v>
      </c>
      <c r="E1058" s="214"/>
    </row>
    <row r="1059" spans="2:9" ht="18.75" customHeight="1" x14ac:dyDescent="0.25">
      <c r="B1059" s="221"/>
    </row>
    <row r="1060" spans="2:9" ht="62.25" customHeight="1" x14ac:dyDescent="0.25">
      <c r="B1060" s="212"/>
      <c r="C1060" s="661" t="s">
        <v>1081</v>
      </c>
      <c r="D1060" s="661"/>
      <c r="E1060" s="661"/>
      <c r="F1060" s="661"/>
      <c r="G1060" s="661"/>
      <c r="H1060" s="661"/>
      <c r="I1060" s="661"/>
    </row>
    <row r="1061" spans="2:9" ht="18.75" customHeight="1" x14ac:dyDescent="0.25">
      <c r="B1061" s="217"/>
    </row>
    <row r="1062" spans="2:9" ht="18.75" customHeight="1" x14ac:dyDescent="0.25">
      <c r="C1062" s="210" t="s">
        <v>1082</v>
      </c>
      <c r="D1062" s="214" t="s">
        <v>1083</v>
      </c>
      <c r="E1062" s="214"/>
      <c r="F1062" s="214"/>
    </row>
    <row r="1063" spans="2:9" ht="18.75" customHeight="1" x14ac:dyDescent="0.25">
      <c r="B1063" s="221"/>
    </row>
    <row r="1064" spans="2:9" ht="30.75" customHeight="1" x14ac:dyDescent="0.25">
      <c r="B1064" s="212"/>
      <c r="C1064" s="661" t="s">
        <v>1084</v>
      </c>
      <c r="D1064" s="661"/>
      <c r="E1064" s="661"/>
      <c r="F1064" s="661"/>
      <c r="G1064" s="661"/>
      <c r="H1064" s="661"/>
      <c r="I1064" s="661"/>
    </row>
    <row r="1065" spans="2:9" ht="18.75" customHeight="1" x14ac:dyDescent="0.25">
      <c r="B1065" s="221"/>
    </row>
    <row r="1066" spans="2:9" ht="18.75" customHeight="1" x14ac:dyDescent="0.25">
      <c r="C1066" s="669" t="s">
        <v>517</v>
      </c>
      <c r="D1066" s="632" t="s">
        <v>756</v>
      </c>
      <c r="E1066" s="632" t="s">
        <v>756</v>
      </c>
    </row>
    <row r="1067" spans="2:9" ht="18.75" customHeight="1" x14ac:dyDescent="0.25">
      <c r="C1067" s="669"/>
      <c r="D1067" s="633" t="s">
        <v>148</v>
      </c>
      <c r="E1067" s="634" t="s">
        <v>149</v>
      </c>
    </row>
    <row r="1068" spans="2:9" ht="14.25" customHeight="1" x14ac:dyDescent="0.25">
      <c r="C1068" s="669"/>
      <c r="D1068" s="633" t="s">
        <v>390</v>
      </c>
      <c r="E1068" s="634" t="s">
        <v>390</v>
      </c>
    </row>
    <row r="1069" spans="2:9" ht="36.75" customHeight="1" x14ac:dyDescent="0.25">
      <c r="C1069" s="635" t="s">
        <v>1085</v>
      </c>
      <c r="D1069" s="636">
        <v>573646592860</v>
      </c>
      <c r="E1069" s="637">
        <v>775744871273</v>
      </c>
    </row>
    <row r="1070" spans="2:9" ht="39" customHeight="1" x14ac:dyDescent="0.25">
      <c r="C1070" s="635" t="s">
        <v>1086</v>
      </c>
      <c r="D1070" s="636">
        <v>-571962378731</v>
      </c>
      <c r="E1070" s="637">
        <v>-781349799735</v>
      </c>
    </row>
    <row r="1071" spans="2:9" ht="48.75" customHeight="1" x14ac:dyDescent="0.25">
      <c r="C1071" s="638" t="s">
        <v>1087</v>
      </c>
      <c r="D1071" s="639">
        <v>1684214129</v>
      </c>
      <c r="E1071" s="640">
        <v>-5604928462</v>
      </c>
    </row>
    <row r="1072" spans="2:9" ht="33" customHeight="1" x14ac:dyDescent="0.25">
      <c r="C1072" s="635" t="s">
        <v>1088</v>
      </c>
      <c r="D1072" s="636">
        <v>325370309136</v>
      </c>
      <c r="E1072" s="637">
        <v>552256313154</v>
      </c>
    </row>
    <row r="1073" spans="2:9" ht="39.75" customHeight="1" x14ac:dyDescent="0.25">
      <c r="C1073" s="635" t="s">
        <v>1089</v>
      </c>
      <c r="D1073" s="636">
        <v>-321550932705</v>
      </c>
      <c r="E1073" s="637">
        <v>-546395789837</v>
      </c>
    </row>
    <row r="1074" spans="2:9" ht="43.5" customHeight="1" x14ac:dyDescent="0.25">
      <c r="C1074" s="635" t="s">
        <v>1090</v>
      </c>
      <c r="D1074" s="641">
        <v>3819376431</v>
      </c>
      <c r="E1074" s="642">
        <v>5860523317</v>
      </c>
    </row>
    <row r="1075" spans="2:9" ht="40.5" customHeight="1" x14ac:dyDescent="0.25">
      <c r="C1075" s="638" t="s">
        <v>1091</v>
      </c>
      <c r="D1075" s="643">
        <v>5503590560</v>
      </c>
      <c r="E1075" s="640">
        <v>255594855</v>
      </c>
    </row>
    <row r="1076" spans="2:9" ht="18.75" customHeight="1" x14ac:dyDescent="0.25">
      <c r="B1076" s="221"/>
    </row>
    <row r="1077" spans="2:9" ht="18.75" customHeight="1" x14ac:dyDescent="0.25">
      <c r="C1077" s="210" t="s">
        <v>1092</v>
      </c>
      <c r="D1077" s="663" t="s">
        <v>1093</v>
      </c>
      <c r="E1077" s="663"/>
      <c r="F1077" s="663"/>
      <c r="G1077" s="663"/>
    </row>
    <row r="1078" spans="2:9" ht="18.75" customHeight="1" x14ac:dyDescent="0.25">
      <c r="B1078" s="221"/>
    </row>
    <row r="1079" spans="2:9" ht="35.25" customHeight="1" x14ac:dyDescent="0.25">
      <c r="B1079" s="212"/>
      <c r="C1079" s="661" t="s">
        <v>1094</v>
      </c>
      <c r="D1079" s="661"/>
      <c r="E1079" s="661"/>
      <c r="F1079" s="661"/>
      <c r="G1079" s="661"/>
      <c r="H1079" s="661"/>
      <c r="I1079" s="661"/>
    </row>
    <row r="1080" spans="2:9" ht="18.75" customHeight="1" x14ac:dyDescent="0.25">
      <c r="B1080" s="221"/>
    </row>
    <row r="1081" spans="2:9" ht="28.5" customHeight="1" x14ac:dyDescent="0.25">
      <c r="B1081" s="212"/>
      <c r="C1081" s="661" t="s">
        <v>1095</v>
      </c>
      <c r="D1081" s="661"/>
      <c r="E1081" s="661"/>
      <c r="F1081" s="661"/>
      <c r="G1081" s="661"/>
      <c r="H1081" s="661"/>
      <c r="I1081" s="661"/>
    </row>
    <row r="1082" spans="2:9" ht="18.75" customHeight="1" x14ac:dyDescent="0.25">
      <c r="B1082" s="221"/>
    </row>
    <row r="1083" spans="2:9" ht="18.75" customHeight="1" x14ac:dyDescent="0.25">
      <c r="C1083" s="210" t="s">
        <v>1096</v>
      </c>
      <c r="D1083" s="210" t="s">
        <v>1097</v>
      </c>
    </row>
    <row r="1084" spans="2:9" ht="18.75" customHeight="1" x14ac:dyDescent="0.25">
      <c r="B1084" s="221"/>
    </row>
    <row r="1085" spans="2:9" ht="35.25" customHeight="1" x14ac:dyDescent="0.25">
      <c r="B1085" s="212"/>
      <c r="C1085" s="661" t="s">
        <v>1098</v>
      </c>
      <c r="D1085" s="661"/>
      <c r="E1085" s="661"/>
      <c r="F1085" s="661"/>
      <c r="G1085" s="661"/>
      <c r="H1085" s="661"/>
      <c r="I1085" s="661"/>
    </row>
    <row r="1086" spans="2:9" ht="18.75" customHeight="1" x14ac:dyDescent="0.25">
      <c r="B1086" s="221"/>
    </row>
    <row r="1087" spans="2:9" ht="26.25" customHeight="1" x14ac:dyDescent="0.25">
      <c r="B1087" s="212"/>
      <c r="C1087" s="661" t="s">
        <v>1099</v>
      </c>
      <c r="D1087" s="661"/>
      <c r="E1087" s="661"/>
      <c r="F1087" s="661"/>
      <c r="G1087" s="661"/>
      <c r="H1087" s="661"/>
      <c r="I1087" s="661"/>
    </row>
    <row r="1088" spans="2:9" ht="18.75" customHeight="1" x14ac:dyDescent="0.25">
      <c r="B1088" s="221"/>
    </row>
    <row r="1089" spans="2:7" ht="18.75" customHeight="1" x14ac:dyDescent="0.25">
      <c r="C1089" s="210" t="s">
        <v>1100</v>
      </c>
      <c r="D1089" s="210" t="s">
        <v>1101</v>
      </c>
    </row>
    <row r="1090" spans="2:7" ht="18.75" customHeight="1" x14ac:dyDescent="0.25">
      <c r="B1090" s="221"/>
    </row>
    <row r="1091" spans="2:7" ht="18.75" customHeight="1" x14ac:dyDescent="0.25">
      <c r="B1091" s="245"/>
      <c r="C1091" s="667" t="s">
        <v>1102</v>
      </c>
      <c r="D1091" s="667"/>
      <c r="E1091" s="667"/>
      <c r="F1091" s="667"/>
      <c r="G1091" s="667"/>
    </row>
    <row r="1092" spans="2:7" ht="18.75" customHeight="1" x14ac:dyDescent="0.25">
      <c r="B1092" s="221"/>
    </row>
    <row r="1093" spans="2:7" ht="18.75" customHeight="1" x14ac:dyDescent="0.25">
      <c r="C1093" s="668" t="s">
        <v>999</v>
      </c>
      <c r="D1093" s="644" t="s">
        <v>1072</v>
      </c>
      <c r="E1093" s="644" t="s">
        <v>1066</v>
      </c>
    </row>
    <row r="1094" spans="2:7" ht="18.75" customHeight="1" x14ac:dyDescent="0.25">
      <c r="C1094" s="668"/>
      <c r="D1094" s="645" t="s">
        <v>390</v>
      </c>
      <c r="E1094" s="645" t="s">
        <v>390</v>
      </c>
    </row>
    <row r="1095" spans="2:7" ht="18.75" customHeight="1" x14ac:dyDescent="0.25">
      <c r="C1095" s="646" t="s">
        <v>1103</v>
      </c>
      <c r="D1095" s="647">
        <v>869560292</v>
      </c>
      <c r="E1095" s="647">
        <v>1385634753</v>
      </c>
    </row>
    <row r="1096" spans="2:7" ht="18.75" customHeight="1" x14ac:dyDescent="0.25">
      <c r="C1096" s="646" t="s">
        <v>1104</v>
      </c>
      <c r="D1096" s="647">
        <v>2569331677</v>
      </c>
      <c r="E1096" s="647">
        <v>2426953867</v>
      </c>
    </row>
    <row r="1097" spans="2:7" ht="18.75" customHeight="1" x14ac:dyDescent="0.25">
      <c r="C1097" s="646" t="s">
        <v>1105</v>
      </c>
      <c r="D1097" s="647">
        <v>283110304</v>
      </c>
      <c r="E1097" s="647">
        <v>163646564</v>
      </c>
    </row>
    <row r="1098" spans="2:7" ht="18.75" customHeight="1" x14ac:dyDescent="0.25">
      <c r="C1098" s="646" t="s">
        <v>1106</v>
      </c>
      <c r="D1098" s="647">
        <v>1071133091</v>
      </c>
      <c r="E1098" s="647">
        <v>1829832643</v>
      </c>
    </row>
    <row r="1099" spans="2:7" ht="18.75" customHeight="1" x14ac:dyDescent="0.25">
      <c r="C1099" s="648" t="s">
        <v>1107</v>
      </c>
      <c r="D1099" s="649">
        <v>0</v>
      </c>
      <c r="E1099" s="649">
        <v>0</v>
      </c>
    </row>
    <row r="1100" spans="2:7" ht="18.75" customHeight="1" x14ac:dyDescent="0.25">
      <c r="C1100" s="650" t="s">
        <v>234</v>
      </c>
      <c r="D1100" s="651">
        <v>4793135364</v>
      </c>
      <c r="E1100" s="651">
        <v>5806067827</v>
      </c>
    </row>
    <row r="1101" spans="2:7" ht="18.75" customHeight="1" x14ac:dyDescent="0.25">
      <c r="B1101" s="221"/>
    </row>
    <row r="1102" spans="2:7" ht="18.75" customHeight="1" x14ac:dyDescent="0.25">
      <c r="B1102" s="221"/>
      <c r="C1102" s="210" t="s">
        <v>1077</v>
      </c>
      <c r="D1102" s="210" t="s">
        <v>342</v>
      </c>
    </row>
    <row r="1103" spans="2:7" ht="18.75" customHeight="1" x14ac:dyDescent="0.25">
      <c r="B1103" s="221"/>
    </row>
    <row r="1104" spans="2:7" ht="18.75" customHeight="1" x14ac:dyDescent="0.25">
      <c r="C1104" s="210" t="s">
        <v>1108</v>
      </c>
      <c r="D1104" s="210" t="s">
        <v>1109</v>
      </c>
    </row>
    <row r="1105" spans="2:7" ht="18.75" customHeight="1" x14ac:dyDescent="0.25">
      <c r="B1105" s="221"/>
    </row>
    <row r="1106" spans="2:7" ht="18.75" customHeight="1" x14ac:dyDescent="0.25">
      <c r="B1106" s="245"/>
      <c r="C1106" s="245" t="s">
        <v>1110</v>
      </c>
      <c r="D1106" s="245"/>
      <c r="E1106" s="245"/>
      <c r="F1106" s="245"/>
      <c r="G1106" s="245"/>
    </row>
    <row r="1107" spans="2:7" ht="18.75" customHeight="1" x14ac:dyDescent="0.25">
      <c r="B1107" s="221"/>
    </row>
    <row r="1108" spans="2:7" ht="18.75" customHeight="1" x14ac:dyDescent="0.25">
      <c r="C1108" s="668" t="s">
        <v>999</v>
      </c>
      <c r="D1108" s="644" t="s">
        <v>1072</v>
      </c>
      <c r="E1108" s="644" t="s">
        <v>1066</v>
      </c>
    </row>
    <row r="1109" spans="2:7" ht="18.75" customHeight="1" x14ac:dyDescent="0.25">
      <c r="C1109" s="668"/>
      <c r="D1109" s="645" t="s">
        <v>390</v>
      </c>
      <c r="E1109" s="645" t="s">
        <v>390</v>
      </c>
    </row>
    <row r="1110" spans="2:7" ht="18.75" customHeight="1" x14ac:dyDescent="0.25">
      <c r="C1110" s="646" t="s">
        <v>1111</v>
      </c>
      <c r="D1110" s="647">
        <v>6745284996</v>
      </c>
      <c r="E1110" s="647">
        <v>4929403112</v>
      </c>
    </row>
    <row r="1111" spans="2:7" ht="18.75" customHeight="1" x14ac:dyDescent="0.25">
      <c r="C1111" s="646" t="s">
        <v>1112</v>
      </c>
      <c r="D1111" s="647">
        <v>889306691</v>
      </c>
      <c r="E1111" s="647">
        <v>1919855390</v>
      </c>
    </row>
    <row r="1112" spans="2:7" ht="18.75" customHeight="1" x14ac:dyDescent="0.25">
      <c r="C1112" s="646" t="s">
        <v>1113</v>
      </c>
      <c r="D1112" s="647">
        <v>890263424</v>
      </c>
      <c r="E1112" s="647">
        <v>1046086098</v>
      </c>
    </row>
    <row r="1113" spans="2:7" ht="18.75" customHeight="1" x14ac:dyDescent="0.25">
      <c r="C1113" s="646" t="s">
        <v>1114</v>
      </c>
      <c r="D1113" s="647">
        <v>1121262951</v>
      </c>
      <c r="E1113" s="647">
        <v>1048006440</v>
      </c>
    </row>
    <row r="1114" spans="2:7" ht="18.75" customHeight="1" x14ac:dyDescent="0.25">
      <c r="C1114" s="646" t="s">
        <v>1115</v>
      </c>
      <c r="D1114" s="647">
        <v>846947697</v>
      </c>
      <c r="E1114" s="647">
        <v>1873513017</v>
      </c>
    </row>
    <row r="1115" spans="2:7" ht="18.75" customHeight="1" x14ac:dyDescent="0.25">
      <c r="C1115" s="646" t="s">
        <v>1116</v>
      </c>
      <c r="D1115" s="647">
        <v>4314962040</v>
      </c>
      <c r="E1115" s="647">
        <v>5479038844</v>
      </c>
    </row>
    <row r="1116" spans="2:7" ht="18.75" customHeight="1" x14ac:dyDescent="0.25">
      <c r="C1116" s="646" t="s">
        <v>1106</v>
      </c>
      <c r="D1116" s="647">
        <v>8203934727</v>
      </c>
      <c r="E1116" s="647">
        <v>11500701698</v>
      </c>
    </row>
    <row r="1117" spans="2:7" ht="18.75" customHeight="1" x14ac:dyDescent="0.25">
      <c r="C1117" s="646" t="s">
        <v>1117</v>
      </c>
      <c r="D1117" s="647">
        <v>11642570352</v>
      </c>
      <c r="E1117" s="647">
        <v>10497272444</v>
      </c>
    </row>
    <row r="1118" spans="2:7" ht="18.75" customHeight="1" x14ac:dyDescent="0.25">
      <c r="C1118" s="646" t="s">
        <v>1118</v>
      </c>
      <c r="D1118" s="647">
        <v>13118880</v>
      </c>
      <c r="E1118" s="647">
        <v>1405000</v>
      </c>
    </row>
    <row r="1119" spans="2:7" ht="18.75" customHeight="1" x14ac:dyDescent="0.25">
      <c r="C1119" s="646" t="s">
        <v>1119</v>
      </c>
      <c r="D1119" s="647">
        <v>1560301899</v>
      </c>
      <c r="E1119" s="647">
        <v>5069764360</v>
      </c>
    </row>
    <row r="1120" spans="2:7" ht="18.75" customHeight="1" x14ac:dyDescent="0.25">
      <c r="C1120" s="646" t="s">
        <v>1120</v>
      </c>
      <c r="D1120" s="647">
        <v>29761948030</v>
      </c>
      <c r="E1120" s="647">
        <v>22430722030</v>
      </c>
    </row>
    <row r="1121" spans="2:9" ht="18.75" customHeight="1" x14ac:dyDescent="0.25">
      <c r="C1121" s="648" t="s">
        <v>425</v>
      </c>
      <c r="D1121" s="649">
        <v>4372115786</v>
      </c>
      <c r="E1121" s="649">
        <v>3541559134</v>
      </c>
    </row>
    <row r="1122" spans="2:9" ht="18.75" customHeight="1" x14ac:dyDescent="0.25">
      <c r="C1122" s="650" t="s">
        <v>234</v>
      </c>
      <c r="D1122" s="651">
        <v>70362017473</v>
      </c>
      <c r="E1122" s="651">
        <v>69337327567</v>
      </c>
    </row>
    <row r="1123" spans="2:9" ht="18.75" customHeight="1" x14ac:dyDescent="0.25">
      <c r="B1123" s="221"/>
    </row>
    <row r="1124" spans="2:9" ht="18.75" customHeight="1" x14ac:dyDescent="0.25">
      <c r="B1124" s="221"/>
    </row>
    <row r="1125" spans="2:9" ht="18.75" customHeight="1" x14ac:dyDescent="0.25">
      <c r="C1125" s="210" t="s">
        <v>1121</v>
      </c>
      <c r="D1125" s="663" t="s">
        <v>1122</v>
      </c>
      <c r="E1125" s="663"/>
      <c r="F1125" s="663"/>
    </row>
    <row r="1126" spans="2:9" ht="18.75" customHeight="1" x14ac:dyDescent="0.25">
      <c r="B1126" s="221"/>
    </row>
    <row r="1127" spans="2:9" ht="18.75" customHeight="1" x14ac:dyDescent="0.25">
      <c r="B1127" s="245"/>
      <c r="C1127" s="245" t="s">
        <v>1123</v>
      </c>
      <c r="D1127" s="245"/>
      <c r="E1127" s="245"/>
      <c r="F1127" s="245"/>
      <c r="G1127" s="245"/>
    </row>
    <row r="1128" spans="2:9" ht="18.75" customHeight="1" x14ac:dyDescent="0.25">
      <c r="B1128" s="221"/>
    </row>
    <row r="1129" spans="2:9" ht="18.75" customHeight="1" x14ac:dyDescent="0.25">
      <c r="B1129" s="221"/>
    </row>
    <row r="1130" spans="2:9" ht="18.75" customHeight="1" x14ac:dyDescent="0.25">
      <c r="C1130" s="210" t="s">
        <v>1124</v>
      </c>
      <c r="D1130" s="663" t="s">
        <v>1125</v>
      </c>
      <c r="E1130" s="663"/>
      <c r="F1130" s="663"/>
    </row>
    <row r="1131" spans="2:9" ht="18.75" customHeight="1" x14ac:dyDescent="0.25">
      <c r="B1131" s="221"/>
    </row>
    <row r="1132" spans="2:9" ht="18.75" customHeight="1" x14ac:dyDescent="0.25">
      <c r="B1132" s="273"/>
      <c r="C1132" s="665" t="s">
        <v>1126</v>
      </c>
      <c r="D1132" s="665"/>
      <c r="E1132" s="665"/>
      <c r="F1132" s="665"/>
      <c r="G1132" s="665"/>
    </row>
    <row r="1133" spans="2:9" ht="18.75" customHeight="1" x14ac:dyDescent="0.25">
      <c r="B1133" s="209"/>
    </row>
    <row r="1134" spans="2:9" ht="18.75" customHeight="1" x14ac:dyDescent="0.25">
      <c r="C1134" s="663" t="s">
        <v>1127</v>
      </c>
      <c r="D1134" s="663"/>
      <c r="E1134" s="663"/>
    </row>
    <row r="1135" spans="2:9" ht="18.75" customHeight="1" x14ac:dyDescent="0.25">
      <c r="B1135" s="221"/>
    </row>
    <row r="1136" spans="2:9" ht="37.5" customHeight="1" x14ac:dyDescent="0.25">
      <c r="B1136" s="212"/>
      <c r="C1136" s="661" t="s">
        <v>1128</v>
      </c>
      <c r="D1136" s="661"/>
      <c r="E1136" s="661"/>
      <c r="F1136" s="661"/>
      <c r="G1136" s="661"/>
      <c r="H1136" s="661"/>
      <c r="I1136" s="661"/>
    </row>
    <row r="1137" spans="2:9" ht="18.75" customHeight="1" x14ac:dyDescent="0.25">
      <c r="B1137" s="221"/>
    </row>
    <row r="1138" spans="2:9" ht="18.75" customHeight="1" x14ac:dyDescent="0.25">
      <c r="C1138" s="663" t="s">
        <v>1129</v>
      </c>
      <c r="D1138" s="663"/>
      <c r="E1138" s="663"/>
    </row>
    <row r="1139" spans="2:9" ht="18.75" customHeight="1" x14ac:dyDescent="0.25">
      <c r="B1139" s="221"/>
    </row>
    <row r="1140" spans="2:9" ht="37.5" customHeight="1" x14ac:dyDescent="0.25">
      <c r="C1140" s="210" t="s">
        <v>1130</v>
      </c>
      <c r="D1140" s="666" t="s">
        <v>1131</v>
      </c>
      <c r="E1140" s="666"/>
      <c r="F1140" s="666"/>
      <c r="G1140" s="666"/>
      <c r="H1140" s="666"/>
      <c r="I1140" s="666"/>
    </row>
    <row r="1141" spans="2:9" ht="18.75" customHeight="1" x14ac:dyDescent="0.25">
      <c r="B1141" s="210"/>
    </row>
    <row r="1142" spans="2:9" ht="18.75" customHeight="1" x14ac:dyDescent="0.25">
      <c r="C1142" s="210" t="s">
        <v>1132</v>
      </c>
      <c r="D1142" s="210" t="s">
        <v>1133</v>
      </c>
    </row>
    <row r="1143" spans="2:9" ht="18.75" customHeight="1" x14ac:dyDescent="0.25">
      <c r="B1143" s="221"/>
    </row>
    <row r="1144" spans="2:9" ht="18.75" customHeight="1" x14ac:dyDescent="0.25">
      <c r="B1144" s="245"/>
      <c r="C1144" s="245" t="s">
        <v>1134</v>
      </c>
      <c r="D1144" s="245"/>
      <c r="E1144" s="245"/>
      <c r="F1144" s="245"/>
      <c r="G1144" s="245"/>
    </row>
    <row r="1145" spans="2:9" ht="18.75" customHeight="1" x14ac:dyDescent="0.25">
      <c r="B1145" s="221"/>
    </row>
    <row r="1146" spans="2:9" ht="37.5" customHeight="1" x14ac:dyDescent="0.25">
      <c r="B1146" s="212"/>
      <c r="C1146" s="661" t="s">
        <v>1135</v>
      </c>
      <c r="D1146" s="661"/>
      <c r="E1146" s="661"/>
      <c r="F1146" s="661"/>
      <c r="G1146" s="661"/>
      <c r="H1146" s="661"/>
      <c r="I1146" s="661"/>
    </row>
    <row r="1147" spans="2:9" ht="18.75" customHeight="1" x14ac:dyDescent="0.25">
      <c r="B1147" s="210"/>
    </row>
    <row r="1148" spans="2:9" ht="18.75" customHeight="1" x14ac:dyDescent="0.25">
      <c r="C1148" s="210" t="s">
        <v>1136</v>
      </c>
      <c r="D1148" s="210" t="s">
        <v>1137</v>
      </c>
    </row>
    <row r="1149" spans="2:9" ht="18.75" customHeight="1" x14ac:dyDescent="0.25">
      <c r="B1149" s="221"/>
    </row>
    <row r="1150" spans="2:9" ht="18.75" customHeight="1" x14ac:dyDescent="0.25">
      <c r="B1150" s="245"/>
      <c r="C1150" s="245" t="s">
        <v>1138</v>
      </c>
      <c r="D1150" s="245"/>
      <c r="E1150" s="245"/>
      <c r="F1150" s="245"/>
      <c r="G1150" s="245"/>
    </row>
    <row r="1151" spans="2:9" ht="18.75" customHeight="1" x14ac:dyDescent="0.25">
      <c r="B1151" s="221"/>
    </row>
    <row r="1152" spans="2:9" ht="40.5" customHeight="1" x14ac:dyDescent="0.25">
      <c r="B1152" s="212"/>
      <c r="C1152" s="661" t="s">
        <v>1139</v>
      </c>
      <c r="D1152" s="661"/>
      <c r="E1152" s="661"/>
      <c r="F1152" s="661"/>
      <c r="G1152" s="661"/>
      <c r="H1152" s="661"/>
      <c r="I1152" s="661"/>
    </row>
    <row r="1153" spans="2:9" ht="23.25" customHeight="1" x14ac:dyDescent="0.25">
      <c r="B1153" s="212"/>
      <c r="C1153" s="210" t="s">
        <v>1124</v>
      </c>
      <c r="D1153" s="210" t="s">
        <v>342</v>
      </c>
      <c r="E1153" s="213"/>
      <c r="F1153" s="213"/>
      <c r="G1153" s="213"/>
      <c r="H1153" s="213"/>
      <c r="I1153" s="213"/>
    </row>
    <row r="1154" spans="2:9" ht="18.75" customHeight="1" x14ac:dyDescent="0.25">
      <c r="B1154" s="221"/>
    </row>
    <row r="1155" spans="2:9" ht="18.75" customHeight="1" x14ac:dyDescent="0.25">
      <c r="C1155" s="210" t="s">
        <v>1140</v>
      </c>
      <c r="D1155" s="210" t="s">
        <v>1141</v>
      </c>
    </row>
    <row r="1156" spans="2:9" ht="18.75" customHeight="1" x14ac:dyDescent="0.25">
      <c r="B1156" s="221"/>
    </row>
    <row r="1157" spans="2:9" ht="33.75" customHeight="1" x14ac:dyDescent="0.25">
      <c r="B1157" s="212"/>
      <c r="C1157" s="662" t="s">
        <v>1142</v>
      </c>
      <c r="D1157" s="662"/>
      <c r="E1157" s="662"/>
      <c r="F1157" s="662"/>
      <c r="G1157" s="662"/>
      <c r="H1157" s="662"/>
      <c r="I1157" s="662"/>
    </row>
    <row r="1158" spans="2:9" ht="18.75" customHeight="1" x14ac:dyDescent="0.25">
      <c r="B1158" s="221"/>
    </row>
    <row r="1159" spans="2:9" ht="29.25" customHeight="1" x14ac:dyDescent="0.25">
      <c r="B1159" s="212"/>
      <c r="C1159" s="661" t="s">
        <v>1143</v>
      </c>
      <c r="D1159" s="661"/>
      <c r="E1159" s="661"/>
      <c r="F1159" s="661"/>
      <c r="G1159" s="661"/>
      <c r="H1159" s="661"/>
      <c r="I1159" s="661"/>
    </row>
    <row r="1160" spans="2:9" ht="18.75" customHeight="1" x14ac:dyDescent="0.25">
      <c r="B1160" s="221"/>
    </row>
    <row r="1161" spans="2:9" ht="18.75" customHeight="1" x14ac:dyDescent="0.25">
      <c r="C1161" s="663" t="s">
        <v>1144</v>
      </c>
      <c r="D1161" s="663"/>
    </row>
    <row r="1162" spans="2:9" ht="18.75" customHeight="1" x14ac:dyDescent="0.25">
      <c r="B1162" s="221"/>
    </row>
    <row r="1163" spans="2:9" ht="42" customHeight="1" x14ac:dyDescent="0.25">
      <c r="C1163" s="661" t="s">
        <v>1145</v>
      </c>
      <c r="D1163" s="661"/>
      <c r="E1163" s="661"/>
      <c r="F1163" s="661"/>
      <c r="G1163" s="661"/>
      <c r="H1163" s="661"/>
      <c r="I1163" s="661"/>
    </row>
    <row r="1164" spans="2:9" ht="18.75" customHeight="1" x14ac:dyDescent="0.25">
      <c r="B1164" s="221"/>
    </row>
    <row r="1165" spans="2:9" ht="18.75" customHeight="1" x14ac:dyDescent="0.25">
      <c r="B1165" s="210"/>
    </row>
    <row r="1166" spans="2:9" ht="18.75" customHeight="1" x14ac:dyDescent="0.25">
      <c r="C1166" s="210" t="s">
        <v>1146</v>
      </c>
      <c r="D1166" s="210" t="s">
        <v>1147</v>
      </c>
    </row>
    <row r="1167" spans="2:9" ht="18.75" customHeight="1" x14ac:dyDescent="0.25">
      <c r="B1167" s="221"/>
    </row>
    <row r="1168" spans="2:9" ht="129.75" customHeight="1" x14ac:dyDescent="0.25">
      <c r="C1168" s="664" t="s">
        <v>1148</v>
      </c>
      <c r="D1168" s="664"/>
      <c r="E1168" s="664"/>
      <c r="F1168" s="664"/>
      <c r="G1168" s="664"/>
      <c r="H1168" s="664"/>
      <c r="I1168" s="664"/>
    </row>
    <row r="1169" spans="2:9" ht="18.75" customHeight="1" x14ac:dyDescent="0.25">
      <c r="B1169" s="221"/>
    </row>
    <row r="1170" spans="2:9" ht="18.75" customHeight="1" x14ac:dyDescent="0.25">
      <c r="B1170" s="221"/>
    </row>
    <row r="1171" spans="2:9" ht="18.75" customHeight="1" x14ac:dyDescent="0.25">
      <c r="B1171" s="221"/>
    </row>
    <row r="1172" spans="2:9" ht="18.75" customHeight="1" x14ac:dyDescent="0.25">
      <c r="B1172" s="221"/>
    </row>
    <row r="1173" spans="2:9" ht="18.75" customHeight="1" x14ac:dyDescent="0.25">
      <c r="B1173" s="221"/>
    </row>
    <row r="1174" spans="2:9" x14ac:dyDescent="0.25">
      <c r="B1174" s="221"/>
    </row>
    <row r="1175" spans="2:9" x14ac:dyDescent="0.25">
      <c r="B1175" s="545"/>
    </row>
    <row r="1176" spans="2:9" ht="24" x14ac:dyDescent="0.25">
      <c r="C1176" s="652" t="s">
        <v>1149</v>
      </c>
      <c r="E1176" s="652" t="s">
        <v>1150</v>
      </c>
      <c r="G1176" s="652" t="s">
        <v>1151</v>
      </c>
      <c r="I1176" s="652" t="s">
        <v>1152</v>
      </c>
    </row>
    <row r="1177" spans="2:9" x14ac:dyDescent="0.25">
      <c r="C1177" s="652" t="s">
        <v>1153</v>
      </c>
      <c r="E1177" s="652" t="s">
        <v>1154</v>
      </c>
      <c r="G1177" s="652" t="s">
        <v>1155</v>
      </c>
      <c r="I1177" s="652" t="s">
        <v>435</v>
      </c>
    </row>
    <row r="1178" spans="2:9" x14ac:dyDescent="0.25">
      <c r="B1178" s="177"/>
    </row>
    <row r="1179" spans="2:9" x14ac:dyDescent="0.25">
      <c r="B1179" s="221"/>
    </row>
  </sheetData>
  <mergeCells count="309">
    <mergeCell ref="C13:H13"/>
    <mergeCell ref="C14:I14"/>
    <mergeCell ref="C16:I16"/>
    <mergeCell ref="C18:D18"/>
    <mergeCell ref="C20:I20"/>
    <mergeCell ref="C22:I22"/>
    <mergeCell ref="A1:H1"/>
    <mergeCell ref="A2:H2"/>
    <mergeCell ref="C4:I4"/>
    <mergeCell ref="C6:I6"/>
    <mergeCell ref="C8:D8"/>
    <mergeCell ref="C12:I12"/>
    <mergeCell ref="C45:I45"/>
    <mergeCell ref="D47:E47"/>
    <mergeCell ref="C49:I49"/>
    <mergeCell ref="C51:I51"/>
    <mergeCell ref="C53:I53"/>
    <mergeCell ref="C55:I55"/>
    <mergeCell ref="C24:I24"/>
    <mergeCell ref="C26:I26"/>
    <mergeCell ref="C28:I28"/>
    <mergeCell ref="C32:D32"/>
    <mergeCell ref="C34:I34"/>
    <mergeCell ref="C43:I43"/>
    <mergeCell ref="C72:I72"/>
    <mergeCell ref="C74:I74"/>
    <mergeCell ref="C76:I76"/>
    <mergeCell ref="C78:I78"/>
    <mergeCell ref="C80:I80"/>
    <mergeCell ref="C81:D81"/>
    <mergeCell ref="C57:I57"/>
    <mergeCell ref="C59:I59"/>
    <mergeCell ref="C61:I61"/>
    <mergeCell ref="C63:I63"/>
    <mergeCell ref="C65:I65"/>
    <mergeCell ref="C67:D67"/>
    <mergeCell ref="C94:I94"/>
    <mergeCell ref="C98:I98"/>
    <mergeCell ref="C102:I102"/>
    <mergeCell ref="C106:I106"/>
    <mergeCell ref="C120:I120"/>
    <mergeCell ref="C124:I124"/>
    <mergeCell ref="C85:I85"/>
    <mergeCell ref="C87:E87"/>
    <mergeCell ref="C88:I89"/>
    <mergeCell ref="C91:I91"/>
    <mergeCell ref="C92:I92"/>
    <mergeCell ref="C93:I93"/>
    <mergeCell ref="C160:I160"/>
    <mergeCell ref="D162:E162"/>
    <mergeCell ref="C166:D166"/>
    <mergeCell ref="C176:D176"/>
    <mergeCell ref="C178:D178"/>
    <mergeCell ref="C197:D197"/>
    <mergeCell ref="C133:I133"/>
    <mergeCell ref="C141:D141"/>
    <mergeCell ref="C143:I143"/>
    <mergeCell ref="C145:D145"/>
    <mergeCell ref="C152:I152"/>
    <mergeCell ref="C154:D154"/>
    <mergeCell ref="C240:I240"/>
    <mergeCell ref="D242:E242"/>
    <mergeCell ref="D247:E247"/>
    <mergeCell ref="C259:I259"/>
    <mergeCell ref="D261:E261"/>
    <mergeCell ref="C265:I265"/>
    <mergeCell ref="C199:D199"/>
    <mergeCell ref="C203:D203"/>
    <mergeCell ref="C226:I226"/>
    <mergeCell ref="D228:E228"/>
    <mergeCell ref="C230:I230"/>
    <mergeCell ref="C232:C234"/>
    <mergeCell ref="C279:D279"/>
    <mergeCell ref="C281:C284"/>
    <mergeCell ref="D281:D284"/>
    <mergeCell ref="E281:E284"/>
    <mergeCell ref="F281:G281"/>
    <mergeCell ref="F282:F283"/>
    <mergeCell ref="G282:G283"/>
    <mergeCell ref="C267:D267"/>
    <mergeCell ref="C269:C272"/>
    <mergeCell ref="D269:D272"/>
    <mergeCell ref="E269:E272"/>
    <mergeCell ref="F269:G269"/>
    <mergeCell ref="F270:F271"/>
    <mergeCell ref="G270:G271"/>
    <mergeCell ref="B313:C313"/>
    <mergeCell ref="F313:I313"/>
    <mergeCell ref="D315:E315"/>
    <mergeCell ref="C317:I317"/>
    <mergeCell ref="D319:E319"/>
    <mergeCell ref="D321:E321"/>
    <mergeCell ref="C291:F291"/>
    <mergeCell ref="B297:B298"/>
    <mergeCell ref="C297:C298"/>
    <mergeCell ref="B300:C300"/>
    <mergeCell ref="F300:I300"/>
    <mergeCell ref="B304:B305"/>
    <mergeCell ref="C304:C305"/>
    <mergeCell ref="C336:H336"/>
    <mergeCell ref="F338:G338"/>
    <mergeCell ref="C344:D344"/>
    <mergeCell ref="C345:I345"/>
    <mergeCell ref="C347:I347"/>
    <mergeCell ref="C349:I349"/>
    <mergeCell ref="C323:I323"/>
    <mergeCell ref="D325:E325"/>
    <mergeCell ref="C327:I327"/>
    <mergeCell ref="D329:D330"/>
    <mergeCell ref="E329:E330"/>
    <mergeCell ref="F329:G329"/>
    <mergeCell ref="H329:H330"/>
    <mergeCell ref="D363:E363"/>
    <mergeCell ref="C365:E365"/>
    <mergeCell ref="D383:E383"/>
    <mergeCell ref="C385:I385"/>
    <mergeCell ref="C387:I387"/>
    <mergeCell ref="C389:G389"/>
    <mergeCell ref="C351:I351"/>
    <mergeCell ref="C353:I353"/>
    <mergeCell ref="C355:I355"/>
    <mergeCell ref="C357:I357"/>
    <mergeCell ref="C359:I359"/>
    <mergeCell ref="C361:I361"/>
    <mergeCell ref="C407:D407"/>
    <mergeCell ref="D409:D410"/>
    <mergeCell ref="E409:E410"/>
    <mergeCell ref="F409:G409"/>
    <mergeCell ref="H409:H410"/>
    <mergeCell ref="C422:G422"/>
    <mergeCell ref="C391:C392"/>
    <mergeCell ref="D391:D392"/>
    <mergeCell ref="E391:E392"/>
    <mergeCell ref="F391:G391"/>
    <mergeCell ref="H391:H392"/>
    <mergeCell ref="C405:F405"/>
    <mergeCell ref="B433:B434"/>
    <mergeCell ref="C433:C434"/>
    <mergeCell ref="D433:D434"/>
    <mergeCell ref="E433:F433"/>
    <mergeCell ref="G433:G434"/>
    <mergeCell ref="B443:F443"/>
    <mergeCell ref="C423:I423"/>
    <mergeCell ref="C424:I424"/>
    <mergeCell ref="C425:I425"/>
    <mergeCell ref="D427:E427"/>
    <mergeCell ref="D429:E429"/>
    <mergeCell ref="C431:E431"/>
    <mergeCell ref="D466:E466"/>
    <mergeCell ref="C468:I468"/>
    <mergeCell ref="C470:I470"/>
    <mergeCell ref="C472:D472"/>
    <mergeCell ref="B474:B475"/>
    <mergeCell ref="J474:J475"/>
    <mergeCell ref="C446:E446"/>
    <mergeCell ref="E448:F449"/>
    <mergeCell ref="F450:F451"/>
    <mergeCell ref="C462:G462"/>
    <mergeCell ref="C463:I463"/>
    <mergeCell ref="C464:I464"/>
    <mergeCell ref="C520:C521"/>
    <mergeCell ref="D520:D521"/>
    <mergeCell ref="G520:G521"/>
    <mergeCell ref="B531:B532"/>
    <mergeCell ref="C531:C532"/>
    <mergeCell ref="D542:E542"/>
    <mergeCell ref="D485:E485"/>
    <mergeCell ref="C487:D487"/>
    <mergeCell ref="B489:B493"/>
    <mergeCell ref="C505:J505"/>
    <mergeCell ref="C507:D507"/>
    <mergeCell ref="C509:C510"/>
    <mergeCell ref="E509:E510"/>
    <mergeCell ref="F509:F510"/>
    <mergeCell ref="C560:I560"/>
    <mergeCell ref="C562:I562"/>
    <mergeCell ref="C564:E564"/>
    <mergeCell ref="C578:F578"/>
    <mergeCell ref="C590:I590"/>
    <mergeCell ref="C594:I594"/>
    <mergeCell ref="C544:I544"/>
    <mergeCell ref="B546:B547"/>
    <mergeCell ref="C546:C547"/>
    <mergeCell ref="B556:C556"/>
    <mergeCell ref="F556:I556"/>
    <mergeCell ref="C558:I558"/>
    <mergeCell ref="C619:I619"/>
    <mergeCell ref="C621:C623"/>
    <mergeCell ref="C636:G636"/>
    <mergeCell ref="C650:G650"/>
    <mergeCell ref="C652:C654"/>
    <mergeCell ref="E652:E653"/>
    <mergeCell ref="F652:F653"/>
    <mergeCell ref="C596:I596"/>
    <mergeCell ref="C598:I598"/>
    <mergeCell ref="C600:I600"/>
    <mergeCell ref="D601:E601"/>
    <mergeCell ref="C603:I603"/>
    <mergeCell ref="C605:C608"/>
    <mergeCell ref="C679:C681"/>
    <mergeCell ref="E679:E681"/>
    <mergeCell ref="F679:F681"/>
    <mergeCell ref="C689:E689"/>
    <mergeCell ref="C691:C693"/>
    <mergeCell ref="E691:E693"/>
    <mergeCell ref="F691:F693"/>
    <mergeCell ref="D663:E663"/>
    <mergeCell ref="C665:I665"/>
    <mergeCell ref="C667:I667"/>
    <mergeCell ref="C669:I669"/>
    <mergeCell ref="C673:G673"/>
    <mergeCell ref="C675:F675"/>
    <mergeCell ref="D742:I742"/>
    <mergeCell ref="C746:I746"/>
    <mergeCell ref="C748:F748"/>
    <mergeCell ref="C750:I750"/>
    <mergeCell ref="B762:E762"/>
    <mergeCell ref="G762:H762"/>
    <mergeCell ref="C705:E705"/>
    <mergeCell ref="F709:F711"/>
    <mergeCell ref="D723:E723"/>
    <mergeCell ref="C725:E725"/>
    <mergeCell ref="C727:C729"/>
    <mergeCell ref="F727:F729"/>
    <mergeCell ref="C821:E821"/>
    <mergeCell ref="C823:I823"/>
    <mergeCell ref="C825:G825"/>
    <mergeCell ref="C827:I827"/>
    <mergeCell ref="C829:I829"/>
    <mergeCell ref="C831:I831"/>
    <mergeCell ref="C791:D791"/>
    <mergeCell ref="B808:E808"/>
    <mergeCell ref="C812:I812"/>
    <mergeCell ref="C814:E814"/>
    <mergeCell ref="C816:I816"/>
    <mergeCell ref="D819:E819"/>
    <mergeCell ref="C857:F857"/>
    <mergeCell ref="C859:C862"/>
    <mergeCell ref="D859:I859"/>
    <mergeCell ref="D871:G871"/>
    <mergeCell ref="C873:H873"/>
    <mergeCell ref="C875:C876"/>
    <mergeCell ref="D875:G875"/>
    <mergeCell ref="D837:H837"/>
    <mergeCell ref="C839:I839"/>
    <mergeCell ref="C841:F841"/>
    <mergeCell ref="C843:C846"/>
    <mergeCell ref="D843:I843"/>
    <mergeCell ref="D855:E855"/>
    <mergeCell ref="D913:E913"/>
    <mergeCell ref="C917:C918"/>
    <mergeCell ref="C925:F925"/>
    <mergeCell ref="C932:F932"/>
    <mergeCell ref="C934:C936"/>
    <mergeCell ref="C957:I957"/>
    <mergeCell ref="C883:H883"/>
    <mergeCell ref="C885:C887"/>
    <mergeCell ref="D885:G885"/>
    <mergeCell ref="C898:F898"/>
    <mergeCell ref="C900:C901"/>
    <mergeCell ref="C908:F908"/>
    <mergeCell ref="C984:I984"/>
    <mergeCell ref="C986:D986"/>
    <mergeCell ref="B989:D989"/>
    <mergeCell ref="C997:D997"/>
    <mergeCell ref="B1000:D1000"/>
    <mergeCell ref="C1008:D1008"/>
    <mergeCell ref="D959:E959"/>
    <mergeCell ref="C961:H961"/>
    <mergeCell ref="C963:C965"/>
    <mergeCell ref="D978:E978"/>
    <mergeCell ref="D980:G980"/>
    <mergeCell ref="C982:I982"/>
    <mergeCell ref="C1037:C1039"/>
    <mergeCell ref="E1037:E1038"/>
    <mergeCell ref="D1044:G1044"/>
    <mergeCell ref="C1048:C1049"/>
    <mergeCell ref="D1056:F1056"/>
    <mergeCell ref="C1060:I1060"/>
    <mergeCell ref="C1015:I1015"/>
    <mergeCell ref="C1024:I1024"/>
    <mergeCell ref="C1026:I1026"/>
    <mergeCell ref="C1028:I1028"/>
    <mergeCell ref="C1030:I1030"/>
    <mergeCell ref="D1033:G1033"/>
    <mergeCell ref="C1087:I1087"/>
    <mergeCell ref="C1091:G1091"/>
    <mergeCell ref="C1093:C1094"/>
    <mergeCell ref="C1108:C1109"/>
    <mergeCell ref="D1125:F1125"/>
    <mergeCell ref="D1130:F1130"/>
    <mergeCell ref="C1064:I1064"/>
    <mergeCell ref="C1066:C1068"/>
    <mergeCell ref="D1077:G1077"/>
    <mergeCell ref="C1079:I1079"/>
    <mergeCell ref="C1081:I1081"/>
    <mergeCell ref="C1085:I1085"/>
    <mergeCell ref="C1152:I1152"/>
    <mergeCell ref="C1157:I1157"/>
    <mergeCell ref="C1159:I1159"/>
    <mergeCell ref="C1161:D1161"/>
    <mergeCell ref="C1163:I1163"/>
    <mergeCell ref="C1168:I1168"/>
    <mergeCell ref="C1132:G1132"/>
    <mergeCell ref="C1134:E1134"/>
    <mergeCell ref="C1136:I1136"/>
    <mergeCell ref="C1138:E1138"/>
    <mergeCell ref="D1140:I1140"/>
    <mergeCell ref="C1146:I1146"/>
  </mergeCells>
  <printOptions horizontalCentered="1"/>
  <pageMargins left="0.31496062992126012" right="0.31496062992126012" top="1.338582677165354" bottom="0.94488188976377918" header="0.74803149606299213" footer="0.74803149606299213"/>
  <pageSetup paperSize="0" scale="51" firstPageNumber="8" fitToWidth="0" fitToHeight="0" orientation="portrait" useFirstPageNumber="1" horizontalDpi="0" verticalDpi="0" copies="0"/>
  <headerFooter alignWithMargins="0">
    <oddFooter>&amp;R&amp;18&amp;P</oddFooter>
  </headerFooter>
  <drawing r:id="rId1"/>
</worksheet>
</file>

<file path=_xmlsignatures/_rels/origin1.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1.xml"/><Relationship Id="rId1" Type="http://schemas.openxmlformats.org/package/2006/relationships/digital-signature/signature" Target="sig2.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mtdM/85DLge+VxgdeWnRo/UAFMl3hsM9z+7e7OflqYQ=</DigestValue>
    </Reference>
    <Reference Type="http://www.w3.org/2000/09/xmldsig#Object" URI="#idOfficeObject">
      <DigestMethod Algorithm="http://www.w3.org/2001/04/xmlenc#sha256"/>
      <DigestValue>IwULBYZFzeVStBBQrYdHAx1HD5sZD0L8Nh28Wg4QyYI=</DigestValue>
    </Reference>
    <Reference Type="http://uri.etsi.org/01903#SignedProperties" URI="#idSignedProperties">
      <Transforms>
        <Transform Algorithm="http://www.w3.org/TR/2001/REC-xml-c14n-20010315"/>
      </Transforms>
      <DigestMethod Algorithm="http://www.w3.org/2001/04/xmlenc#sha256"/>
      <DigestValue>zJJIpEOBaYroELnsX39WDUHwuk+496haZ6gG2ywOYx4=</DigestValue>
    </Reference>
  </SignedInfo>
  <SignatureValue>Td3HQ2df6fvC1WSb81j/pou/Avy/OPh3FxrT/tmgfnq8w6TPMSgOSLVzRnPg7OrlgRbaRWv7bwbs
5ZX0T4InDZCA3uHL9pQKqcm1StMyMfnKUnaC13vwFT0jE+U8SaImw9wsxwhljtHzYAIN4ydiIZwV
Hk87boquPGD6jYyzJ63UffvlUrMBfra7nAsVMGNxOwBpfNTp5g9vxkl9mSwAnNUDaEMAclW547/y
VzFJ9O53gRVGfOKWg2ctXmgrpD4Gk/XisYYlixCOVVFStyt6b+AdJx0X5JITGnYY0/GIenZlF+md
Ypwao7kJRelL9poy2kiBQZ05WncDVHBm+qm6UQ==</SignatureValue>
  <KeyInfo>
    <X509Data>
      <X509Certificate>MIIIBjCCBe6gAwIBAgIISrnCIaXcsqYwDQYJKoZIhvcNAQELBQAwWzEXMBUGA1UEBRMOUlVDIDgwMDUwMTcyLTExGjAYBgNVBAMTEUNBLURPQ1VNRU5UQSBTLkEuMRcwFQYDVQQKEw5ET0NVTUVOVEEgUy5BLjELMAkGA1UEBhMCUFkwHhcNMjAwNTA3MTkzMzI4WhcNMjIwNTA3MTk0MzI4WjCBpTELMAkGA1UEBhMCUFkxFjAUBgNVBAQMDVJBTUlSRVogTU9SRUwxEjAQBgNVBAUTCUNJMzQwNDE2NjEXMBUGA1UEKgwOTE9VUkRFUyBSQU1PTkExFzAVBgNVBAoMDlBFUlNPTkEgRklTSUNBMREwDwYDVQQLDAhGSVJNQSBGMjElMCMGA1UEAwwcTE9VUkRFUyBSQU1PTkEgUkFNSVJFWiBNT1JFTDCCASIwDQYJKoZIhvcNAQEBBQADggEPADCCAQoCggEBAMv5jOkrrp+I3i5wZzesUUS0Z+LroyANMhhJqRYC+XdtSDjJ3YSWyaExi9Hmt1bWxv1R8sU/GRQ+ZJcrNN7q2jaXVQwU1n9Ma9ow2SDH11PEzgf7IDiBMnEEmt0ZGMwGZ/g3jMWuwDKcxTQN658WZE8Q8XetIcp5mYbeJZe6IHaM5XmLNX0jeNDYMocbOzZ8X9HMosCtLQD/l8nQ7Oal5ZcyixEhwpeb3CzW+xXumvj2cAIif7uY2JRpqwXeenUVHXwYkmt+/s5CiRyS+oUlYqAeFcW4f7Za4DUXpaML92QSf0IJ8MAZ4t3xyYaiLgbnWNS8CBR/C7hQrO28XO553+MCAwEAAaOCA4EwggN9MAwGA1UdEwEB/wQCMAAwDgYDVR0PAQH/BAQDAgXgMCoGA1UdJQEB/wQgMB4GCCsGAQUFBwMBBggrBgEFBQcDAgYIKwYBBQUHAwQwHQYDVR0OBBYEFGTGJNo014PpWDmrqe9KRPa0En1/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sb3VyZGVzLnJhbWlyZXpAcmlv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Dy826POCKcVXl9cjkC6jLsyT8pY/dLVye5W58PdMrf20v68+NXlw+LHolKPaBnj1YfcsQEszrFak51zpqSzniQfoXPoHd6XMfJ8pgFtW9C3+V1jmo4xgXLkw5DKka9U26dk1u4fCkZ8opDBk3sBTJn27xzWNdyRFnAeVhEdMj0zFzQR/4SZ06YbXiOV6sIo1JXGfu7lrPDHMzK705GkDoZXdymcNcGw5LZDhztCOABv6txAEerRstrBgC8YJJvu0S5TtzbxEbjOJYIzYaRVuyFIcVOG3pMHaAKWVh1Z/XYf8NA2T57jRuR54w5hrRKZZy7MkNxLopxzV5CIG02lqxXq6hamOSXMDy2pIkv0jw1se1usGhOZpBcvKku9ng89zYJVm4YcykTPOIb5wFEgzek+8hTVzVnZ9GW2ZTkQEaLLLjlQwAkrGgJmPsOwiwRG9jVYuhE2CRGGt2bSIZ5bA1OACgE9r66T6iVvvz+SC4r+MryBxcRpqNPeCAC+wM7FN/QYzseW+g7OKpQfaohL3QABCdgBS4edYGX/7zcxJbALnpOXdCu5mqnBAuASunAzlJnf9bY0LW2d0p8SSXKrscrkATlaQn7IECIrtgRgy9hSBEIFQO8ixM5s1mTfBUcIKz3GUrExeqYsjYtzxfj7EWyQiAk5KR5bCPLWyo1koKnr</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AxIAcaU8aeJ3+XDjyGVrsfANZRkXj7RifxXRVRwmGW0=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3eNwkP5qBPgdgDi7iiqDl5ilGnr78ZeoS4zZjSt04Ss=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drawing1.xml?ContentType=application/vnd.openxmlformats-officedocument.drawing+xml">
        <DigestMethod Algorithm="http://www.w3.org/2001/04/xmlenc#sha256"/>
        <DigestValue>55BqkE1FwqiJHeZrYEVgufjfB7aHOO/L/z7n+3L/bZw=</DigestValue>
      </Reference>
      <Reference URI="/xl/drawings/drawing2.xml?ContentType=application/vnd.openxmlformats-officedocument.drawing+xml">
        <DigestMethod Algorithm="http://www.w3.org/2001/04/xmlenc#sha256"/>
        <DigestValue>p76Cxk6iS/BuNfLEuMkNE0uJxRtA3eJYObl3dwbUBpA=</DigestValue>
      </Reference>
      <Reference URI="/xl/drawings/drawing3.xml?ContentType=application/vnd.openxmlformats-officedocument.drawing+xml">
        <DigestMethod Algorithm="http://www.w3.org/2001/04/xmlenc#sha256"/>
        <DigestValue>VRiGEyJne7grpH2LsZJ3+cJv6oBwWaAP86PPoiOPv2I=</DigestValue>
      </Reference>
      <Reference URI="/xl/drawings/drawing4.xml?ContentType=application/vnd.openxmlformats-officedocument.drawing+xml">
        <DigestMethod Algorithm="http://www.w3.org/2001/04/xmlenc#sha256"/>
        <DigestValue>AOzvPp8YUHnoClPQYtWgOrEmPIWI97YTteGkFz98qKM=</DigestValue>
      </Reference>
      <Reference URI="/xl/drawings/drawing5.xml?ContentType=application/vnd.openxmlformats-officedocument.drawing+xml">
        <DigestMethod Algorithm="http://www.w3.org/2001/04/xmlenc#sha256"/>
        <DigestValue>Vyy27FyqjUVvIZHATuyfN26lJzQqHyFX3KzzEz4rb1M=</DigestValue>
      </Reference>
      <Reference URI="/xl/drawings/drawing6.xml?ContentType=application/vnd.openxmlformats-officedocument.drawing+xml">
        <DigestMethod Algorithm="http://www.w3.org/2001/04/xmlenc#sha256"/>
        <DigestValue>DQsUBTzrDngTzms1elmAGkzehRfbyyn1JPFlKw9A4Ys=</DigestValue>
      </Reference>
      <Reference URI="/xl/drawings/drawing7.xml?ContentType=application/vnd.openxmlformats-officedocument.drawing+xml">
        <DigestMethod Algorithm="http://www.w3.org/2001/04/xmlenc#sha256"/>
        <DigestValue>4EA+JeqFhhemxJF+ouQQyQO4TS9jBSk2m50CFr78kUc=</DigestValue>
      </Reference>
      <Reference URI="/xl/media/image1.jpeg?ContentType=image/jpeg">
        <DigestMethod Algorithm="http://www.w3.org/2001/04/xmlenc#sha256"/>
        <DigestValue>zLKa+miQ8Nwz4s2zs83wRHAwIx4b5a9aWbJytlTzPdM=</DigestValue>
      </Reference>
      <Reference URI="/xl/media/image2.emf?ContentType=image/x-emf">
        <DigestMethod Algorithm="http://www.w3.org/2001/04/xmlenc#sha256"/>
        <DigestValue>N1x0uU8jQrG2GyaKHdLXGL+9fiOKBRm82q+2diNflkc=</DigestValue>
      </Reference>
      <Reference URI="/xl/media/image3.png?ContentType=image/png">
        <DigestMethod Algorithm="http://www.w3.org/2001/04/xmlenc#sha256"/>
        <DigestValue>gNCaKvwPC4371SHWaOj6wWXq/nQLWuKo0vSvASmZ+us=</DigestValue>
      </Reference>
      <Reference URI="/xl/sharedStrings.xml?ContentType=application/vnd.openxmlformats-officedocument.spreadsheetml.sharedStrings+xml">
        <DigestMethod Algorithm="http://www.w3.org/2001/04/xmlenc#sha256"/>
        <DigestValue>13f3s2NO1wxmwEm3CcxP3CWx2mmI8M/dyVBwd2Oe7ik=</DigestValue>
      </Reference>
      <Reference URI="/xl/styles.xml?ContentType=application/vnd.openxmlformats-officedocument.spreadsheetml.styles+xml">
        <DigestMethod Algorithm="http://www.w3.org/2001/04/xmlenc#sha256"/>
        <DigestValue>VfLPClJquDVmyfuJVhejOz4j4TEAMYfZOKzhIPbkQI4=</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TZnefO/rMLK85Maw0okTXPYMP+MFfK2O7mz6pPC74uA=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oY0oKg4yB0FiSyDpS+lW7ZLMeZcI5wvg+y8nqaThVbI=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lHnnYDirKb6jIxGHnqbP97pjMgmbUlToG4p69Ye0Gm8=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nUVdzvshlLUgRaM7X4sHX/9tln+OftfDhfnaA+Y9Nzk=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OZN3816x952FMFlNoTE5TTjh0Prg8LGiyQwISpXPzn0=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KSvMPc92CI6mP9VIkVIJwBFyvcMBNsRDtriEism+/Bg=</DigestValue>
      </Reference>
      <Reference URI="/xl/worksheets/sheet1.xml?ContentType=application/vnd.openxmlformats-officedocument.spreadsheetml.worksheet+xml">
        <DigestMethod Algorithm="http://www.w3.org/2001/04/xmlenc#sha256"/>
        <DigestValue>bqbCNc42Wm8Gb56BiQre1dLZfr0XTc6s7zCkfyPYsTI=</DigestValue>
      </Reference>
      <Reference URI="/xl/worksheets/sheet2.xml?ContentType=application/vnd.openxmlformats-officedocument.spreadsheetml.worksheet+xml">
        <DigestMethod Algorithm="http://www.w3.org/2001/04/xmlenc#sha256"/>
        <DigestValue>pA5PPgfi7UHWZ/3Nstb5cXSylWRbJdHILk2u3is0Nls=</DigestValue>
      </Reference>
      <Reference URI="/xl/worksheets/sheet3.xml?ContentType=application/vnd.openxmlformats-officedocument.spreadsheetml.worksheet+xml">
        <DigestMethod Algorithm="http://www.w3.org/2001/04/xmlenc#sha256"/>
        <DigestValue>szi5eViiF0eHQ1PyTd0VEwMXHdsaUVwF1J8AoMoWMGQ=</DigestValue>
      </Reference>
      <Reference URI="/xl/worksheets/sheet4.xml?ContentType=application/vnd.openxmlformats-officedocument.spreadsheetml.worksheet+xml">
        <DigestMethod Algorithm="http://www.w3.org/2001/04/xmlenc#sha256"/>
        <DigestValue>dhv23YLvAR/y+P7XWNeKJZMpWwAs2bn91UjkG1iYzls=</DigestValue>
      </Reference>
      <Reference URI="/xl/worksheets/sheet5.xml?ContentType=application/vnd.openxmlformats-officedocument.spreadsheetml.worksheet+xml">
        <DigestMethod Algorithm="http://www.w3.org/2001/04/xmlenc#sha256"/>
        <DigestValue>EDGHXzobMdu7rHHmcBLH+InV0r5hKRGhbgEXz7KXfy0=</DigestValue>
      </Reference>
      <Reference URI="/xl/worksheets/sheet6.xml?ContentType=application/vnd.openxmlformats-officedocument.spreadsheetml.worksheet+xml">
        <DigestMethod Algorithm="http://www.w3.org/2001/04/xmlenc#sha256"/>
        <DigestValue>jQN33BTvJCu/vo7nrnj4P8jWuOcORA4spgHcHouUP3Y=</DigestValue>
      </Reference>
      <Reference URI="/xl/worksheets/sheet7.xml?ContentType=application/vnd.openxmlformats-officedocument.spreadsheetml.worksheet+xml">
        <DigestMethod Algorithm="http://www.w3.org/2001/04/xmlenc#sha256"/>
        <DigestValue>8XycMx9tOtcFgtTIHdSRb36gt8y3M3TOUpynXT8ePNQ=</DigestValue>
      </Reference>
    </Manifest>
    <SignatureProperties>
      <SignatureProperty Id="idSignatureTime" Target="#idPackageSignature">
        <mdssi:SignatureTime xmlns:mdssi="http://schemas.openxmlformats.org/package/2006/digital-signature">
          <mdssi:Format>YYYY-MM-DDThh:mm:ssTZD</mdssi:Format>
          <mdssi:Value>2021-03-30T15:25:59Z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ok</SignatureComments>
          <WindowsVersion>10.0</WindowsVersion>
          <OfficeVersion>16.0.11929/19</OfficeVersion>
          <ApplicationVersion>16.0.11929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2021-03-30T15:25:59Z</xd:SigningTime>
          <xd:SigningCertificate>
            <xd:Cert>
              <xd:CertDigest>
                <DigestMethod Algorithm="http://www.w3.org/2001/04/xmlenc#sha256"/>
                <DigestValue>nBH3rH66MeI8r86AE/4YmQoH6N9GkvPGko+rnlUVxdY=</DigestValue>
              </xd:CertDigest>
              <xd:IssuerSerial>
                <X509IssuerName>C=PY, O=DOCUMENTA S.A., CN=CA-DOCUMENTA S.A., SERIALNUMBER=RUC 80050172-1</X509IssuerName>
                <X509SerialNumber>5384548279270552230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ok</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kiHnOVSbi3voRj91AqYJEqr2T0VbGnNOlQiL2XNNBoc=</DigestValue>
    </Reference>
    <Reference Type="http://www.w3.org/2000/09/xmldsig#Object" URI="#idOfficeObject">
      <DigestMethod Algorithm="http://www.w3.org/2001/04/xmlenc#sha256"/>
      <DigestValue>hLlE9ilaYASjz+v5oKQ1s5/jMdMPZGRPumbaaaYst+8=</DigestValue>
    </Reference>
    <Reference Type="http://uri.etsi.org/01903#SignedProperties" URI="#idSignedProperties">
      <Transforms>
        <Transform Algorithm="http://www.w3.org/TR/2001/REC-xml-c14n-20010315"/>
      </Transforms>
      <DigestMethod Algorithm="http://www.w3.org/2001/04/xmlenc#sha256"/>
      <DigestValue>XDDW1jP/mJGuSjlHycG3OfnPVPhMkf4N392ARxupURg=</DigestValue>
    </Reference>
  </SignedInfo>
  <SignatureValue>LteyXitICDMXMmadCkxbvHZu6QKwC6rX76NjNClJFSD9hChx5KRkzNDHLW/GzoMM81pMY7RyGD0f
TBHwapUjzyA+fVas1l1Y/xMvvA9DY4BAoFy6tyMECIQbMyiuuswepNreIuN2x2/bsRQAzLQ051DA
axXhyMQpHQuOeCDDiDjywO4rRlW+Jd4/CHHBSXNkvv+pRyHZzDhQL0G16AKZBJzi2ZbiSBAbBb/o
jzyA1DMs3wfk5O/iUiS64l/lQTxaUCXfwoS31qzDR3DdZh/rZkr1xEGLNFrdTMbvAcjBOYvvW/0t
uXaoOxt6DYEmPyJTWKE6OaFuNSEl+y2PduvXTg==</SignatureValue>
  <KeyInfo>
    <X509Data>
      <X509Certificate>MIIIBTCCBe2gAwIBAgIIfkXMR4T5fiAwDQYJKoZIhvcNAQELBQAwWzEXMBUGA1UEBRMOUlVDIDgwMDUwMTcyLTExGjAYBgNVBAMTEUNBLURPQ1VNRU5UQSBTLkEuMRcwFQYDVQQKEw5ET0NVTUVOVEEgUy5BLjELMAkGA1UEBhMCUFkwHhcNMTkwNjI3MTU1ODEwWhcNMjEwNjI2MTYwODEwWjCBqDELMAkGA1UEBhMCUFkxGTAXBgNVBAQMEERJRVNFTCBKVU5HSEFOTlMxETAPBgNVBAUTCENJNzQ1MzY1MRYwFAYDVQQqDA1PU0NBUiBFTlJJUVVFMRcwFQYDVQQKDA5QRVJTT05BIEZJU0lDQTERMA8GA1UECwwIRklSTUEgRjIxJzAlBgNVBAMMHk9TQ0FSIEVOUklRVUUgRElFU0VMIEpVTkdIQU5OUzCCASIwDQYJKoZIhvcNAQEBBQADggEPADCCAQoCggEBAMQv+LfYIkUDx70VftB57JO1p3B2j2H52dK6UU3LDOyPPEOYDhLTnce5dJLXZ+hAIzkTRW6NVk9OUEmJrdGXRg0sUGr9ghvCdAJjOTUEn5kZ45yNMxMjVjjd7V43CoNoBjaXbRujw839DahmvrAj7H4djVQUhsjTvwlN+i7jhoXT//q1mDPrStKoAJgWGj/Zz2W6YHB+57XbPdY3w8jrtZwF0/hguGxi9g9PZbfg3IuquvCH0djEJosYG0pv9NToNeCt2q8im+gAajMbdd2XUTh6QFPjuTy5ZXODEQE4U+JPKKFZOE7yjNGx4Wr++1a0QI0zEWiG2j5iQxOD3j1Jnk8CAwEAAaOCA30wggN5MAwGA1UdEwEB/wQCMAAwDgYDVR0PAQH/BAQDAgXgMCoGA1UdJQEB/wQgMB4GCCsGAQUFBwMBBggrBgEFBQcDAgYIKwYBBQUHAwQwHQYDVR0OBBYEFOo42prkELh105bq3o5XehNe+i3c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IGA1UdEQQbMBmBF29zY2FyLmRpZXNlbEByaW8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fNNgDDC55mm3Kmu+CQi4aOw0R6REqg2DmAzalOy+V8VrkyGfO6Et/5y8mY4cufv63AX88XTkLHvKvCGCnCS8j2pToOieFeVR9fR9ac2fHO7YNT0gcr34Ucj+bGyHV0LAoQJyP4TF2UgCrS8LeOyw/Yt/s/399EcNDihl2kqio+vzLyC01V8bwC1RCsUH+VuJ7RZXrNWr+7zDNcrFI4WoYqObpPurdhKmIEGwjI0or7oWi2NgrWkq3uCXvuSgHTUfnyO4LFAHCz9yae7BvCOucFX79nlDUDVrCOtu3NqpVRfr0XJz5oT8ZEq1e9nXPnzPGlOxEeGODiczuowKOzysOboI+QgmDk2fhbKF8u9NdgVB2y1FzQva44nKifB8+Uw3taG6FsCWNsBoP35RK9Gh064WAEB8jLfp8B38o5yeCeuCxuFlapdTHikxfnRjTC2gjq0A66k8gBx09uvmMbo+xB8LhDZqimSPNMaP1fl2NQEDRFQo/D87gCCJiXQ1j+fBcPkwLTZHwb90p3IRSndCdFmJVjhXui1x2HKpOjCcdweuPq9lc+Rc4knLk0wp97ftXBesKuf9HXYiJQRSDxUVn6gjjYMUPJYCKUXkfuBqQBAGp6Gd8VY+mQEUoYAhEVyt141RjaazM9GkEbAqfSkVaeCNVz0WqKK2FcDThCxzWA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AxIAcaU8aeJ3+XDjyGVrsfANZRkXj7RifxXRVRwmGW0=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3eNwkP5qBPgdgDi7iiqDl5ilGnr78ZeoS4zZjSt04Ss=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drawing1.xml?ContentType=application/vnd.openxmlformats-officedocument.drawing+xml">
        <DigestMethod Algorithm="http://www.w3.org/2001/04/xmlenc#sha256"/>
        <DigestValue>55BqkE1FwqiJHeZrYEVgufjfB7aHOO/L/z7n+3L/bZw=</DigestValue>
      </Reference>
      <Reference URI="/xl/drawings/drawing2.xml?ContentType=application/vnd.openxmlformats-officedocument.drawing+xml">
        <DigestMethod Algorithm="http://www.w3.org/2001/04/xmlenc#sha256"/>
        <DigestValue>p76Cxk6iS/BuNfLEuMkNE0uJxRtA3eJYObl3dwbUBpA=</DigestValue>
      </Reference>
      <Reference URI="/xl/drawings/drawing3.xml?ContentType=application/vnd.openxmlformats-officedocument.drawing+xml">
        <DigestMethod Algorithm="http://www.w3.org/2001/04/xmlenc#sha256"/>
        <DigestValue>VRiGEyJne7grpH2LsZJ3+cJv6oBwWaAP86PPoiOPv2I=</DigestValue>
      </Reference>
      <Reference URI="/xl/drawings/drawing4.xml?ContentType=application/vnd.openxmlformats-officedocument.drawing+xml">
        <DigestMethod Algorithm="http://www.w3.org/2001/04/xmlenc#sha256"/>
        <DigestValue>AOzvPp8YUHnoClPQYtWgOrEmPIWI97YTteGkFz98qKM=</DigestValue>
      </Reference>
      <Reference URI="/xl/drawings/drawing5.xml?ContentType=application/vnd.openxmlformats-officedocument.drawing+xml">
        <DigestMethod Algorithm="http://www.w3.org/2001/04/xmlenc#sha256"/>
        <DigestValue>Vyy27FyqjUVvIZHATuyfN26lJzQqHyFX3KzzEz4rb1M=</DigestValue>
      </Reference>
      <Reference URI="/xl/drawings/drawing6.xml?ContentType=application/vnd.openxmlformats-officedocument.drawing+xml">
        <DigestMethod Algorithm="http://www.w3.org/2001/04/xmlenc#sha256"/>
        <DigestValue>DQsUBTzrDngTzms1elmAGkzehRfbyyn1JPFlKw9A4Ys=</DigestValue>
      </Reference>
      <Reference URI="/xl/drawings/drawing7.xml?ContentType=application/vnd.openxmlformats-officedocument.drawing+xml">
        <DigestMethod Algorithm="http://www.w3.org/2001/04/xmlenc#sha256"/>
        <DigestValue>4EA+JeqFhhemxJF+ouQQyQO4TS9jBSk2m50CFr78kUc=</DigestValue>
      </Reference>
      <Reference URI="/xl/media/image1.jpeg?ContentType=image/jpeg">
        <DigestMethod Algorithm="http://www.w3.org/2001/04/xmlenc#sha256"/>
        <DigestValue>zLKa+miQ8Nwz4s2zs83wRHAwIx4b5a9aWbJytlTzPdM=</DigestValue>
      </Reference>
      <Reference URI="/xl/media/image2.emf?ContentType=image/x-emf">
        <DigestMethod Algorithm="http://www.w3.org/2001/04/xmlenc#sha256"/>
        <DigestValue>N1x0uU8jQrG2GyaKHdLXGL+9fiOKBRm82q+2diNflkc=</DigestValue>
      </Reference>
      <Reference URI="/xl/media/image3.png?ContentType=image/png">
        <DigestMethod Algorithm="http://www.w3.org/2001/04/xmlenc#sha256"/>
        <DigestValue>gNCaKvwPC4371SHWaOj6wWXq/nQLWuKo0vSvASmZ+us=</DigestValue>
      </Reference>
      <Reference URI="/xl/sharedStrings.xml?ContentType=application/vnd.openxmlformats-officedocument.spreadsheetml.sharedStrings+xml">
        <DigestMethod Algorithm="http://www.w3.org/2001/04/xmlenc#sha256"/>
        <DigestValue>13f3s2NO1wxmwEm3CcxP3CWx2mmI8M/dyVBwd2Oe7ik=</DigestValue>
      </Reference>
      <Reference URI="/xl/styles.xml?ContentType=application/vnd.openxmlformats-officedocument.spreadsheetml.styles+xml">
        <DigestMethod Algorithm="http://www.w3.org/2001/04/xmlenc#sha256"/>
        <DigestValue>VfLPClJquDVmyfuJVhejOz4j4TEAMYfZOKzhIPbkQI4=</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TZnefO/rMLK85Maw0okTXPYMP+MFfK2O7mz6pPC74uA=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oY0oKg4yB0FiSyDpS+lW7ZLMeZcI5wvg+y8nqaThVbI=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lHnnYDirKb6jIxGHnqbP97pjMgmbUlToG4p69Ye0Gm8=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nUVdzvshlLUgRaM7X4sHX/9tln+OftfDhfnaA+Y9Nzk=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OZN3816x952FMFlNoTE5TTjh0Prg8LGiyQwISpXPzn0=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KSvMPc92CI6mP9VIkVIJwBFyvcMBNsRDtriEism+/Bg=</DigestValue>
      </Reference>
      <Reference URI="/xl/worksheets/sheet1.xml?ContentType=application/vnd.openxmlformats-officedocument.spreadsheetml.worksheet+xml">
        <DigestMethod Algorithm="http://www.w3.org/2001/04/xmlenc#sha256"/>
        <DigestValue>bqbCNc42Wm8Gb56BiQre1dLZfr0XTc6s7zCkfyPYsTI=</DigestValue>
      </Reference>
      <Reference URI="/xl/worksheets/sheet2.xml?ContentType=application/vnd.openxmlformats-officedocument.spreadsheetml.worksheet+xml">
        <DigestMethod Algorithm="http://www.w3.org/2001/04/xmlenc#sha256"/>
        <DigestValue>pA5PPgfi7UHWZ/3Nstb5cXSylWRbJdHILk2u3is0Nls=</DigestValue>
      </Reference>
      <Reference URI="/xl/worksheets/sheet3.xml?ContentType=application/vnd.openxmlformats-officedocument.spreadsheetml.worksheet+xml">
        <DigestMethod Algorithm="http://www.w3.org/2001/04/xmlenc#sha256"/>
        <DigestValue>szi5eViiF0eHQ1PyTd0VEwMXHdsaUVwF1J8AoMoWMGQ=</DigestValue>
      </Reference>
      <Reference URI="/xl/worksheets/sheet4.xml?ContentType=application/vnd.openxmlformats-officedocument.spreadsheetml.worksheet+xml">
        <DigestMethod Algorithm="http://www.w3.org/2001/04/xmlenc#sha256"/>
        <DigestValue>dhv23YLvAR/y+P7XWNeKJZMpWwAs2bn91UjkG1iYzls=</DigestValue>
      </Reference>
      <Reference URI="/xl/worksheets/sheet5.xml?ContentType=application/vnd.openxmlformats-officedocument.spreadsheetml.worksheet+xml">
        <DigestMethod Algorithm="http://www.w3.org/2001/04/xmlenc#sha256"/>
        <DigestValue>EDGHXzobMdu7rHHmcBLH+InV0r5hKRGhbgEXz7KXfy0=</DigestValue>
      </Reference>
      <Reference URI="/xl/worksheets/sheet6.xml?ContentType=application/vnd.openxmlformats-officedocument.spreadsheetml.worksheet+xml">
        <DigestMethod Algorithm="http://www.w3.org/2001/04/xmlenc#sha256"/>
        <DigestValue>jQN33BTvJCu/vo7nrnj4P8jWuOcORA4spgHcHouUP3Y=</DigestValue>
      </Reference>
      <Reference URI="/xl/worksheets/sheet7.xml?ContentType=application/vnd.openxmlformats-officedocument.spreadsheetml.worksheet+xml">
        <DigestMethod Algorithm="http://www.w3.org/2001/04/xmlenc#sha256"/>
        <DigestValue>8XycMx9tOtcFgtTIHdSRb36gt8y3M3TOUpynXT8ePNQ=</DigestValue>
      </Reference>
    </Manifest>
    <SignatureProperties>
      <SignatureProperty Id="idSignatureTime" Target="#idPackageSignature">
        <mdssi:SignatureTime xmlns:mdssi="http://schemas.openxmlformats.org/package/2006/digital-signature">
          <mdssi:Format>YYYY-MM-DDThh:mm:ssTZD</mdssi:Format>
          <mdssi:Value>2021-03-29T14:38:47Z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2021-03-29T14:38:47Z</xd:SigningTime>
          <xd:SigningCertificate>
            <xd:Cert>
              <xd:CertDigest>
                <DigestMethod Algorithm="http://www.w3.org/2001/04/xmlenc#sha256"/>
                <DigestValue>Ka10pSqnaOHdfT4Y51QXQt3NpHplZUBvCzMqN60AI7A=</DigestValue>
              </xd:CertDigest>
              <xd:IssuerSerial>
                <X509IssuerName>C=PY, O=DOCUMENTA S.A., CN=CA-DOCUMENTA S.A., SERIALNUMBER=RUC 80050172-1</X509IssuerName>
                <X509SerialNumber>9098903229717642784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C1vGp6+IJZytGzUT8EYPFCZdcVy2ZWeTTXnDBa3r0mM=</DigestValue>
    </Reference>
    <Reference Type="http://www.w3.org/2000/09/xmldsig#Object" URI="#idOfficeObject">
      <DigestMethod Algorithm="http://www.w3.org/2001/04/xmlenc#sha256"/>
      <DigestValue>/a9hIME09tES8wqCzNxoellxW5T8kL4IvK5RHTRrz6Q=</DigestValue>
    </Reference>
    <Reference Type="http://uri.etsi.org/01903#SignedProperties" URI="#idSignedProperties">
      <Transforms>
        <Transform Algorithm="http://www.w3.org/TR/2001/REC-xml-c14n-20010315"/>
      </Transforms>
      <DigestMethod Algorithm="http://www.w3.org/2001/04/xmlenc#sha256"/>
      <DigestValue>GYBIQnpYdXNDQV1su6cfoYqGYoqe0UWXr4Ri7ijWO7Q=</DigestValue>
    </Reference>
  </SignedInfo>
  <SignatureValue>BWbEZwmIFQ/fxJfy7CiRz3YFppm6WoEw2OWNSrUw+sD9nPgA8CFidAo9Avwy/pnnlUpnygxPnPTo
SvBRqnhvEtV7cW9m0uC7VDSoIxL5GWydFu1Lk5sVwyxT6I51jVZLZw7/uAwGGRzGtD3Ek14xB3ef
j3KT3tfbWQP/fpqWK68nFNxhYVZ+HbVDIMf1YtUtKtdXmKidggOCtrnl8Ex+CivDqdJAMq0qomBf
VEQZDNbtZFujafi9aV8fW1ZVK72jUMVhZwVTrh6xPv3lTJBqxmeAKMz5ZVy5il1pPi71r3lo0Abh
w1vogQb5UeSzh43NogYA0Z313QP2iqet7uDcdw==</SignatureValue>
  <KeyInfo>
    <X509Data>
      <X509Certificate>MIIH/zCCBeegAwIBAgIIK6uDiBp4ujQwDQYJKoZIhvcNAQELBQAwWzEXMBUGA1UEBRMOUlVDIDgwMDUwMTcyLTExGjAYBgNVBAMTEUNBLURPQ1VNRU5UQSBTLkEuMRcwFQYDVQQKEw5ET0NVTUVOVEEgUy5BLjELMAkGA1UEBhMCUFkwHhcNMTkwNTEzMTc1ODMwWhcNMjEwNTEyMTgwODMwWjCBnjELMAkGA1UEBhMCUFkxFTATBgNVBAQMDE1BUlRJIFZBUkVMQTERMA8GA1UEBRMIQ0k4MjUwOTUxFTATBgNVBCoMDEpPUkdFIERBTklFTDEXMBUGA1UECgwOUEVSU09OQSBGSVNJQ0ExETAPBgNVBAsMCEZJUk1BIEYyMSIwIAYDVQQDDBlKT1JHRSBEQU5JRUwgTUFSVEkgVkFSRUxBMIIBIjANBgkqhkiG9w0BAQEFAAOCAQ8AMIIBCgKCAQEAyUoPdICMjlZYVsM2cCDFJ1Tfb0iDFI2s++VVTJTeA/QXAWT/W5EJO9UhzzBvdiBV2yIyUW6o3OzC9q9v9TumV+Xtk8M12vQFv3NXYMvZEk5O6M/Na+FXMbQAblk/ezIiCAJOPpjI16rzRd9IYrJdj1rcJmk2qoXbYJrOLUTkXTuo/Qu+xT8t6kLDyynE2gFzyuhl2rCrywWeWisOp7Kn1EWwqIEIB3V827LGl68BOZHXt2Tp7SQBADz+hDvVHDff2nPkG5ZUI7OwhqHD1X4sIHUCLkHQqpj3GF66KmiXYuKkOv8N/zRCpCJPZ+4AX9mKn9Fnm786ItHZR78uSmQJJwIDAQABo4IDgTCCA30wDAYDVR0TAQH/BAIwADAOBgNVHQ8BAf8EBAMCBeAwKgYDVR0lAQH/BCAwHgYIKwYBBQUHAwEGCCsGAQUFBwMCBggrBgEFBQcDBDAdBgNVHQ4EFgQUWZUkWKRCv2UJj8s9518SyA55JfU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JgYDVR0RBB8wHYEbZGFuaW1hcnRpdmFyZWxhQGhvdG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Wn9hqf2D7GrEx5NNY29o0vde7/ylsH4GGw9tvgKuVu4iyXHajQAO76uhbPSZ6sbafO4urryKib4r5fhdA+7Exipd2YvqB9jodUfdxbDo1/WQM6D0hnrehAsgjp5TwtZ2iuqnf30/QSVq6v9+PFAGbrCkZdq8HM5FvJSILo2Y9/yUprXVw9O7dQjBBgRzdgu5qF4jsgCik4nfinb8SAjBKovw54JCUczyU4i95PsJ2jjiIAbzif+fWfF9d5BrnREPA+JMyg7Q/emqvikYYDeNBSPm/X8mWWmj2FPP2b+yTRMOQdkKA+Tnw4Dfn9PBoAP4/PPSAumejntlaAqYnDC6OLFj8eAyiVgZ+/PgXF5W8fcL7s8WekrLIDIHe1LMY3ehY2lj6sWLStXKovXgwb/ErfNOqXeTOXt9BoX35TfasacwDomLylCfpTOrEWSJQsLxwUuK9Uv8D51Bxz6B0VwxYzQNOoozBRP++6Q/yiTdCHKx3Wsm/o+lkDbGEP0HyXd0CMHv4aU8tUzLkq5u74UPmOFc8FhQR8E4uujl6QhuV+1M1VVdA7PpDo1I0Noe0WMAd4DUTgQhQ557jlz0t/mATsnEjPTdpNs2DpkzaRGPPKIzT4MmD3DLDp3/PlKn28E0q20rwdxeTpXDXW6/TjOOVyNigQhm1TVzMtJHlkJ5vX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AxIAcaU8aeJ3+XDjyGVrsfANZRkXj7RifxXRVRwmGW0=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3eNwkP5qBPgdgDi7iiqDl5ilGnr78ZeoS4zZjSt04Ss=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drawing1.xml?ContentType=application/vnd.openxmlformats-officedocument.drawing+xml">
        <DigestMethod Algorithm="http://www.w3.org/2001/04/xmlenc#sha256"/>
        <DigestValue>55BqkE1FwqiJHeZrYEVgufjfB7aHOO/L/z7n+3L/bZw=</DigestValue>
      </Reference>
      <Reference URI="/xl/drawings/drawing2.xml?ContentType=application/vnd.openxmlformats-officedocument.drawing+xml">
        <DigestMethod Algorithm="http://www.w3.org/2001/04/xmlenc#sha256"/>
        <DigestValue>p76Cxk6iS/BuNfLEuMkNE0uJxRtA3eJYObl3dwbUBpA=</DigestValue>
      </Reference>
      <Reference URI="/xl/drawings/drawing3.xml?ContentType=application/vnd.openxmlformats-officedocument.drawing+xml">
        <DigestMethod Algorithm="http://www.w3.org/2001/04/xmlenc#sha256"/>
        <DigestValue>VRiGEyJne7grpH2LsZJ3+cJv6oBwWaAP86PPoiOPv2I=</DigestValue>
      </Reference>
      <Reference URI="/xl/drawings/drawing4.xml?ContentType=application/vnd.openxmlformats-officedocument.drawing+xml">
        <DigestMethod Algorithm="http://www.w3.org/2001/04/xmlenc#sha256"/>
        <DigestValue>AOzvPp8YUHnoClPQYtWgOrEmPIWI97YTteGkFz98qKM=</DigestValue>
      </Reference>
      <Reference URI="/xl/drawings/drawing5.xml?ContentType=application/vnd.openxmlformats-officedocument.drawing+xml">
        <DigestMethod Algorithm="http://www.w3.org/2001/04/xmlenc#sha256"/>
        <DigestValue>Vyy27FyqjUVvIZHATuyfN26lJzQqHyFX3KzzEz4rb1M=</DigestValue>
      </Reference>
      <Reference URI="/xl/drawings/drawing6.xml?ContentType=application/vnd.openxmlformats-officedocument.drawing+xml">
        <DigestMethod Algorithm="http://www.w3.org/2001/04/xmlenc#sha256"/>
        <DigestValue>DQsUBTzrDngTzms1elmAGkzehRfbyyn1JPFlKw9A4Ys=</DigestValue>
      </Reference>
      <Reference URI="/xl/drawings/drawing7.xml?ContentType=application/vnd.openxmlformats-officedocument.drawing+xml">
        <DigestMethod Algorithm="http://www.w3.org/2001/04/xmlenc#sha256"/>
        <DigestValue>4EA+JeqFhhemxJF+ouQQyQO4TS9jBSk2m50CFr78kUc=</DigestValue>
      </Reference>
      <Reference URI="/xl/media/image1.jpeg?ContentType=image/jpeg">
        <DigestMethod Algorithm="http://www.w3.org/2001/04/xmlenc#sha256"/>
        <DigestValue>zLKa+miQ8Nwz4s2zs83wRHAwIx4b5a9aWbJytlTzPdM=</DigestValue>
      </Reference>
      <Reference URI="/xl/media/image2.emf?ContentType=image/x-emf">
        <DigestMethod Algorithm="http://www.w3.org/2001/04/xmlenc#sha256"/>
        <DigestValue>N1x0uU8jQrG2GyaKHdLXGL+9fiOKBRm82q+2diNflkc=</DigestValue>
      </Reference>
      <Reference URI="/xl/media/image3.png?ContentType=image/png">
        <DigestMethod Algorithm="http://www.w3.org/2001/04/xmlenc#sha256"/>
        <DigestValue>gNCaKvwPC4371SHWaOj6wWXq/nQLWuKo0vSvASmZ+us=</DigestValue>
      </Reference>
      <Reference URI="/xl/sharedStrings.xml?ContentType=application/vnd.openxmlformats-officedocument.spreadsheetml.sharedStrings+xml">
        <DigestMethod Algorithm="http://www.w3.org/2001/04/xmlenc#sha256"/>
        <DigestValue>13f3s2NO1wxmwEm3CcxP3CWx2mmI8M/dyVBwd2Oe7ik=</DigestValue>
      </Reference>
      <Reference URI="/xl/styles.xml?ContentType=application/vnd.openxmlformats-officedocument.spreadsheetml.styles+xml">
        <DigestMethod Algorithm="http://www.w3.org/2001/04/xmlenc#sha256"/>
        <DigestValue>VfLPClJquDVmyfuJVhejOz4j4TEAMYfZOKzhIPbkQI4=</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TZnefO/rMLK85Maw0okTXPYMP+MFfK2O7mz6pPC74uA=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oY0oKg4yB0FiSyDpS+lW7ZLMeZcI5wvg+y8nqaThVbI=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lHnnYDirKb6jIxGHnqbP97pjMgmbUlToG4p69Ye0Gm8=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nUVdzvshlLUgRaM7X4sHX/9tln+OftfDhfnaA+Y9Nzk=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OZN3816x952FMFlNoTE5TTjh0Prg8LGiyQwISpXPzn0=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KSvMPc92CI6mP9VIkVIJwBFyvcMBNsRDtriEism+/Bg=</DigestValue>
      </Reference>
      <Reference URI="/xl/worksheets/sheet1.xml?ContentType=application/vnd.openxmlformats-officedocument.spreadsheetml.worksheet+xml">
        <DigestMethod Algorithm="http://www.w3.org/2001/04/xmlenc#sha256"/>
        <DigestValue>bqbCNc42Wm8Gb56BiQre1dLZfr0XTc6s7zCkfyPYsTI=</DigestValue>
      </Reference>
      <Reference URI="/xl/worksheets/sheet2.xml?ContentType=application/vnd.openxmlformats-officedocument.spreadsheetml.worksheet+xml">
        <DigestMethod Algorithm="http://www.w3.org/2001/04/xmlenc#sha256"/>
        <DigestValue>pA5PPgfi7UHWZ/3Nstb5cXSylWRbJdHILk2u3is0Nls=</DigestValue>
      </Reference>
      <Reference URI="/xl/worksheets/sheet3.xml?ContentType=application/vnd.openxmlformats-officedocument.spreadsheetml.worksheet+xml">
        <DigestMethod Algorithm="http://www.w3.org/2001/04/xmlenc#sha256"/>
        <DigestValue>szi5eViiF0eHQ1PyTd0VEwMXHdsaUVwF1J8AoMoWMGQ=</DigestValue>
      </Reference>
      <Reference URI="/xl/worksheets/sheet4.xml?ContentType=application/vnd.openxmlformats-officedocument.spreadsheetml.worksheet+xml">
        <DigestMethod Algorithm="http://www.w3.org/2001/04/xmlenc#sha256"/>
        <DigestValue>dhv23YLvAR/y+P7XWNeKJZMpWwAs2bn91UjkG1iYzls=</DigestValue>
      </Reference>
      <Reference URI="/xl/worksheets/sheet5.xml?ContentType=application/vnd.openxmlformats-officedocument.spreadsheetml.worksheet+xml">
        <DigestMethod Algorithm="http://www.w3.org/2001/04/xmlenc#sha256"/>
        <DigestValue>EDGHXzobMdu7rHHmcBLH+InV0r5hKRGhbgEXz7KXfy0=</DigestValue>
      </Reference>
      <Reference URI="/xl/worksheets/sheet6.xml?ContentType=application/vnd.openxmlformats-officedocument.spreadsheetml.worksheet+xml">
        <DigestMethod Algorithm="http://www.w3.org/2001/04/xmlenc#sha256"/>
        <DigestValue>jQN33BTvJCu/vo7nrnj4P8jWuOcORA4spgHcHouUP3Y=</DigestValue>
      </Reference>
      <Reference URI="/xl/worksheets/sheet7.xml?ContentType=application/vnd.openxmlformats-officedocument.spreadsheetml.worksheet+xml">
        <DigestMethod Algorithm="http://www.w3.org/2001/04/xmlenc#sha256"/>
        <DigestValue>8XycMx9tOtcFgtTIHdSRb36gt8y3M3TOUpynXT8ePNQ=</DigestValue>
      </Reference>
    </Manifest>
    <SignatureProperties>
      <SignatureProperty Id="idSignatureTime" Target="#idPackageSignature">
        <mdssi:SignatureTime xmlns:mdssi="http://schemas.openxmlformats.org/package/2006/digital-signature">
          <mdssi:Format>YYYY-MM-DDThh:mm:ssTZD</mdssi:Format>
          <mdssi:Value>2021-03-30T17:19:21Z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Regulatorio</SignatureComments>
          <WindowsVersion>10.0</WindowsVersion>
          <OfficeVersion>16.0.11929/19</OfficeVersion>
          <ApplicationVersion>16.0.11929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2021-03-30T17:19:21Z</xd:SigningTime>
          <xd:SigningCertificate>
            <xd:Cert>
              <xd:CertDigest>
                <DigestMethod Algorithm="http://www.w3.org/2001/04/xmlenc#sha256"/>
                <DigestValue>D3VlLg05zmu7fNAdh20Pjlh9AyXor7tIMcKOrn9RrnM=</DigestValue>
              </xd:CertDigest>
              <xd:IssuerSerial>
                <X509IssuerName>C=PY, O=DOCUMENTA S.A., CN=CA-DOCUMENTA S.A., SERIALNUMBER=RUC 80050172-1</X509IssuerName>
                <X509SerialNumber>3146753385231333940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ngdtSuKn9kERYlmid34/30hBwKFTJN/Bs1HAklykHBY=</DigestValue>
    </Reference>
    <Reference Type="http://www.w3.org/2000/09/xmldsig#Object" URI="#idOfficeObject">
      <DigestMethod Algorithm="http://www.w3.org/2001/04/xmlenc#sha256"/>
      <DigestValue>YQOr/RZitWK6KPa55FZgBfULmVYsPd8rGgXullpITBE=</DigestValue>
    </Reference>
    <Reference Type="http://uri.etsi.org/01903#SignedProperties" URI="#idSignedProperties">
      <Transforms>
        <Transform Algorithm="http://www.w3.org/TR/2001/REC-xml-c14n-20010315"/>
      </Transforms>
      <DigestMethod Algorithm="http://www.w3.org/2001/04/xmlenc#sha256"/>
      <DigestValue>bmpJoNpzhCZx9m1qgOo8/fZcS3JyWlKNCrUztddXMtU=</DigestValue>
    </Reference>
  </SignedInfo>
  <SignatureValue>e0W0whmp5S6HRaWtOvVYcvihKd2Fq/pYrla8jX38BNGvdfNGSVes4eSJtaMGSksQed+PnI/Oy/Rm
pA4gAhWyUDFckNXZPLsi7t/LImJKuIx3ZcHXI0MeyrccDzqgcRDbEirQnCN3Tw5/IYpHFcZk/cpO
MpWkbgcXAfhVWlRwTyou8hL2qhB49FlZrT+A4w9FlTN5JTxzAzE03neAfwTL961xFg4JynmBucUq
F4BcPJI1mqRcZ50mmyyu9Ct68Dcf+7JivEbcbAs5Wc43nl2zQdIxyRVj4Y9AJ/LOpo+cNaJbcL/Q
nZ0D6bvP+db03yoQIF0RxbCbf8RveQF+uOjJqA==</SignatureValue>
  <KeyInfo>
    <X509Data>
      <X509Certificate>MIIIHTCCBgWgAwIBAgIQHOE0Mqfj89Bd/NOA629DHTANBgkqhkiG9w0BAQsFADBPMRcwFQYDVQQFEw5SVUMgODAwODAwOTktMDELMAkGA1UEBhMCUFkxETAPBgNVBAoMCFZJVCBTLkEuMRQwEgYDVQQDEwtDQS1WSVQgUy5BLjAeFw0xOTEyMjAxMzU4MjRaFw0yMTEyMjAxMzU4MjRaMIGTMRMwEQYDVQQqDApQQUJMTyBKT1NFMREwDwYDVQQEDAhESSBJT1JJTzESMBAGA1UEBRMJQ0kxODQ2NjM0MRwwGgYDVQQDDBNQQUJMTyBKT1NFIERJIElPUklPMREwDwYDVQQLDAhGSVJNQSBGMjEXMBUGA1UECgwOUEVSU09OQSBGSVNJQ0ExCzAJBgNVBAYTAlBZMIIBIjANBgkqhkiG9w0BAQEFAAOCAQ8AMIIBCgKCAQEAwBbEQN8QzNw6rb+D/9j8a5nE8Uzl+SOoXvqy5Eq+ilaP+M+cf6L9qo51c8/kf6f4PrVnHezIXNyEJa6TIPtia+fMR8JmxL+ZXmSXD0Ya3Ybhs0VIUaVgKFvo0wuTNlQQE7Fumconvl4ARmUQy1i6mqlzPovFHNEBtIgb3p29SPTZw+2BmUb1AhE3nUQwAAm0OzAym0FFUeSIoxYsP8e5k9XkhK455aRmCRijyBcqX32tMZsuWJQoo9gxIz76zx1jEWXdDbpDMqW8CGaki8sA7GTJ+eth/2o9e5Zaf6EAAxBD2Fdv64Jn0Oh2A7XsvNCOmDjQMPfxhOmVZtaf1j6rswIDAQABo4IDrjCCA6owDAYDVR0TAQH/BAIwADAOBgNVHQ8BAf8EBAMCBeAwLAYDVR0lAQH/BCIwIAYIKwYBBQUHAwQGCCsGAQUFBwMCBgorBgEEAYI3FAICMB0GA1UdDgQWBBSbTbr611KPJkv/kuQY+BY4fgBnSD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IGDBgNVHREEfDB6gRhQQUJMTy5ESS1JT1JJT0BQWS5FWS5DT02kXjBcMRYwFAYDVQQFEw1SVUM4MDAzMDIwOC03MUIwQAYDVQQKDDlFUk5TVCAmIFlPVU5HIFBBUkFHVUFZIC0gQVVESVRPUkVTIFkgQVNFU09SRVMgREUgTkVHT0NJT1MwdgYIKwYBBQUHAQEEajBoMCgGCCsGAQUFBzABhhxodHRwczovL3d3dy5lZmlybWEuY29tLnB5L3ZhMDwGCCsGAQUFBzAChjBodHRwczovL3d3dy5lZmlybWEuY29tLnB5L3JlcG9zaXRvcmlvL2VmaXJtYS5jcnQwQgYDVR0fBDswOTA3oDWgM4YxaHR0cHM6Ly93d3cuZWZpcm1hLmNvbS5weS9yZXBvc2l0b3Jpby9lZmlybWExLmNybDANBgkqhkiG9w0BAQsFAAOCAgEAVgFSF2IukuCeMMnSLVV5+IwhznvMH8KbidD77B1BD26d0nYJ25yruoGj5V3moSI5DAaEL7LaSjov/QP4Qb/61LisIJM9nsllJpM2IqTuoTyDG/+2dyWvyDtWaYzJD2Nj8eGXlWoLCNSw03NnvIVM2Cl+4kw8Pk7q9CCBhdgMsSlXi2ikbzQCZpjP6qyYCFo/s4EOVUgC4vxqrMKU8XYpLqYNheFNRpbk6WTMMSGlG4ZtYdCgyGg0NElxzdSXZKDDinOJbDaTAMtDy2YwGvC63eRy6BE+9aDk9V1kLuIa/Yp2UlHy/1+YyEBKFARuoEZs+Xer8TBlV/q9SQhmV91VIYc673zYskCG8sXPSt4vCDIeXB/IfiO1VvIrvwZCfql8v9zYa9hEtzo9+8YjqkCrfYplpm52q3s9/cfKtWL9kszNrckZZ6hmMm9/YrOyopkZ3vqw4dZjKLG64Y5kyAbiltHetTjwlQNU3Kl1zwbKwPb9PjpatnQOeyQvuGUZBrnFym6381jENehKMwCmD08gHAk9ZDhmzTSmsfYVAYdX7OVb9+sHIL+5+mR2NYFCoyLoeIMXSxfGz9dDxLg361kjnUvNhXQv5fm8chNKmaK8d3T/JY5yuFMIyOhOoRQp5htQJgya6D7MfojFe1IXLntHlRcCTgsi2S0FaHv0z+EYUi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AxIAcaU8aeJ3+XDjyGVrsfANZRkXj7RifxXRVRwmGW0=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3eNwkP5qBPgdgDi7iiqDl5ilGnr78ZeoS4zZjSt04Ss=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drawing1.xml?ContentType=application/vnd.openxmlformats-officedocument.drawing+xml">
        <DigestMethod Algorithm="http://www.w3.org/2001/04/xmlenc#sha256"/>
        <DigestValue>55BqkE1FwqiJHeZrYEVgufjfB7aHOO/L/z7n+3L/bZw=</DigestValue>
      </Reference>
      <Reference URI="/xl/drawings/drawing2.xml?ContentType=application/vnd.openxmlformats-officedocument.drawing+xml">
        <DigestMethod Algorithm="http://www.w3.org/2001/04/xmlenc#sha256"/>
        <DigestValue>p76Cxk6iS/BuNfLEuMkNE0uJxRtA3eJYObl3dwbUBpA=</DigestValue>
      </Reference>
      <Reference URI="/xl/drawings/drawing3.xml?ContentType=application/vnd.openxmlformats-officedocument.drawing+xml">
        <DigestMethod Algorithm="http://www.w3.org/2001/04/xmlenc#sha256"/>
        <DigestValue>VRiGEyJne7grpH2LsZJ3+cJv6oBwWaAP86PPoiOPv2I=</DigestValue>
      </Reference>
      <Reference URI="/xl/drawings/drawing4.xml?ContentType=application/vnd.openxmlformats-officedocument.drawing+xml">
        <DigestMethod Algorithm="http://www.w3.org/2001/04/xmlenc#sha256"/>
        <DigestValue>AOzvPp8YUHnoClPQYtWgOrEmPIWI97YTteGkFz98qKM=</DigestValue>
      </Reference>
      <Reference URI="/xl/drawings/drawing5.xml?ContentType=application/vnd.openxmlformats-officedocument.drawing+xml">
        <DigestMethod Algorithm="http://www.w3.org/2001/04/xmlenc#sha256"/>
        <DigestValue>Vyy27FyqjUVvIZHATuyfN26lJzQqHyFX3KzzEz4rb1M=</DigestValue>
      </Reference>
      <Reference URI="/xl/drawings/drawing6.xml?ContentType=application/vnd.openxmlformats-officedocument.drawing+xml">
        <DigestMethod Algorithm="http://www.w3.org/2001/04/xmlenc#sha256"/>
        <DigestValue>DQsUBTzrDngTzms1elmAGkzehRfbyyn1JPFlKw9A4Ys=</DigestValue>
      </Reference>
      <Reference URI="/xl/drawings/drawing7.xml?ContentType=application/vnd.openxmlformats-officedocument.drawing+xml">
        <DigestMethod Algorithm="http://www.w3.org/2001/04/xmlenc#sha256"/>
        <DigestValue>4EA+JeqFhhemxJF+ouQQyQO4TS9jBSk2m50CFr78kUc=</DigestValue>
      </Reference>
      <Reference URI="/xl/media/image1.jpeg?ContentType=image/jpeg">
        <DigestMethod Algorithm="http://www.w3.org/2001/04/xmlenc#sha256"/>
        <DigestValue>zLKa+miQ8Nwz4s2zs83wRHAwIx4b5a9aWbJytlTzPdM=</DigestValue>
      </Reference>
      <Reference URI="/xl/media/image2.emf?ContentType=image/x-emf">
        <DigestMethod Algorithm="http://www.w3.org/2001/04/xmlenc#sha256"/>
        <DigestValue>N1x0uU8jQrG2GyaKHdLXGL+9fiOKBRm82q+2diNflkc=</DigestValue>
      </Reference>
      <Reference URI="/xl/media/image3.png?ContentType=image/png">
        <DigestMethod Algorithm="http://www.w3.org/2001/04/xmlenc#sha256"/>
        <DigestValue>gNCaKvwPC4371SHWaOj6wWXq/nQLWuKo0vSvASmZ+us=</DigestValue>
      </Reference>
      <Reference URI="/xl/sharedStrings.xml?ContentType=application/vnd.openxmlformats-officedocument.spreadsheetml.sharedStrings+xml">
        <DigestMethod Algorithm="http://www.w3.org/2001/04/xmlenc#sha256"/>
        <DigestValue>13f3s2NO1wxmwEm3CcxP3CWx2mmI8M/dyVBwd2Oe7ik=</DigestValue>
      </Reference>
      <Reference URI="/xl/styles.xml?ContentType=application/vnd.openxmlformats-officedocument.spreadsheetml.styles+xml">
        <DigestMethod Algorithm="http://www.w3.org/2001/04/xmlenc#sha256"/>
        <DigestValue>VfLPClJquDVmyfuJVhejOz4j4TEAMYfZOKzhIPbkQI4=</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TZnefO/rMLK85Maw0okTXPYMP+MFfK2O7mz6pPC74uA=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oY0oKg4yB0FiSyDpS+lW7ZLMeZcI5wvg+y8nqaThVbI=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lHnnYDirKb6jIxGHnqbP97pjMgmbUlToG4p69Ye0Gm8=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nUVdzvshlLUgRaM7X4sHX/9tln+OftfDhfnaA+Y9Nzk=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OZN3816x952FMFlNoTE5TTjh0Prg8LGiyQwISpXPzn0=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KSvMPc92CI6mP9VIkVIJwBFyvcMBNsRDtriEism+/Bg=</DigestValue>
      </Reference>
      <Reference URI="/xl/worksheets/sheet1.xml?ContentType=application/vnd.openxmlformats-officedocument.spreadsheetml.worksheet+xml">
        <DigestMethod Algorithm="http://www.w3.org/2001/04/xmlenc#sha256"/>
        <DigestValue>bqbCNc42Wm8Gb56BiQre1dLZfr0XTc6s7zCkfyPYsTI=</DigestValue>
      </Reference>
      <Reference URI="/xl/worksheets/sheet2.xml?ContentType=application/vnd.openxmlformats-officedocument.spreadsheetml.worksheet+xml">
        <DigestMethod Algorithm="http://www.w3.org/2001/04/xmlenc#sha256"/>
        <DigestValue>pA5PPgfi7UHWZ/3Nstb5cXSylWRbJdHILk2u3is0Nls=</DigestValue>
      </Reference>
      <Reference URI="/xl/worksheets/sheet3.xml?ContentType=application/vnd.openxmlformats-officedocument.spreadsheetml.worksheet+xml">
        <DigestMethod Algorithm="http://www.w3.org/2001/04/xmlenc#sha256"/>
        <DigestValue>szi5eViiF0eHQ1PyTd0VEwMXHdsaUVwF1J8AoMoWMGQ=</DigestValue>
      </Reference>
      <Reference URI="/xl/worksheets/sheet4.xml?ContentType=application/vnd.openxmlformats-officedocument.spreadsheetml.worksheet+xml">
        <DigestMethod Algorithm="http://www.w3.org/2001/04/xmlenc#sha256"/>
        <DigestValue>dhv23YLvAR/y+P7XWNeKJZMpWwAs2bn91UjkG1iYzls=</DigestValue>
      </Reference>
      <Reference URI="/xl/worksheets/sheet5.xml?ContentType=application/vnd.openxmlformats-officedocument.spreadsheetml.worksheet+xml">
        <DigestMethod Algorithm="http://www.w3.org/2001/04/xmlenc#sha256"/>
        <DigestValue>EDGHXzobMdu7rHHmcBLH+InV0r5hKRGhbgEXz7KXfy0=</DigestValue>
      </Reference>
      <Reference URI="/xl/worksheets/sheet6.xml?ContentType=application/vnd.openxmlformats-officedocument.spreadsheetml.worksheet+xml">
        <DigestMethod Algorithm="http://www.w3.org/2001/04/xmlenc#sha256"/>
        <DigestValue>jQN33BTvJCu/vo7nrnj4P8jWuOcORA4spgHcHouUP3Y=</DigestValue>
      </Reference>
      <Reference URI="/xl/worksheets/sheet7.xml?ContentType=application/vnd.openxmlformats-officedocument.spreadsheetml.worksheet+xml">
        <DigestMethod Algorithm="http://www.w3.org/2001/04/xmlenc#sha256"/>
        <DigestValue>8XycMx9tOtcFgtTIHdSRb36gt8y3M3TOUpynXT8ePNQ=</DigestValue>
      </Reference>
    </Manifest>
    <SignatureProperties>
      <SignatureProperty Id="idSignatureTime" Target="#idPackageSignature">
        <mdssi:SignatureTime xmlns:mdssi="http://schemas.openxmlformats.org/package/2006/digital-signature">
          <mdssi:Format>YYYY-MM-DDThh:mm:ssTZD</mdssi:Format>
          <mdssi:Value>2021-03-30T19:41:00Z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 efectos de su identificación con nuestro dictamen de fecha 28.2.2021</SignatureComments>
          <WindowsVersion>10.0</WindowsVersion>
          <OfficeVersion>16.0.12527/19</OfficeVersion>
          <ApplicationVersion>16.0.12527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2021-03-30T19:41:00Z</xd:SigningTime>
          <xd:SigningCertificate>
            <xd:Cert>
              <xd:CertDigest>
                <DigestMethod Algorithm="http://www.w3.org/2001/04/xmlenc#sha256"/>
                <DigestValue>AUvi27MlY7sfWF47PSiPnW6eUkDOC3qwa0mXEAhng7o=</DigestValue>
              </xd:CertDigest>
              <xd:IssuerSerial>
                <X509IssuerName>CN=CA-VIT S.A., O=VIT S.A., C=PY, SERIALNUMBER=RUC 80080099-0</X509IssuerName>
                <X509SerialNumber>38387709373815070437772656741576557341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12</vt:i4>
      </vt:variant>
    </vt:vector>
  </HeadingPairs>
  <TitlesOfParts>
    <vt:vector size="19" baseType="lpstr">
      <vt:lpstr>Caratula</vt:lpstr>
      <vt:lpstr>Estado_de_Situación_patrimonial</vt:lpstr>
      <vt:lpstr>Estado_de_Resultados</vt:lpstr>
      <vt:lpstr>est-evoluc_patrimonio_2020</vt:lpstr>
      <vt:lpstr>Evoluc_patrimonio_2019</vt:lpstr>
      <vt:lpstr>Estado_de_flujo_de_caja_vs_Fina</vt:lpstr>
      <vt:lpstr>Notas_a_los_Estados_Financieros</vt:lpstr>
      <vt:lpstr>Notas_a_los_Estados_Financieros!_GoBack</vt:lpstr>
      <vt:lpstr>Notas_a_los_Estados_Financieros!_Hlk33698082</vt:lpstr>
      <vt:lpstr>Notas_a_los_Estados_Financieros!_Hlk65194850</vt:lpstr>
      <vt:lpstr>Notas_a_los_Estados_Financieros!_Hlk65195843</vt:lpstr>
      <vt:lpstr>Caratula!Área_de_impresión</vt:lpstr>
      <vt:lpstr>Estado_de_flujo_de_caja_vs_Fina!Área_de_impresión</vt:lpstr>
      <vt:lpstr>Estado_de_Resultados!Área_de_impresión</vt:lpstr>
      <vt:lpstr>Estado_de_Situación_patrimonial!Área_de_impresión</vt:lpstr>
      <vt:lpstr>'est-evoluc_patrimonio_2020'!Área_de_impresión</vt:lpstr>
      <vt:lpstr>Evoluc_patrimonio_2019!Área_de_impresión</vt:lpstr>
      <vt:lpstr>Notas_a_los_Estados_Financieros!Área_de_impresión</vt:lpstr>
      <vt:lpstr>Notas_a_los_Estados_Financieros!OLE_LINK1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P Fretes Morinigo</dc:creator>
  <cp:lastModifiedBy>Oscar Diesel Junghanns</cp:lastModifiedBy>
  <cp:lastPrinted>2021-03-26T14:49:41Z</cp:lastPrinted>
  <dcterms:created xsi:type="dcterms:W3CDTF">2021-03-25T19:30:11Z</dcterms:created>
  <dcterms:modified xsi:type="dcterms:W3CDTF">2021-03-29T14:31:29Z</dcterms:modified>
</cp:coreProperties>
</file>