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ls" ContentType="application/vnd.ms-exce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Override PartName="/_xmlsignatures/sig6.xml" ContentType="application/vnd.openxmlformats-package.digital-signature-xmlsignature+xml"/>
  <Override PartName="/_xmlsignatures/sig7.xml" ContentType="application/vnd.openxmlformats-package.digital-signature-xmlsignature+xml"/>
  <Override PartName="/_xmlsignatures/sig8.xml" ContentType="application/vnd.openxmlformats-package.digital-signature-xmlsignature+xml"/>
  <Override PartName="/_xmlsignatures/sig9.xml" ContentType="application/vnd.openxmlformats-package.digital-signature-xmlsignature+xml"/>
  <Override PartName="/_xmlsignatures/sig10.xml" ContentType="application/vnd.openxmlformats-package.digital-signature-xmlsignature+xml"/>
  <Override PartName="/_xmlsignatures/sig11.xml" ContentType="application/vnd.openxmlformats-package.digital-signature-xmlsignature+xml"/>
  <Override PartName="/_xmlsignatures/sig12.xml" ContentType="application/vnd.openxmlformats-package.digital-signature-xmlsignature+xml"/>
  <Override PartName="/_xmlsignatures/sig13.xml" ContentType="application/vnd.openxmlformats-package.digital-signature-xmlsignature+xml"/>
  <Override PartName="/_xmlsignatures/sig14.xml" ContentType="application/vnd.openxmlformats-package.digital-signature-xmlsignature+xml"/>
  <Override PartName="/_xmlsignatures/sig15.xml" ContentType="application/vnd.openxmlformats-package.digital-signature-xmlsignature+xml"/>
  <Override PartName="/_xmlsignatures/sig16.xml" ContentType="application/vnd.openxmlformats-package.digital-signature-xmlsignature+xml"/>
  <Override PartName="/_xmlsignatures/sig17.xml" ContentType="application/vnd.openxmlformats-package.digital-signature-xmlsignature+xml"/>
  <Override PartName="/_xmlsignatures/sig18.xml" ContentType="application/vnd.openxmlformats-package.digital-signature-xmlsignature+xml"/>
  <Override PartName="/_xmlsignatures/sig19.xml" ContentType="application/vnd.openxmlformats-package.digital-signature-xmlsignature+xml"/>
  <Override PartName="/_xmlsignatures/sig20.xml" ContentType="application/vnd.openxmlformats-package.digital-signature-xmlsignature+xml"/>
  <Override PartName="/_xmlsignatures/sig21.xml" ContentType="application/vnd.openxmlformats-package.digital-signature-xmlsignature+xml"/>
  <Override PartName="/_xmlsignatures/sig22.xml" ContentType="application/vnd.openxmlformats-package.digital-signature-xmlsignature+xml"/>
  <Override PartName="/_xmlsignatures/sig23.xml" ContentType="application/vnd.openxmlformats-package.digital-signature-xmlsignature+xml"/>
  <Override PartName="/_xmlsignatures/sig24.xml" ContentType="application/vnd.openxmlformats-package.digital-signature-xmlsignature+xml"/>
  <Override PartName="/_xmlsignatures/sig25.xml" ContentType="application/vnd.openxmlformats-package.digital-signature-xmlsignature+xml"/>
  <Override PartName="/_xmlsignatures/sig26.xml" ContentType="application/vnd.openxmlformats-package.digital-signature-xmlsignature+xml"/>
  <Override PartName="/_xmlsignatures/sig27.xml" ContentType="application/vnd.openxmlformats-package.digital-signature-xmlsignature+xml"/>
  <Override PartName="/_xmlsignatures/sig28.xml" ContentType="application/vnd.openxmlformats-package.digital-signature-xmlsignature+xml"/>
  <Override PartName="/_xmlsignatures/sig29.xml" ContentType="application/vnd.openxmlformats-package.digital-signature-xmlsignature+xml"/>
  <Override PartName="/_xmlsignatures/sig30.xml" ContentType="application/vnd.openxmlformats-package.digital-signature-xmlsignature+xml"/>
  <Override PartName="/_xmlsignatures/sig3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AMALVARG\Desktop\DOCUMENTOS CNV\"/>
    </mc:Choice>
  </mc:AlternateContent>
  <xr:revisionPtr revIDLastSave="0" documentId="13_ncr:201_{DD8E27BF-2953-4F2A-A0C4-A48288A90937}" xr6:coauthVersionLast="45" xr6:coauthVersionMax="45" xr10:uidLastSave="{00000000-0000-0000-0000-000000000000}"/>
  <bookViews>
    <workbookView xWindow="-120" yWindow="-120" windowWidth="21840" windowHeight="13140" tabRatio="524" xr2:uid="{00000000-000D-0000-FFFF-FFFF00000000}"/>
  </bookViews>
  <sheets>
    <sheet name="BG" sheetId="1" r:id="rId1"/>
    <sheet name="ER" sheetId="2" r:id="rId2"/>
    <sheet name="EVPN" sheetId="4" r:id="rId3"/>
    <sheet name="EFE" sheetId="3" r:id="rId4"/>
    <sheet name="Notas" sheetId="5" r:id="rId5"/>
  </sheets>
  <definedNames>
    <definedName name="_xlnm.Print_Area" localSheetId="0">BG!$A$1:$K$124</definedName>
    <definedName name="_xlnm.Print_Area" localSheetId="1">ER!$A$1:$K$64</definedName>
    <definedName name="_xlnm.Print_Area" localSheetId="2">EVPN!$A$2:$I$25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7" i="5" l="1"/>
  <c r="E47" i="5" s="1"/>
  <c r="E55" i="5"/>
  <c r="C56" i="5"/>
  <c r="E56" i="5" s="1"/>
  <c r="C177" i="5"/>
  <c r="D177" i="5"/>
  <c r="C202" i="5"/>
  <c r="D202" i="5"/>
  <c r="D212" i="5"/>
  <c r="E212" i="5"/>
  <c r="D218" i="5"/>
  <c r="E218" i="5"/>
  <c r="B237" i="5"/>
  <c r="C237" i="5"/>
  <c r="E237" i="5"/>
  <c r="F237" i="5"/>
  <c r="B245" i="5"/>
  <c r="C245" i="5"/>
  <c r="E245" i="5"/>
  <c r="F245" i="5"/>
  <c r="C347" i="5"/>
  <c r="D347" i="5"/>
  <c r="E347" i="5"/>
  <c r="F347" i="5"/>
  <c r="G347" i="5"/>
  <c r="E363" i="5"/>
  <c r="E365" i="5"/>
  <c r="E366" i="5" s="1"/>
  <c r="C366" i="5"/>
  <c r="D366" i="5"/>
  <c r="F388" i="5"/>
  <c r="F389" i="5"/>
  <c r="F390" i="5"/>
  <c r="F391" i="5"/>
  <c r="F392" i="5"/>
  <c r="D393" i="5"/>
  <c r="F393" i="5" s="1"/>
  <c r="E393" i="5"/>
  <c r="G410" i="5"/>
  <c r="G411" i="5"/>
  <c r="G412" i="5"/>
  <c r="G413" i="5"/>
  <c r="D414" i="5"/>
  <c r="E414" i="5"/>
  <c r="F414" i="5"/>
  <c r="G453" i="5"/>
  <c r="G454" i="5"/>
  <c r="B455" i="5"/>
  <c r="C455" i="5"/>
  <c r="D455" i="5"/>
  <c r="E455" i="5"/>
  <c r="F455" i="5"/>
  <c r="G456" i="5"/>
  <c r="G457" i="5"/>
  <c r="B458" i="5"/>
  <c r="C458" i="5"/>
  <c r="D458" i="5"/>
  <c r="E458" i="5"/>
  <c r="F458" i="5"/>
  <c r="B482" i="5"/>
  <c r="D482" i="5"/>
  <c r="C490" i="5"/>
  <c r="E490" i="5"/>
  <c r="C496" i="5"/>
  <c r="E496" i="5"/>
  <c r="D586" i="5"/>
  <c r="E586" i="5"/>
  <c r="E599" i="5"/>
  <c r="E600" i="5"/>
  <c r="E601" i="5"/>
  <c r="E602" i="5"/>
  <c r="C603" i="5"/>
  <c r="E603" i="5" s="1"/>
  <c r="D603" i="5"/>
  <c r="E610" i="5"/>
  <c r="E611" i="5"/>
  <c r="E612" i="5"/>
  <c r="E613" i="5"/>
  <c r="E614" i="5"/>
  <c r="C615" i="5"/>
  <c r="D615" i="5"/>
  <c r="F647" i="5"/>
  <c r="F659" i="5"/>
  <c r="G455" i="5" l="1"/>
  <c r="G458" i="5"/>
  <c r="E615" i="5"/>
  <c r="G414" i="5"/>
  <c r="D34" i="3"/>
  <c r="D14" i="3"/>
  <c r="D36" i="3" l="1"/>
  <c r="D22" i="3"/>
  <c r="D20" i="3"/>
  <c r="D90" i="1"/>
  <c r="D47" i="1"/>
  <c r="D110" i="1" l="1"/>
  <c r="D42" i="2" l="1"/>
  <c r="D39" i="2"/>
  <c r="F42" i="2"/>
  <c r="F39" i="2"/>
  <c r="D16" i="2"/>
  <c r="F16" i="2"/>
  <c r="D11" i="2"/>
  <c r="F11" i="2"/>
  <c r="F82" i="1"/>
  <c r="D36" i="1" l="1"/>
  <c r="F36" i="1"/>
  <c r="D27" i="1"/>
  <c r="F27" i="1"/>
  <c r="D8" i="1"/>
  <c r="D14" i="1" s="1"/>
  <c r="F8" i="1"/>
  <c r="D21" i="4" l="1"/>
  <c r="C21" i="4"/>
  <c r="F19" i="4"/>
  <c r="F17" i="4"/>
  <c r="F15" i="4"/>
  <c r="F13" i="4"/>
  <c r="F11" i="4"/>
  <c r="F9" i="4"/>
  <c r="F21" i="4" l="1"/>
  <c r="E21" i="4"/>
  <c r="F49" i="2" l="1"/>
  <c r="F43" i="2"/>
  <c r="F36" i="2"/>
  <c r="F29" i="2"/>
  <c r="F23" i="2"/>
  <c r="F17" i="2"/>
  <c r="F12" i="2"/>
  <c r="F117" i="1"/>
  <c r="F110" i="1"/>
  <c r="F109" i="1"/>
  <c r="F94" i="1"/>
  <c r="F91" i="1"/>
  <c r="F86" i="1"/>
  <c r="F78" i="1"/>
  <c r="F51" i="1"/>
  <c r="F48" i="1"/>
  <c r="F45" i="1"/>
  <c r="F39" i="1"/>
  <c r="F33" i="1"/>
  <c r="F29" i="1"/>
  <c r="F23" i="1"/>
  <c r="F14" i="1"/>
  <c r="F18" i="2" l="1"/>
  <c r="F24" i="2" s="1"/>
  <c r="F30" i="2" s="1"/>
  <c r="F44" i="2" s="1"/>
  <c r="F51" i="2" s="1"/>
  <c r="F55" i="2" s="1"/>
  <c r="F96" i="1"/>
  <c r="F112" i="1" s="1"/>
  <c r="F53" i="1"/>
  <c r="D38" i="3"/>
  <c r="D11" i="3"/>
  <c r="D10" i="3"/>
  <c r="D9" i="3"/>
  <c r="F44" i="3"/>
  <c r="D44" i="3"/>
  <c r="F38" i="3"/>
  <c r="H106" i="1" l="1"/>
  <c r="I106" i="1"/>
  <c r="D12" i="2"/>
  <c r="D39" i="1" l="1"/>
  <c r="D78" i="1" l="1"/>
  <c r="F16" i="3" l="1"/>
  <c r="F30" i="3" s="1"/>
  <c r="F46" i="3" s="1"/>
  <c r="F49" i="3" s="1"/>
  <c r="D47" i="3" s="1"/>
  <c r="H42" i="2" l="1"/>
  <c r="D43" i="2"/>
  <c r="D17" i="2"/>
  <c r="G17" i="2" s="1"/>
  <c r="D23" i="2"/>
  <c r="H23" i="2" s="1"/>
  <c r="D29" i="2"/>
  <c r="D36" i="2"/>
  <c r="H36" i="2" s="1"/>
  <c r="D49" i="2"/>
  <c r="H49" i="2" s="1"/>
  <c r="J16" i="1"/>
  <c r="H53" i="2"/>
  <c r="H48" i="2"/>
  <c r="H47" i="2"/>
  <c r="H41" i="2"/>
  <c r="H40" i="2"/>
  <c r="H39" i="2"/>
  <c r="H38" i="2"/>
  <c r="H35" i="2"/>
  <c r="H33" i="2"/>
  <c r="H28" i="2"/>
  <c r="H27" i="2"/>
  <c r="H22" i="2"/>
  <c r="H21" i="2"/>
  <c r="H16" i="2"/>
  <c r="H15" i="2"/>
  <c r="H14" i="2"/>
  <c r="H11" i="2"/>
  <c r="H10" i="2"/>
  <c r="H9" i="2"/>
  <c r="H8" i="2"/>
  <c r="D117" i="1"/>
  <c r="J116" i="1"/>
  <c r="J115" i="1"/>
  <c r="D86" i="1"/>
  <c r="D91" i="1"/>
  <c r="J91" i="1" s="1"/>
  <c r="D94" i="1"/>
  <c r="J94" i="1" s="1"/>
  <c r="H107" i="1"/>
  <c r="J109" i="1"/>
  <c r="J108" i="1"/>
  <c r="J104" i="1"/>
  <c r="J103" i="1"/>
  <c r="J102" i="1"/>
  <c r="J101" i="1"/>
  <c r="J100" i="1"/>
  <c r="J93" i="1"/>
  <c r="J90" i="1"/>
  <c r="J89" i="1"/>
  <c r="J88" i="1"/>
  <c r="J85" i="1"/>
  <c r="J83" i="1"/>
  <c r="J82" i="1"/>
  <c r="J81" i="1"/>
  <c r="J77" i="1"/>
  <c r="J76" i="1"/>
  <c r="J72" i="1"/>
  <c r="J71" i="1"/>
  <c r="J14" i="1"/>
  <c r="D29" i="1"/>
  <c r="J29" i="1" s="1"/>
  <c r="D33" i="1"/>
  <c r="J33" i="1" s="1"/>
  <c r="D45" i="1"/>
  <c r="J45" i="1" s="1"/>
  <c r="D48" i="1"/>
  <c r="D51" i="1"/>
  <c r="J51" i="1" s="1"/>
  <c r="D23" i="1"/>
  <c r="J23" i="1" s="1"/>
  <c r="J50" i="1"/>
  <c r="J47" i="1"/>
  <c r="J44" i="1"/>
  <c r="J42" i="1"/>
  <c r="J41" i="1"/>
  <c r="J38" i="1"/>
  <c r="J37" i="1"/>
  <c r="J32" i="1"/>
  <c r="J31" i="1"/>
  <c r="J28" i="1"/>
  <c r="J27" i="1"/>
  <c r="J26" i="1"/>
  <c r="J22" i="1"/>
  <c r="J21" i="1"/>
  <c r="I21" i="1"/>
  <c r="J20" i="1"/>
  <c r="J13" i="1"/>
  <c r="J10" i="1"/>
  <c r="J9" i="1"/>
  <c r="J8" i="1"/>
  <c r="G9" i="2"/>
  <c r="G10" i="2"/>
  <c r="G11" i="2"/>
  <c r="G14" i="2"/>
  <c r="G15" i="2"/>
  <c r="G16" i="2"/>
  <c r="G21" i="2"/>
  <c r="G22" i="2"/>
  <c r="G27" i="2"/>
  <c r="G28" i="2"/>
  <c r="G33" i="2"/>
  <c r="G35" i="2"/>
  <c r="G38" i="2"/>
  <c r="G39" i="2"/>
  <c r="G40" i="2"/>
  <c r="G41" i="2"/>
  <c r="G47" i="2"/>
  <c r="G48" i="2"/>
  <c r="G53" i="2"/>
  <c r="G8" i="2"/>
  <c r="I72" i="1"/>
  <c r="I76" i="1"/>
  <c r="I77" i="1"/>
  <c r="I81" i="1"/>
  <c r="I82" i="1"/>
  <c r="I83" i="1"/>
  <c r="I85" i="1"/>
  <c r="I88" i="1"/>
  <c r="I89" i="1"/>
  <c r="I90" i="1"/>
  <c r="I93" i="1"/>
  <c r="I100" i="1"/>
  <c r="I101" i="1"/>
  <c r="I102" i="1"/>
  <c r="I103" i="1"/>
  <c r="I104" i="1"/>
  <c r="I105" i="1"/>
  <c r="I108" i="1"/>
  <c r="I109" i="1"/>
  <c r="I115" i="1"/>
  <c r="I116" i="1"/>
  <c r="I71" i="1"/>
  <c r="I9" i="1"/>
  <c r="I10" i="1"/>
  <c r="I13" i="1"/>
  <c r="I16" i="1"/>
  <c r="I20" i="1"/>
  <c r="I22" i="1"/>
  <c r="I26" i="1"/>
  <c r="I27" i="1"/>
  <c r="I28" i="1"/>
  <c r="I31" i="1"/>
  <c r="I32" i="1"/>
  <c r="I37" i="1"/>
  <c r="I38" i="1"/>
  <c r="I41" i="1"/>
  <c r="I42" i="1"/>
  <c r="I44" i="1"/>
  <c r="I47" i="1"/>
  <c r="I50" i="1"/>
  <c r="I8" i="1"/>
  <c r="H8" i="1"/>
  <c r="H9" i="1"/>
  <c r="H10" i="1"/>
  <c r="H13" i="1"/>
  <c r="H16" i="1"/>
  <c r="H20" i="1"/>
  <c r="H22" i="1"/>
  <c r="H26" i="1"/>
  <c r="H27" i="1"/>
  <c r="H31" i="1"/>
  <c r="H33" i="1" s="1"/>
  <c r="H37" i="1"/>
  <c r="H38" i="1"/>
  <c r="H41" i="1"/>
  <c r="H42" i="1"/>
  <c r="H44" i="1"/>
  <c r="H47" i="1"/>
  <c r="H48" i="1" s="1"/>
  <c r="H50" i="1"/>
  <c r="H51" i="1" s="1"/>
  <c r="H71" i="1"/>
  <c r="H72" i="1"/>
  <c r="H77" i="1"/>
  <c r="H81" i="1"/>
  <c r="H82" i="1"/>
  <c r="H85" i="1"/>
  <c r="H88" i="1"/>
  <c r="H89" i="1"/>
  <c r="H90" i="1"/>
  <c r="H93" i="1"/>
  <c r="H94" i="1" s="1"/>
  <c r="H100" i="1"/>
  <c r="H101" i="1"/>
  <c r="H102" i="1"/>
  <c r="H103" i="1"/>
  <c r="H105" i="1"/>
  <c r="H108" i="1"/>
  <c r="J48" i="1" l="1"/>
  <c r="D53" i="1"/>
  <c r="D18" i="2"/>
  <c r="D24" i="2" s="1"/>
  <c r="I110" i="1"/>
  <c r="J117" i="1"/>
  <c r="H23" i="1"/>
  <c r="H29" i="2"/>
  <c r="H17" i="2"/>
  <c r="G12" i="2"/>
  <c r="I117" i="1"/>
  <c r="H110" i="1"/>
  <c r="I91" i="1"/>
  <c r="D96" i="1"/>
  <c r="H86" i="1"/>
  <c r="J78" i="1"/>
  <c r="I51" i="1"/>
  <c r="H45" i="1"/>
  <c r="I45" i="1"/>
  <c r="H36" i="1"/>
  <c r="H39" i="1" s="1"/>
  <c r="I36" i="1"/>
  <c r="J36" i="1"/>
  <c r="I33" i="1"/>
  <c r="H29" i="1"/>
  <c r="I14" i="1"/>
  <c r="G42" i="2"/>
  <c r="G29" i="2"/>
  <c r="H43" i="2"/>
  <c r="H78" i="1"/>
  <c r="I78" i="1"/>
  <c r="H91" i="1"/>
  <c r="I94" i="1"/>
  <c r="H14" i="1"/>
  <c r="I23" i="1"/>
  <c r="J39" i="1"/>
  <c r="I39" i="1"/>
  <c r="I29" i="1"/>
  <c r="G49" i="2"/>
  <c r="G23" i="2"/>
  <c r="I48" i="1"/>
  <c r="I86" i="1"/>
  <c r="G36" i="2"/>
  <c r="I107" i="1"/>
  <c r="G43" i="2"/>
  <c r="J107" i="1"/>
  <c r="J86" i="1"/>
  <c r="H12" i="2"/>
  <c r="J53" i="1" l="1"/>
  <c r="G18" i="2"/>
  <c r="H18" i="2"/>
  <c r="J96" i="1"/>
  <c r="I96" i="1"/>
  <c r="D112" i="1"/>
  <c r="H96" i="1"/>
  <c r="H112" i="1" s="1"/>
  <c r="I53" i="1"/>
  <c r="H53" i="1"/>
  <c r="D30" i="2"/>
  <c r="H24" i="2"/>
  <c r="G24" i="2"/>
  <c r="J110" i="1"/>
  <c r="J112" i="1" l="1"/>
  <c r="I112" i="1"/>
  <c r="H30" i="2"/>
  <c r="G30" i="2"/>
  <c r="D44" i="2"/>
  <c r="D51" i="2" l="1"/>
  <c r="H44" i="2"/>
  <c r="G44" i="2"/>
  <c r="D55" i="2" l="1"/>
  <c r="D7" i="3" s="1"/>
  <c r="D16" i="3" s="1"/>
  <c r="D30" i="3" s="1"/>
  <c r="D46" i="3" s="1"/>
  <c r="D49" i="3" s="1"/>
  <c r="H51" i="2"/>
  <c r="G51" i="2"/>
  <c r="H55" i="2" l="1"/>
  <c r="G55" i="2"/>
</calcChain>
</file>

<file path=xl/sharedStrings.xml><?xml version="1.0" encoding="utf-8"?>
<sst xmlns="http://schemas.openxmlformats.org/spreadsheetml/2006/main" count="1047" uniqueCount="532">
  <si>
    <t>ACTIVO</t>
  </si>
  <si>
    <t>Disponible</t>
  </si>
  <si>
    <t>Caja</t>
  </si>
  <si>
    <t>Otras Instituciones Financieras</t>
  </si>
  <si>
    <t>Créditos Diversos</t>
  </si>
  <si>
    <t>TOTAL ACTIVO</t>
  </si>
  <si>
    <t>PASIVO</t>
  </si>
  <si>
    <t>Depósitos - Sector Privado</t>
  </si>
  <si>
    <t>Otras Obligaciones</t>
  </si>
  <si>
    <t>Obligaciones Diversas</t>
  </si>
  <si>
    <t>Acreedores Fiscales</t>
  </si>
  <si>
    <t>Acreedores Sociales</t>
  </si>
  <si>
    <t>Otras Obligaciones Diversas</t>
  </si>
  <si>
    <t>TOTAL PASIVO</t>
  </si>
  <si>
    <t>Ajustes al Patrimonio</t>
  </si>
  <si>
    <t>Resultados del Ejercicio</t>
  </si>
  <si>
    <t>TOTAL PATRIMONIO</t>
  </si>
  <si>
    <t>Ganancias Financieras</t>
  </si>
  <si>
    <t>Por Obligaciones - Sector No Financiero</t>
  </si>
  <si>
    <t>Previsiones</t>
  </si>
  <si>
    <t>Resultados por Servicios</t>
  </si>
  <si>
    <t>Ganancias por Servicios</t>
  </si>
  <si>
    <t>Pérdidas por Servicios</t>
  </si>
  <si>
    <t>Resultado Bruto</t>
  </si>
  <si>
    <t>Otras Ganancias Operativas</t>
  </si>
  <si>
    <t>Ganancias por Créditos Diversos</t>
  </si>
  <si>
    <t>Retribución al Personal y Cargas Sociales</t>
  </si>
  <si>
    <t>Depreciaciones de Bienes de Uso</t>
  </si>
  <si>
    <t>Amortizaciones de Cargos Diferidos</t>
  </si>
  <si>
    <t>Resultado Operativo Neto</t>
  </si>
  <si>
    <t>Resultados Extraordinarios</t>
  </si>
  <si>
    <t>Ganancias Extraordinarias</t>
  </si>
  <si>
    <t>Resultado antes de Impuesto a la Renta</t>
  </si>
  <si>
    <t>Impuesto a la Renta</t>
  </si>
  <si>
    <t>(Expresado en Guaraníes)</t>
  </si>
  <si>
    <t>CUENTAS DE CONTINGENCIA, ORDEN Y FIDEICOMISO</t>
  </si>
  <si>
    <t>ESTADO DE RESULTADOS</t>
  </si>
  <si>
    <t>Banco Central del Paraguay</t>
  </si>
  <si>
    <t>Total de Cuentas por Orden</t>
  </si>
  <si>
    <t>Créditos Vigentes por Intermediación Financiera</t>
  </si>
  <si>
    <t>Sector Financiero</t>
  </si>
  <si>
    <t>Deudores por Productos Financieros Devengados</t>
  </si>
  <si>
    <t>Sector No Financiero</t>
  </si>
  <si>
    <t>Diversos</t>
  </si>
  <si>
    <t>Cargos Diferidos</t>
  </si>
  <si>
    <t>Bienes de Uso</t>
  </si>
  <si>
    <t>Obligaciones por Intermediación Financiera</t>
  </si>
  <si>
    <t>Acreedores por Cargos Financieros Devengados</t>
  </si>
  <si>
    <t>PATRIMONIO NETO - Nota d.1</t>
  </si>
  <si>
    <t>TOTAL PASIVO Y PATRIMONIO NETO</t>
  </si>
  <si>
    <t>POR EL PERIODO COMPRENDIDO ENTRE EL</t>
  </si>
  <si>
    <t>Créditos Vigentes - Sector Financiero</t>
  </si>
  <si>
    <t>Créditos Vigentes - Sector No Financiero</t>
  </si>
  <si>
    <t>Pérdidas Financieras</t>
  </si>
  <si>
    <t>Por Obligaciones - Sector Financiero</t>
  </si>
  <si>
    <t>Resultado Financiero antes de Previsiones</t>
  </si>
  <si>
    <t>Resultado Financiero después de Previsiones</t>
  </si>
  <si>
    <t>Otras Pérdidas Operativas</t>
  </si>
  <si>
    <t>Gastos Generales</t>
  </si>
  <si>
    <t>Utilidad del Ejercicio después de Impuesto a la Renta</t>
  </si>
  <si>
    <t>Provisiones y Previsiones</t>
  </si>
  <si>
    <t>Otras Provisiones</t>
  </si>
  <si>
    <t>Créditos Vencidos por Intermediación Financiera</t>
  </si>
  <si>
    <t>Préstamos</t>
  </si>
  <si>
    <t xml:space="preserve">     Para Reserva Legal</t>
  </si>
  <si>
    <t>Capital Secundario</t>
  </si>
  <si>
    <t>Capital Integrado</t>
  </si>
  <si>
    <t>Otras Ganancias Diversas</t>
  </si>
  <si>
    <t>Pérdidas Extraordinarias</t>
  </si>
  <si>
    <t>Inversiones - Nota c.7</t>
  </si>
  <si>
    <t>Otras Inversiones</t>
  </si>
  <si>
    <t>Valuación de Activos y Pasivos Financieros en M.E.</t>
  </si>
  <si>
    <t>Valuación de Pasivos y Activos Financieros en M.E</t>
  </si>
  <si>
    <t>ESTADO DE SITUACIÓN PATRIMONIAL</t>
  </si>
  <si>
    <t>Sector no Financiero - Sector no Público</t>
  </si>
  <si>
    <t>Aportes no Capitalizados</t>
  </si>
  <si>
    <r>
      <t xml:space="preserve">Previsiones </t>
    </r>
    <r>
      <rPr>
        <b/>
        <sz val="13"/>
        <rFont val="Times New Roman"/>
        <family val="1"/>
      </rPr>
      <t>- Nota c.6</t>
    </r>
  </si>
  <si>
    <t>Valores Públicos - Nota c.3</t>
  </si>
  <si>
    <r>
      <t xml:space="preserve">Propios </t>
    </r>
    <r>
      <rPr>
        <b/>
        <sz val="13"/>
        <rFont val="Times New Roman"/>
        <family val="1"/>
      </rPr>
      <t>- Nota c.8</t>
    </r>
  </si>
  <si>
    <r>
      <t xml:space="preserve">Cargos Diferidos </t>
    </r>
    <r>
      <rPr>
        <b/>
        <sz val="13"/>
        <rFont val="Times New Roman"/>
        <family val="1"/>
      </rPr>
      <t>- Nota c.9</t>
    </r>
  </si>
  <si>
    <r>
      <t xml:space="preserve">Total de Cuentas de Contingencias </t>
    </r>
    <r>
      <rPr>
        <b/>
        <sz val="13"/>
        <rFont val="Times New Roman"/>
        <family val="1"/>
      </rPr>
      <t>- Nota e.1</t>
    </r>
  </si>
  <si>
    <r>
      <t xml:space="preserve">Constitución de Previsiones </t>
    </r>
    <r>
      <rPr>
        <b/>
        <sz val="14"/>
        <rFont val="Times New Roman"/>
        <family val="1"/>
      </rPr>
      <t>- Nota c.6</t>
    </r>
  </si>
  <si>
    <r>
      <t xml:space="preserve">Desafectación de Previsiones </t>
    </r>
    <r>
      <rPr>
        <b/>
        <sz val="14"/>
        <rFont val="Times New Roman"/>
        <family val="1"/>
      </rPr>
      <t>- Nota c.6</t>
    </r>
  </si>
  <si>
    <t>Variación</t>
  </si>
  <si>
    <t>Títulos Privados</t>
  </si>
  <si>
    <t xml:space="preserve">     Para Distribución de Dividendos</t>
  </si>
  <si>
    <r>
      <t xml:space="preserve">Banco Central del Paraguay - </t>
    </r>
    <r>
      <rPr>
        <b/>
        <sz val="13"/>
        <rFont val="Times New Roman"/>
        <family val="1"/>
      </rPr>
      <t>Nota c.11</t>
    </r>
  </si>
  <si>
    <r>
      <t xml:space="preserve">Previsiones - </t>
    </r>
    <r>
      <rPr>
        <b/>
        <sz val="13"/>
        <rFont val="Times New Roman"/>
        <family val="1"/>
      </rPr>
      <t>Nota c.6</t>
    </r>
  </si>
  <si>
    <t>Las notas que se adjuntan forman parte integrante de estos estados financieros</t>
  </si>
  <si>
    <t>Las notas que se adjuntan forma parte integrante de estos estados financieros</t>
  </si>
  <si>
    <r>
      <t>Otras -</t>
    </r>
    <r>
      <rPr>
        <b/>
        <sz val="14"/>
        <rFont val="Times New Roman"/>
        <family val="1"/>
      </rPr>
      <t xml:space="preserve"> Nota f.3</t>
    </r>
  </si>
  <si>
    <r>
      <t>Previsiones -</t>
    </r>
    <r>
      <rPr>
        <b/>
        <sz val="13"/>
        <rFont val="Times New Roman"/>
        <family val="1"/>
      </rPr>
      <t xml:space="preserve"> Nota c.6</t>
    </r>
  </si>
  <si>
    <t>Préstamos de Entidades Financieras</t>
  </si>
  <si>
    <t>Depósitos - Sector Público</t>
  </si>
  <si>
    <t>Reservas Legal</t>
  </si>
  <si>
    <t>Operaciones a Liquidar</t>
  </si>
  <si>
    <t>Reservas Estatutarias</t>
  </si>
  <si>
    <t>% Variac.</t>
  </si>
  <si>
    <t xml:space="preserve">Variación </t>
  </si>
  <si>
    <t xml:space="preserve">Obligaciones o Debentures y Bonos </t>
  </si>
  <si>
    <t>Sector No Financiero-Nota c.13, c.14 y c.15</t>
  </si>
  <si>
    <t xml:space="preserve">Préstamos </t>
  </si>
  <si>
    <t>Cheques para Compensar</t>
  </si>
  <si>
    <t>Depósitos en Otras Instituciones Financieras</t>
  </si>
  <si>
    <t>Otros Documentos para Compensar</t>
  </si>
  <si>
    <t>Derechos Fiduciarios</t>
  </si>
  <si>
    <t>Resultados Acumulados</t>
  </si>
  <si>
    <t>Rentas</t>
  </si>
  <si>
    <t>ESTADO DE FLUJOS DE EFECTIVO</t>
  </si>
  <si>
    <t>Utilidad Neta del Ejercicio</t>
  </si>
  <si>
    <t>Ajustes a la Utilidad del Ejercicio</t>
  </si>
  <si>
    <t>Depreciación de Bienes de Uso</t>
  </si>
  <si>
    <t>Constitución de Previsiones</t>
  </si>
  <si>
    <t>Desafectación de Previsiones</t>
  </si>
  <si>
    <t>Aplicación de Previsiones</t>
  </si>
  <si>
    <t>Amortización Cargos Diferidos</t>
  </si>
  <si>
    <t>Resultado de Operaciones antes de Cambios</t>
  </si>
  <si>
    <t>en el Capital de Trabajo</t>
  </si>
  <si>
    <t>Disminución (Aumento) de Créditos Vigente Sector Financiero</t>
  </si>
  <si>
    <t>Disminución (Aumento) de Créditos Vigente Sector No Financiero</t>
  </si>
  <si>
    <t>Disminución (Aumento) de Créditos Diversos</t>
  </si>
  <si>
    <t>Disminución (Aumento) de Créditos Vencidos</t>
  </si>
  <si>
    <t>Disminución (Aumento) de Cargos Diferidos</t>
  </si>
  <si>
    <t>Aumento (Disminución) de Obligaciones Sector Financiero</t>
  </si>
  <si>
    <t>Aumento (Disminución) de Obligaciones Sector no Financiero</t>
  </si>
  <si>
    <t>Aumento (Disminución) de Obligaciones Diversas</t>
  </si>
  <si>
    <t>Aumento (Disminución) de Dividendos a Pagar</t>
  </si>
  <si>
    <t>Aumento/(Disminución) de Provisiones</t>
  </si>
  <si>
    <t>Efectivo Neto y Equivalente de Efectivo</t>
  </si>
  <si>
    <t>por Actividades de Operación</t>
  </si>
  <si>
    <t>A</t>
  </si>
  <si>
    <t>Flujo de Efectivo y Equivalente de Efectivo</t>
  </si>
  <si>
    <t>por Actividades de Inversión</t>
  </si>
  <si>
    <t>Compra de Activo Fijo</t>
  </si>
  <si>
    <t>Disminución (Aumento) de Valores Públicos</t>
  </si>
  <si>
    <t>Disminución (Aumento) de Inversiones</t>
  </si>
  <si>
    <t>Efectivo y Equivalente de Efectivo</t>
  </si>
  <si>
    <t>B</t>
  </si>
  <si>
    <t>por Actividad de Financiamiento</t>
  </si>
  <si>
    <t>Integración de Aportes no Capitalizados</t>
  </si>
  <si>
    <t xml:space="preserve">    </t>
  </si>
  <si>
    <t>por Actividades de Financiamiento</t>
  </si>
  <si>
    <t>C</t>
  </si>
  <si>
    <t>Aumento Neto de Efectivo y sus Equivalentes</t>
  </si>
  <si>
    <t>(A + B + C)</t>
  </si>
  <si>
    <t>Efectivo y sus equivalentes al Inicio del Periodo</t>
  </si>
  <si>
    <t>Efectivo y sus Equivalente al Final del Periodo</t>
  </si>
  <si>
    <t>Las notas que se acompañan forman parte de los estados financieros</t>
  </si>
  <si>
    <t xml:space="preserve"> </t>
  </si>
  <si>
    <t>Call Money</t>
  </si>
  <si>
    <t>ESTADO DE VARIACIÓN DEL PATRIMONIO NETO</t>
  </si>
  <si>
    <t>Concepto</t>
  </si>
  <si>
    <t>Saldo al Inicio</t>
  </si>
  <si>
    <t>Aumento</t>
  </si>
  <si>
    <t>Disminución</t>
  </si>
  <si>
    <t>Saldo al Cierre</t>
  </si>
  <si>
    <t>del Ejercicio</t>
  </si>
  <si>
    <t>Reservas</t>
  </si>
  <si>
    <t>TOTAL</t>
  </si>
  <si>
    <t>AL 31 DE DICIEMBRE DE 2019 Y 2018</t>
  </si>
  <si>
    <t>1 DE ENERO Y EL 31 DE DICIEMBRE DE 2019 Y 2018</t>
  </si>
  <si>
    <t>Aplicación Reserva Legal</t>
  </si>
  <si>
    <t xml:space="preserve">No se han aplicado procedimientos de ajuste por inflación. </t>
  </si>
  <si>
    <t>Efectos Inflacionarios.</t>
  </si>
  <si>
    <t>H)</t>
  </si>
  <si>
    <t>No existen hechos posteriores al cierre del ejercicio que impliquen alteraciones significativas en la estructura patrimonial y los resultados del nuevo ejercicio.</t>
  </si>
  <si>
    <t>Hechos posteriores al cierre del ejercicio.</t>
  </si>
  <si>
    <t>G)</t>
  </si>
  <si>
    <t>Total</t>
  </si>
  <si>
    <t>Otros</t>
  </si>
  <si>
    <t>Pérdidas por Operaciones</t>
  </si>
  <si>
    <t>Donaciones</t>
  </si>
  <si>
    <t>Otros Impuestos Nacionales</t>
  </si>
  <si>
    <t>Impuesto al Valor Agregado</t>
  </si>
  <si>
    <t>Gravámenes Departamentales</t>
  </si>
  <si>
    <t>31 de diciembre de 2018 G.</t>
  </si>
  <si>
    <t>31 de diciembre de 2019 G.</t>
  </si>
  <si>
    <t>Otros.</t>
  </si>
  <si>
    <t>f.3</t>
  </si>
  <si>
    <t>Diferencia de cambio neto sobre el total de activos y pasivos en moneda extranjera extranjera extranjera</t>
  </si>
  <si>
    <t>Pérdidas por valuación de otros activos y pasivos en moneda extranjera</t>
  </si>
  <si>
    <t>Ganancias por valuación de otros activos y pasivos en moneda extranjera</t>
  </si>
  <si>
    <t>Pérdidas por valuación de pasivos y activos financieros en moneda extranjera</t>
  </si>
  <si>
    <t>Ganancias por valuación de activos y pasivos financieros en moneda extranjera</t>
  </si>
  <si>
    <t>31 de diciembre 2018 G.</t>
  </si>
  <si>
    <t>31 de diciembre 2019 G.</t>
  </si>
  <si>
    <r>
      <t>Diferencia de cambio en moneda extranjera</t>
    </r>
    <r>
      <rPr>
        <sz val="8"/>
        <rFont val="Calibri"/>
        <family val="2"/>
        <scheme val="minor"/>
      </rPr>
      <t>.</t>
    </r>
  </si>
  <si>
    <t>f.2</t>
  </si>
  <si>
    <t>Estos productos, de acuerdo con la Resolución del Directorio del Banco Central del Paraguay N° 1, Acta Nº 60, del 26 de setiembre de 2007, solamente pueden reconocerse como ganancias en el momento de su percepción.</t>
  </si>
  <si>
    <t xml:space="preserve">Para el reconocimiento de las ganancias y las pérdidas se ha aplicado el principio contable de lo devengado, salvo en lo que se refiere a los productos financieros devengados y no percibidos, correspondientes a los deudores clasificados en las categorías de riesgo superior a la de  “Riesgo Normal”. </t>
  </si>
  <si>
    <t>Reconocimiento de ganancias y pérdidas.</t>
  </si>
  <si>
    <t>f.1</t>
  </si>
  <si>
    <t>Información referente a los Resultados.</t>
  </si>
  <si>
    <t>F)</t>
  </si>
  <si>
    <t>Total Líneas de Créditos</t>
  </si>
  <si>
    <t>Beneficiarios por Líneas de Créditos</t>
  </si>
  <si>
    <t>Créditos a utilizar mediante uso de tarjetas</t>
  </si>
  <si>
    <t>Líneas de Crédito</t>
  </si>
  <si>
    <t>Líneas de crédito</t>
  </si>
  <si>
    <t>e.1</t>
  </si>
  <si>
    <t>Información referente a las Contingencias</t>
  </si>
  <si>
    <t>E)</t>
  </si>
  <si>
    <t>G.</t>
  </si>
  <si>
    <t>Saldo al Cierre del Ejercicio</t>
  </si>
  <si>
    <t>Saldo al Inicio del Ejercicio</t>
  </si>
  <si>
    <t>31 de diciembre de 2018</t>
  </si>
  <si>
    <t>31 de diciembre de 2019</t>
  </si>
  <si>
    <t>Evolución del patrimonio neto</t>
  </si>
  <si>
    <t>d.1</t>
  </si>
  <si>
    <t>Patrimonio Neto</t>
  </si>
  <si>
    <t>D)</t>
  </si>
  <si>
    <t>TOTALES</t>
  </si>
  <si>
    <t>Guaraníes</t>
  </si>
  <si>
    <t>Res. CNV Nº 88 E/186 registra la emisión de acciones preferidas clases: F,G,H,I,J</t>
  </si>
  <si>
    <t>Res. CNV Nº 74E 18 registra la emisión de acciones emitidas e integradas</t>
  </si>
  <si>
    <t>Res. CNV Nº 10 E/16 registra la emisión de acciones preferidas clase B</t>
  </si>
  <si>
    <t>que registra acciones emitidas e integradas</t>
  </si>
  <si>
    <t>Res. CNV N° 73E/15</t>
  </si>
  <si>
    <t>Res. CNV N° 62E/13</t>
  </si>
  <si>
    <t>que modifica la Res. CNV N° 858/05 y registra acciones emitidas e integradas</t>
  </si>
  <si>
    <t>Res. CNV N° 1397/11</t>
  </si>
  <si>
    <t>Res. CNV Nº 1390/11</t>
  </si>
  <si>
    <t>Cambio de condiciones por</t>
  </si>
  <si>
    <t>Res. CNV Nº 1351/11registra la emisión de acciones preferidas clase A y</t>
  </si>
  <si>
    <t>Monto Colocado al 31/12/2018</t>
  </si>
  <si>
    <t>Monto Emitido</t>
  </si>
  <si>
    <t>Moneda</t>
  </si>
  <si>
    <t>Fecha</t>
  </si>
  <si>
    <t>Resolución de Emisión</t>
  </si>
  <si>
    <r>
      <t>Títulos de Renta Variable</t>
    </r>
    <r>
      <rPr>
        <b/>
        <sz val="9"/>
        <rFont val="Times New Roman"/>
        <family val="1"/>
      </rPr>
      <t>: Acciones Ordinarias y Preferidas</t>
    </r>
  </si>
  <si>
    <t>TOTALES EMISIONES EN GUARANÍES</t>
  </si>
  <si>
    <t>Vigente</t>
  </si>
  <si>
    <t>G1</t>
  </si>
  <si>
    <t>79E/13</t>
  </si>
  <si>
    <t>Fortalecimiento del Índice de Solvencia y destinar a créditos de mediano y largo plazo.</t>
  </si>
  <si>
    <t>BVPASA</t>
  </si>
  <si>
    <t>CNV</t>
  </si>
  <si>
    <t>Destino de la Emisión</t>
  </si>
  <si>
    <t>Situación</t>
  </si>
  <si>
    <t>Fecha de Vencimiento</t>
  </si>
  <si>
    <t>Fecha de Emisión</t>
  </si>
  <si>
    <t>Monto Colocado</t>
  </si>
  <si>
    <t xml:space="preserve">Monto Emitido </t>
  </si>
  <si>
    <t>Serie</t>
  </si>
  <si>
    <t>PEG</t>
  </si>
  <si>
    <t>Fecha Res. BVPASA</t>
  </si>
  <si>
    <t>SISTEMA ELECTRÓNICO DE NEGOCIACIÓN</t>
  </si>
  <si>
    <t>Títulos de Renta Fija: Bonos Subordinados</t>
  </si>
  <si>
    <r>
      <t xml:space="preserve">Desde su transformación a Entidad Emisora de Capital Abierto, el Grupo Internacional de Finanzas S.A.E.C.A. (INTERFISA BANCO), en los últimos años  incrementó sus transacciones a traves del mercado de valores. Al 31 de diciembre de 20198, presenta el siguiente resumen de transacciones:  </t>
    </r>
    <r>
      <rPr>
        <shadow/>
        <sz val="8"/>
        <rFont val="Calibri"/>
        <family val="2"/>
        <scheme val="minor"/>
      </rPr>
      <t xml:space="preserve"> </t>
    </r>
    <r>
      <rPr>
        <b/>
        <shadow/>
        <sz val="8"/>
        <rFont val="Calibri"/>
        <family val="2"/>
        <scheme val="minor"/>
      </rPr>
      <t xml:space="preserve">  </t>
    </r>
  </si>
  <si>
    <t>Resumen de las Transacciones Bursátiles</t>
  </si>
  <si>
    <t xml:space="preserve">C. 17.1 </t>
  </si>
  <si>
    <t>No existen otros hechos que por su importancia justifiquen su exposición en estos estados financieros, sin embargo, existen hechos importantes que justifican su exposición:</t>
  </si>
  <si>
    <t>Hechos Relevantes</t>
  </si>
  <si>
    <t>c.17</t>
  </si>
  <si>
    <t xml:space="preserve">Corresponde al saldo de préstamos obtenidos de la Agencia Financiera de Desarrollo (AFD) para financiamiento del rubro viviendas; prestamos de corto plazo obtenidos de entidades financieras locales; y préstamos obtenidos de entidades del exterior para financiamiento de las micro, pequeñas y medianas empresas.  </t>
  </si>
  <si>
    <t>Obligaciones por Intermediación Financiera.</t>
  </si>
  <si>
    <t>c.16</t>
  </si>
  <si>
    <t>Créditos vigentes sector no financiero</t>
  </si>
  <si>
    <t>Saldo Contable después de Previsiones</t>
  </si>
  <si>
    <t>Saldo Contable antes de Previsiones</t>
  </si>
  <si>
    <t xml:space="preserve">   31 de diciembre de 2018</t>
  </si>
  <si>
    <t xml:space="preserve">   31 de diciembre de 2019</t>
  </si>
  <si>
    <t xml:space="preserve">  Créditos y Contingencias con Personas y Empresas Vinculadas.</t>
  </si>
  <si>
    <t>c.15</t>
  </si>
  <si>
    <t>100 Mayores Deudores</t>
  </si>
  <si>
    <t>50 Mayores Deudores</t>
  </si>
  <si>
    <t>10 Mayores Deudores</t>
  </si>
  <si>
    <t>%</t>
  </si>
  <si>
    <t>Vencida</t>
  </si>
  <si>
    <t>Monto y Porcentaje de la Cartera</t>
  </si>
  <si>
    <t>Número de Cliente</t>
  </si>
  <si>
    <t>Concentración de la cartera por número de clientes.</t>
  </si>
  <si>
    <t>c.14</t>
  </si>
  <si>
    <t>Total  Obligaciones</t>
  </si>
  <si>
    <t>Obligaciones Sector No financiero</t>
  </si>
  <si>
    <t>Obligaciones Sector  financiero</t>
  </si>
  <si>
    <t>Total  Créditos Vigentes</t>
  </si>
  <si>
    <t>Crédito vigente Sector No financiero</t>
  </si>
  <si>
    <t>Crédito vigente Sector  financiero</t>
  </si>
  <si>
    <t>Más de  1095 días</t>
  </si>
  <si>
    <t>De 365 hasta 1095 días</t>
  </si>
  <si>
    <t>De 181 hasta 365 días</t>
  </si>
  <si>
    <t>De 31 hasta 180 días</t>
  </si>
  <si>
    <t>Hasta 30 días</t>
  </si>
  <si>
    <t>Plazos que restan para su vencimiento</t>
  </si>
  <si>
    <t>c.13 Distribución de créditos y obligaciones por intermediación financiera según sus vencimientos.</t>
  </si>
  <si>
    <t>No existen garantías otorgadas respecto a pasivos.</t>
  </si>
  <si>
    <t>Garantía otorgada respecto a Pasivos.</t>
  </si>
  <si>
    <t xml:space="preserve">c.12 </t>
  </si>
  <si>
    <t>En cualquier momento, el monto de la reserva podrá ser incrementado con aportes de dinero en efectivo.</t>
  </si>
  <si>
    <t xml:space="preserve">El artículo 28º de la mencionada Ley, establece que los recursos de la reserva legal se aplican automáticamente a la cobertura de pérdidas registradas en el ejercicio financiero.  En los siguientes ejercicios el total de las utilidades deberán destinarse a la reserva legal hasta tanto se alcance nuevamente el monto mínimo de la misma, o el más alto que se hubiere obtenido en el proceso de su constitución. </t>
  </si>
  <si>
    <r>
      <t xml:space="preserve">b.             </t>
    </r>
    <r>
      <rPr>
        <b/>
        <sz val="8"/>
        <rFont val="Calibri"/>
        <family val="2"/>
        <scheme val="minor"/>
      </rPr>
      <t>Reserva Legal:</t>
    </r>
    <r>
      <rPr>
        <sz val="8"/>
        <rFont val="Calibri"/>
        <family val="2"/>
        <scheme val="minor"/>
      </rPr>
      <t xml:space="preserve"> de acuerdo con el artículo 27º de la Ley N° 861 “General de Bancos y Financieras y Otras Entidades de Crédito” de fecha 24.06.96, las entidades financieras deberán contar con una reserva no menor al equivalente del 100% (cien por ciento) de su capital, la cual se constituirá transfiriendo anualmente no menos del 20% (veinte por ciento) de las utilidades netas de cada ejercicio.</t>
    </r>
  </si>
  <si>
    <r>
      <t xml:space="preserve">a.              </t>
    </r>
    <r>
      <rPr>
        <b/>
        <sz val="8"/>
        <rFont val="Calibri"/>
        <family val="2"/>
        <scheme val="minor"/>
      </rPr>
      <t>Encajes Legales:</t>
    </r>
    <r>
      <rPr>
        <sz val="8"/>
        <rFont val="Calibri"/>
        <family val="2"/>
        <scheme val="minor"/>
      </rPr>
      <t xml:space="preserve"> la cuenta Banco Central del Paraguay, del rubro Disponible, por Gs. 151.764.730.521, corresponde a cuentas de disponibilidad restringida mantenida en dicha institución en concepto de Encajes Legales.</t>
    </r>
  </si>
  <si>
    <t>c.11  Limitaciones a la libre disponibilidad de los activos, del patrimonio o cualquier otras restricción al derecho de propiedad, con excepción de:</t>
  </si>
  <si>
    <t xml:space="preserve">El rubro Obligaciones por Intermediación Financiera - Sector No Financiero, expone el saldo de Gs. 40.000.000.000.-, correspondiente a la colocación de Bonos Subordinados, por intermedio del mercado de valores. </t>
  </si>
  <si>
    <t>Pasivos Subordinados.</t>
  </si>
  <si>
    <t xml:space="preserve">c.10 </t>
  </si>
  <si>
    <t>Materiales de Escritorio y Otros</t>
  </si>
  <si>
    <t>Cargos Diferidos Autorizados por el BCP - Medida Transitoria Res.1 Acta 84 18/11/15</t>
  </si>
  <si>
    <t>Mejoras e Instalaciones en Inmuebles Arrendados</t>
  </si>
  <si>
    <t>Bienes Intangibles- Sistemas</t>
  </si>
  <si>
    <t>G:</t>
  </si>
  <si>
    <t>Saldo Neto Final</t>
  </si>
  <si>
    <t>Amortización</t>
  </si>
  <si>
    <t>Saldo Neto Inicial</t>
  </si>
  <si>
    <t>Cargos Diferidos.</t>
  </si>
  <si>
    <t>c.9</t>
  </si>
  <si>
    <t>-</t>
  </si>
  <si>
    <t>Material de Transporte</t>
  </si>
  <si>
    <t>Equipos de Computación</t>
  </si>
  <si>
    <t>Muebles y Útiles</t>
  </si>
  <si>
    <t>Inmuebles – Edificio</t>
  </si>
  <si>
    <t>Inmuebles – Terrenos</t>
  </si>
  <si>
    <t>Valor Contable Neto de Depreciación</t>
  </si>
  <si>
    <t>Depreciación Acumulada</t>
  </si>
  <si>
    <t>Valor de Costo Revaluado</t>
  </si>
  <si>
    <t>Tasa de Depreciación en % Anual</t>
  </si>
  <si>
    <t>Bienes de usos propios</t>
  </si>
  <si>
    <t>Los bienes de uso se exponen por su costo revaluado, de acuerdo con la variación del índice de precios al consumo, deducidas las depreciaciones acumuladas sobre la base de tasas determinadas por la Ley N° 125/91.</t>
  </si>
  <si>
    <t>Bienes de Uso.</t>
  </si>
  <si>
    <t>c.8</t>
  </si>
  <si>
    <t>Inversiones en Sociedades Privadas del País</t>
  </si>
  <si>
    <t>Bienes recibidos en recupero de créditos</t>
  </si>
  <si>
    <t>Inversiones</t>
  </si>
  <si>
    <t>c.7</t>
  </si>
  <si>
    <t>Créditos vencidos sector no financiero</t>
  </si>
  <si>
    <t>Créditos diversos</t>
  </si>
  <si>
    <t>Créditos vigente sector no financiero</t>
  </si>
  <si>
    <t>Créditos vigente sector financiero</t>
  </si>
  <si>
    <t>Saldos al Cierre del Ejercicio</t>
  </si>
  <si>
    <t>Desafectación de Previsiones en el Ejercicio</t>
  </si>
  <si>
    <t>Aplicación de Previsiones en el Ejercicio</t>
  </si>
  <si>
    <t>Constitución de Previsiones en el Ejercicio</t>
  </si>
  <si>
    <t>Saldos al Inicio del Ejercicio</t>
  </si>
  <si>
    <t xml:space="preserve">Se han constituido las previsiones necesarias para cubrir las eventuales pérdidas sobre créditos directos y contingentes de acuerdo a lo exigido por la Resolución Nº 1, Acta 60 del 26 de setiembre de 2007 del Directorio del Banco Central del Paraguay. El movimiento registrado por el periodo del 1 de enero al 31 de diciembre de 2019 en las cuentas de previsiones se resume como sigue:  </t>
  </si>
  <si>
    <t>Previsiones sobre Riesgos Directos y Contingentes.</t>
  </si>
  <si>
    <t>c.6</t>
  </si>
  <si>
    <r>
      <t>Observaciones:</t>
    </r>
    <r>
      <rPr>
        <sz val="8"/>
        <rFont val="Calibri"/>
        <family val="2"/>
        <scheme val="minor"/>
      </rPr>
      <t xml:space="preserve"> Las previsiones exigidas ascienden a Gs.51.149.665.000, menos previsiones exoneradas según Res. BCP N° 8 Acta N° 32 del 30/05/15 Gs8.400.309.000, la previsión necesaria asciende a Gs.42.749.356.000. Las Previsiones constituidas ascienden a la suma de G.  43.268.629.000 .- distribuida de la siguiente manera: Previsiones necesarias: G. 35.431787.- Previsiones Genéricas s/ Resolución Nº 1/2007: G.7.836.842.000.- Superávit de Previsiones: 519.273.000</t>
    </r>
  </si>
  <si>
    <t>6.</t>
  </si>
  <si>
    <t>5.</t>
  </si>
  <si>
    <t>4.</t>
  </si>
  <si>
    <t>3.</t>
  </si>
  <si>
    <t>2.</t>
  </si>
  <si>
    <t>G</t>
  </si>
  <si>
    <t>Mínimo</t>
  </si>
  <si>
    <t>Constituidas</t>
  </si>
  <si>
    <t>Saldo contable después de Previsiones</t>
  </si>
  <si>
    <t>Garantías  computables para Previsiones</t>
  </si>
  <si>
    <t>Saldo contable antes de Previsiones</t>
  </si>
  <si>
    <t>Categorías de Riesgo</t>
  </si>
  <si>
    <t>Créditos vencidos sector no financiero, en guaraníes</t>
  </si>
  <si>
    <t>1b.</t>
  </si>
  <si>
    <t>0.5</t>
  </si>
  <si>
    <t>1a.</t>
  </si>
  <si>
    <t>1.</t>
  </si>
  <si>
    <t>Créditos vigentes sector no financiero, en guaraníes</t>
  </si>
  <si>
    <r>
      <t>Observaciones:</t>
    </r>
    <r>
      <rPr>
        <sz val="8"/>
        <rFont val="Calibri"/>
        <family val="2"/>
        <scheme val="minor"/>
      </rPr>
      <t xml:space="preserve"> Las previsiones exigidas ascienden a Gs.. 56.729.025.000  menos previsiones exoneradas según Res. BCP N° 8 Acta N° 32 del 30/05/15 Gs.7.972.151.000, la previsión necesaria asciende a Gs. 48.756.874.000,Las Previsiones constituidas ascienden a la suma de G.48.756.874.000.-  distribuida de la siguiente manera: Previsiones necesarias: G. 40.677.338.000.- Previsiones Genéricas s/ Resolución Nº 1/2007: G.8.235.335.000.- Superávit de Previsiones: 155.799.000.
</t>
    </r>
  </si>
  <si>
    <t>Créditos vigentes sector  financiero, en guaraníes</t>
  </si>
  <si>
    <t>Los intereses devengados sobre saldos de deudores clasificados en la categoría de menor riesgo se han imputado a ganancias en su totalidad. Los intereses devengados sobre saldos de deudores clasificados en las cuatro categorías de mayor riesgo y no percibidos en efectivo no incrementan el valor contable de la deuda, pues se mantienen en suspenso, salvo los devengados durante el ejercicio anterior si su clasificación en dicho periodo correspondió a la categoría de menor riesgo.</t>
  </si>
  <si>
    <t>La cartera de créditos ha sido valuada de acuerdo a lo dispuesto por la Resolución Nº 1, Acta Nº 60 del 26 de setiembre de 2007 del Banco Central del Paraguay. Los intereses devengados sobre saldos deudores clasificados en la categoría de riesgo normal se han imputado a ganancias en su totalidad.</t>
  </si>
  <si>
    <t xml:space="preserve"> Cartera de Crédito.</t>
  </si>
  <si>
    <t xml:space="preserve">c.5   </t>
  </si>
  <si>
    <t>No existen activos ni pasivos con cláusulas de reajuste.</t>
  </si>
  <si>
    <t>Activos y Pasivos con Cláusulas de Reajuste.</t>
  </si>
  <si>
    <t>c.4</t>
  </si>
  <si>
    <t>Valores no cotizables a valor de mercado</t>
  </si>
  <si>
    <t>Dólares Americanos</t>
  </si>
  <si>
    <t>Valores cotizables</t>
  </si>
  <si>
    <t>Importe en Guaraníes</t>
  </si>
  <si>
    <t>Importe en Moneda de Emisión</t>
  </si>
  <si>
    <t>Moneda de Emisión</t>
  </si>
  <si>
    <t>Valores Públicos</t>
  </si>
  <si>
    <t xml:space="preserve">             31 de diciembre de 2018</t>
  </si>
  <si>
    <t xml:space="preserve">             31 de diciembre de 2019</t>
  </si>
  <si>
    <t>Valores Públicos.</t>
  </si>
  <si>
    <t>c.3</t>
  </si>
  <si>
    <t>Total Depósitos en el Banco Central del Paraguay</t>
  </si>
  <si>
    <t>Cuenta Corriente - Dólar Americano</t>
  </si>
  <si>
    <t>Cuenta Corriente – Guaraníes</t>
  </si>
  <si>
    <t>Encaje Legal -  Dólar Americano</t>
  </si>
  <si>
    <t>Encaje Legal -  Guaraníes</t>
  </si>
  <si>
    <t>En Guaraníes</t>
  </si>
  <si>
    <t>A Dólares US$</t>
  </si>
  <si>
    <t>Importe Equivalente</t>
  </si>
  <si>
    <t>Importe Arbitrado</t>
  </si>
  <si>
    <t xml:space="preserve">          31 de diciembre de 2018</t>
  </si>
  <si>
    <t xml:space="preserve">          31 de diciembre de 2019</t>
  </si>
  <si>
    <t>c.2 Depositos en el Banco Central de Paraguay.</t>
  </si>
  <si>
    <t>Posición comprada en moneda extranjera</t>
  </si>
  <si>
    <t>Pasivos totales en moneda extranjera</t>
  </si>
  <si>
    <t>Activos totales en moneda extranjera</t>
  </si>
  <si>
    <t>Posición en Moneda Extranjera.</t>
  </si>
  <si>
    <t>Franco Suizo</t>
  </si>
  <si>
    <t>Yen Japonés</t>
  </si>
  <si>
    <t>Peso Uruguayo</t>
  </si>
  <si>
    <t>Peso Chileno</t>
  </si>
  <si>
    <t>Real</t>
  </si>
  <si>
    <t>Peso Argentino</t>
  </si>
  <si>
    <t>Euro</t>
  </si>
  <si>
    <t>Dólar Estadounidense</t>
  </si>
  <si>
    <t>Al 31/12/18</t>
  </si>
  <si>
    <t>Al 31/12/19</t>
  </si>
  <si>
    <t>Tipo de Cambio</t>
  </si>
  <si>
    <t>Monedas</t>
  </si>
  <si>
    <t>Valuación de la Moneda Extranjera.</t>
  </si>
  <si>
    <t>c.1</t>
  </si>
  <si>
    <t>Información referentes a los Activos y Pasivos.</t>
  </si>
  <si>
    <t>C)</t>
  </si>
  <si>
    <t>: Adela Valiente</t>
  </si>
  <si>
    <t>Unidad de Servicios Legales</t>
  </si>
  <si>
    <t>: Myriam Soledad Romero</t>
  </si>
  <si>
    <t>Sub Gerente de Riesgo Crediticio de la Banca  Minorista</t>
  </si>
  <si>
    <t>: Joel Bogado Rivas</t>
  </si>
  <si>
    <t>Gerente de Riesgo Crediticio de la Banca Mayorista</t>
  </si>
  <si>
    <t>: Pedro Bogado</t>
  </si>
  <si>
    <t>Gerente de Gestión y Desarrollo de Personas</t>
  </si>
  <si>
    <t>: Ricardo Gonzalez Neumann</t>
  </si>
  <si>
    <t>Oficial de Cumplimiento</t>
  </si>
  <si>
    <t>: Victor Caballero Alderete</t>
  </si>
  <si>
    <t>Administrador de Seguridad Integral</t>
  </si>
  <si>
    <t>: Sandra Díez Pérez</t>
  </si>
  <si>
    <t>Gerente de Sustentabilidad y Comunicaciones</t>
  </si>
  <si>
    <t>: Jorge Díaz Bogado</t>
  </si>
  <si>
    <t>Gerente Interino de Auditoria Interna</t>
  </si>
  <si>
    <t>: Domingo Davir Medina</t>
  </si>
  <si>
    <t>Gerente de TIC</t>
  </si>
  <si>
    <t>: Virginia A. Cardozo Vera</t>
  </si>
  <si>
    <t>Contador Interino</t>
  </si>
  <si>
    <t>: Juan Jose Flores</t>
  </si>
  <si>
    <t>Gerente de Operaciones</t>
  </si>
  <si>
    <t>: Javier Estigarribia</t>
  </si>
  <si>
    <t>Gerente de Captaciones e Inversiones</t>
  </si>
  <si>
    <t>: Carlos Villamayor Sequeira</t>
  </si>
  <si>
    <t>Gerente de Control y Gestión de Riesgo Integral</t>
  </si>
  <si>
    <t>: Cora Montórfano</t>
  </si>
  <si>
    <t>Gerente de  Banca Personas Productos, Servicios y Canales</t>
  </si>
  <si>
    <t>: Carlos Eduardo Paiva Toranzo</t>
  </si>
  <si>
    <t>Gerente Banca Corporativa y Empresas</t>
  </si>
  <si>
    <t>:  Amado Teofilo Ortiz Gomez</t>
  </si>
  <si>
    <t>Gerente de Banca Minorista y Red de Sucursales</t>
  </si>
  <si>
    <t>: Ángel Javier Urbieta</t>
  </si>
  <si>
    <t>Gerente de Créditos y Cobranzas</t>
  </si>
  <si>
    <t>: Miguel Ángel Herrera</t>
  </si>
  <si>
    <t>Gerente de Finanzas y Negocios Internacionales</t>
  </si>
  <si>
    <t>: Juan Arístides Galeano Ayala</t>
  </si>
  <si>
    <t>Gerente Coordinador del Área de Administracion y Finanzas</t>
  </si>
  <si>
    <t>: Silvia Arce Perrone</t>
  </si>
  <si>
    <t>Gerente General Adjuto</t>
  </si>
  <si>
    <t xml:space="preserve">   </t>
  </si>
  <si>
    <t>: Rafael Lara Valenzuela</t>
  </si>
  <si>
    <t xml:space="preserve">      </t>
  </si>
  <si>
    <t xml:space="preserve">Director Gerente General </t>
  </si>
  <si>
    <r>
      <t xml:space="preserve">a)      </t>
    </r>
    <r>
      <rPr>
        <b/>
        <u/>
        <sz val="8"/>
        <rFont val="Calibri"/>
        <family val="2"/>
        <scheme val="minor"/>
      </rPr>
      <t>Plana Ejecutiva</t>
    </r>
  </si>
  <si>
    <t>Horacio Garcia Barros</t>
  </si>
  <si>
    <t>:</t>
  </si>
  <si>
    <t xml:space="preserve">Síndico Suplente </t>
  </si>
  <si>
    <t>Salomon Melgarejo</t>
  </si>
  <si>
    <t xml:space="preserve">Síndico Titular </t>
  </si>
  <si>
    <t>Silvia Arce Perrone</t>
  </si>
  <si>
    <t xml:space="preserve">                                             </t>
  </si>
  <si>
    <t>Gabriel Diaz de Bedoya Hines</t>
  </si>
  <si>
    <t>Directores Suplentes</t>
  </si>
  <si>
    <t>Alberto Ugarte Ferrari</t>
  </si>
  <si>
    <t>Ruben Ramírez Lezcano</t>
  </si>
  <si>
    <t>Rafael Lara Valenzuela</t>
  </si>
  <si>
    <t>Directores Titulares</t>
  </si>
  <si>
    <t>Darío Arce Gutiérrez</t>
  </si>
  <si>
    <t>Vice-Presidente</t>
  </si>
  <si>
    <t>Jorge Diaz de Bedoya</t>
  </si>
  <si>
    <t>Presidente</t>
  </si>
  <si>
    <r>
      <t xml:space="preserve">a)      </t>
    </r>
    <r>
      <rPr>
        <b/>
        <u/>
        <sz val="8"/>
        <rFont val="Calibri"/>
        <family val="2"/>
        <scheme val="minor"/>
      </rPr>
      <t>Plana Directiva y Síndicos</t>
    </r>
  </si>
  <si>
    <t>Nómina de la Dirección y el Personal Superior.</t>
  </si>
  <si>
    <t>b.7</t>
  </si>
  <si>
    <t>El valor nominal de cada acción es de Gs. 100.000.</t>
  </si>
  <si>
    <t xml:space="preserve"> Las acciones Preferidas: tienen derecho preferente al cobro de dividendos y con derecho a cero (0) voto por cada acción. </t>
  </si>
  <si>
    <t>Las acciones Ordinarias Simples (OS): tienen derecho ordinario al cobro de dividendos y a un (1) voto por cada acción.</t>
  </si>
  <si>
    <t>Las acciones Ordinarias de Voto Múltiple Nominativas (OMN): tienen derecho ordinario al cobro de dividendos y  a cinco (5) votos por acción.</t>
  </si>
  <si>
    <t>Preferida</t>
  </si>
  <si>
    <t>N</t>
  </si>
  <si>
    <t>OS</t>
  </si>
  <si>
    <t>OVM</t>
  </si>
  <si>
    <t>Integrado Gs.</t>
  </si>
  <si>
    <t>Suscriptp Gs.</t>
  </si>
  <si>
    <t>Clase</t>
  </si>
  <si>
    <t>Valor Nominal</t>
  </si>
  <si>
    <t>Tipo</t>
  </si>
  <si>
    <t>Cant.Acciones</t>
  </si>
  <si>
    <t>Composicion del Capital</t>
  </si>
  <si>
    <t>117.690.700.000.-</t>
  </si>
  <si>
    <t xml:space="preserve">Aportes Irrevocables     </t>
  </si>
  <si>
    <t xml:space="preserve">Prima de Emisión:      </t>
  </si>
  <si>
    <t>Integrado:</t>
  </si>
  <si>
    <t xml:space="preserve">Emitido:   </t>
  </si>
  <si>
    <t>Social:</t>
  </si>
  <si>
    <t>--------------------</t>
  </si>
  <si>
    <t>Capital</t>
  </si>
  <si>
    <t>Composición del Capital y Características de las Acciones.</t>
  </si>
  <si>
    <t>b.6</t>
  </si>
  <si>
    <t>Bancard S.A.</t>
  </si>
  <si>
    <t>Bepsa del Paraguay S.A.E.C.A.</t>
  </si>
  <si>
    <t>Valor Contable Neto</t>
  </si>
  <si>
    <t>Valores de Adquisición</t>
  </si>
  <si>
    <t>Sociedad</t>
  </si>
  <si>
    <t>Participación en Otras Sociedades.</t>
  </si>
  <si>
    <t xml:space="preserve">b.5 </t>
  </si>
  <si>
    <t>La entidad no cuenta con sucursales en el exterior.</t>
  </si>
  <si>
    <t>Sucursales en el Exterior.</t>
  </si>
  <si>
    <t xml:space="preserve">b.4   </t>
  </si>
  <si>
    <t>El ejercicio económico y fiscal conforme a la Escritura Pública de constitución cierra el 31 de diciembre de cada año.</t>
  </si>
  <si>
    <t>Periodo Contable</t>
  </si>
  <si>
    <t xml:space="preserve">b.3   </t>
  </si>
  <si>
    <t>Los estados contables expuestos han sido formulados de acuerdo a las normas contables dictadas por el Banco Central de Paraguay.  El modelo se sustenta en una base convencional de costo histórico, reflejando parcialmente los efectos de las variaciones en el poder adquisitivo de la moneda local en las cuentas de Bienes de Uso y en las cuentas Activas y Pasivas en moneda extranjera, las que se exponen a valores actualizados.</t>
  </si>
  <si>
    <t>Base de preparación de los Estados Financieros.</t>
  </si>
  <si>
    <t>b.2</t>
  </si>
  <si>
    <t>las series estarán individualizadas con los números arábigos del 1 (uno) al 2.500 (dos mil quinientos) y las acciones estarán numeradas en orden sucesivo con números arábigos del 1 (uno) al 2.500.000 (dos millones quinientos mil).</t>
  </si>
  <si>
    <t>Modificado su Estatuto Social, por Escritura Pública Nº 124 de Fecha 05 de Setiembre  de 2017 pasada ante el Escribano Publico Rodolfo Ricciardi Jara,se fijó el Capital en la suma de Gs. 250.000.000.000  (Guaraníes doscientos cincuenta mil millones),  L</t>
  </si>
  <si>
    <t>acciones estarán numeradas en orden sucesivo con números arábigos del 1 (uno) al 1.000.000 (un millón).</t>
  </si>
  <si>
    <t xml:space="preserve">Modificado su Estatuto Social, por Escritura Pública Nº 60 de Fecha 08 de Mayo  de 2015,se fijó el Capital en la suma de Gs. 100.000.000.000  (Guaraníes cien mil millones).  Las series estarán individualizadas con los números arábigos del 1 (uno) al 1.000 (mil) y las </t>
  </si>
  <si>
    <t xml:space="preserve">de 2015 y Registro Público de Comercio bajo el Nº 48, Serie “E”, Folio 483 y sgtes, en fecha 30 de enero de 2015, “Transformación Social de la Entidad a Banco”. </t>
  </si>
  <si>
    <t xml:space="preserve">Modificado su Estatuto Social, por Escritura Pública Nº 170 de Fecha 16 de Diciembre de 2014 pasada ante el Escribano Publico Rodolfo Ricciardi Jara, e inscripto en el Registro de Personas Jurídicas y Asociaciones bajo el Nº 140, Folio 2340, en fecha 30 de enero </t>
  </si>
  <si>
    <t xml:space="preserve">(seiscientos) y las acciones estarán numeradas en orden sucesivo con números arábigos del 1 (uno) al 600.000 (seiscientos mil). </t>
  </si>
  <si>
    <t xml:space="preserve">Modificado su Estatuto Social, por Escritura Pública Nº 95 de Fecha 18 de Julio  de 2013  fijándose el Capital en la suma de Gs. 60.000.000.000  (Guaraníes Sesenta mil millones)  Las series estarán individualizadas con los números arábigos del 1 (uno) al 600 </t>
  </si>
  <si>
    <t>Últimas Modificaciones Estatutarias realizadas:</t>
  </si>
  <si>
    <t>Por Asamblea General Extraordinaria N° 2/2014 de fecha 24 de abril de 2014, se procedió a modificar los Estatutos Sociales para convertir a la sociedad en entidad bancaria.</t>
  </si>
  <si>
    <t>Entidad autorizada por el Banco Central del Paraguay conforme a la Resolución Nº 1, Acta Nº 117, de fecha 25 de junio de 1979 e inició sus actividades el 02 de julio de 1979.</t>
  </si>
  <si>
    <t>Sociedad Anónima Emisora de Capital Abierto.</t>
  </si>
  <si>
    <t>Naturaleza Jurídica.</t>
  </si>
  <si>
    <t>b.1</t>
  </si>
  <si>
    <t>Información Básica sobre la Entidad Financiera.</t>
  </si>
  <si>
    <t>B)</t>
  </si>
  <si>
    <t>Los estados financieros, serán considerados por la Asamblea Ordinaria de accionistas a realizarse en el 2018, dentro del plazo establecido por el artículo 26º de los Estatutos Sociales y el artículo 1079º del Código Civil.</t>
  </si>
  <si>
    <t>A)                                                               Consideración por la Asamblea de Accionistas.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</si>
</sst>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 #,##0.00_ ;_ * \-#,##0.00_ ;_ * &quot;-&quot;??_ ;_ @_ "/>
    <numFmt numFmtId="164" formatCode="_-* #,##0.00\ _€_-;\-* #,##0.00\ _€_-;_-* &quot;-&quot;??\ _€_-;_-@_-"/>
    <numFmt numFmtId="165" formatCode="_(* #,##0_);_(* \(#,##0\);_(* &quot;-&quot;_);_(@_)"/>
    <numFmt numFmtId="166" formatCode="_(* #,##0.00_);_(* \(#,##0.00\);_(* &quot;-&quot;??_);_(@_)"/>
    <numFmt numFmtId="167" formatCode="#,##0\ ;\(##,##0\)"/>
    <numFmt numFmtId="168" formatCode="#,##0\ ;\(#,##0\)"/>
    <numFmt numFmtId="169" formatCode="_(* #,##0_);_(* \(#,##0\);_(* &quot;-&quot;??_);_(@_)"/>
    <numFmt numFmtId="170" formatCode="#,##0.0"/>
  </numFmts>
  <fonts count="43" x14ac:knownFonts="1">
    <font>
      <sz val="10"/>
      <name val="Arial"/>
    </font>
    <font>
      <sz val="10"/>
      <name val="Arial"/>
      <family val="2"/>
    </font>
    <font>
      <sz val="14"/>
      <name val="Times New Roman"/>
      <family val="1"/>
    </font>
    <font>
      <b/>
      <sz val="14"/>
      <name val="Times New Roman"/>
      <family val="1"/>
    </font>
    <font>
      <b/>
      <sz val="18"/>
      <name val="Times New Roman"/>
      <family val="1"/>
    </font>
    <font>
      <b/>
      <sz val="16"/>
      <name val="Times New Roman"/>
      <family val="1"/>
    </font>
    <font>
      <b/>
      <sz val="13"/>
      <name val="Times New Roman"/>
      <family val="1"/>
    </font>
    <font>
      <sz val="13"/>
      <name val="Times New Roman"/>
      <family val="1"/>
    </font>
    <font>
      <sz val="13"/>
      <name val="Arial"/>
      <family val="2"/>
    </font>
    <font>
      <sz val="14"/>
      <name val="Arial"/>
      <family val="2"/>
    </font>
    <font>
      <sz val="10"/>
      <name val="Times New Roman"/>
      <family val="1"/>
    </font>
    <font>
      <b/>
      <sz val="10"/>
      <name val="Arial"/>
      <family val="2"/>
    </font>
    <font>
      <sz val="9"/>
      <name val="Times New Roman"/>
      <family val="1"/>
    </font>
    <font>
      <b/>
      <sz val="10"/>
      <name val="Times New Roman"/>
      <family val="1"/>
    </font>
    <font>
      <sz val="13"/>
      <name val="Arial"/>
      <family val="2"/>
    </font>
    <font>
      <b/>
      <sz val="10"/>
      <name val="Arial"/>
      <family val="2"/>
    </font>
    <font>
      <sz val="10"/>
      <name val="Arial"/>
      <family val="2"/>
    </font>
    <font>
      <sz val="10"/>
      <name val="Arial"/>
      <family val="2"/>
    </font>
    <font>
      <b/>
      <sz val="12"/>
      <name val="Times New Roman"/>
      <family val="1"/>
    </font>
    <font>
      <b/>
      <sz val="14"/>
      <name val="Arial"/>
      <family val="2"/>
    </font>
    <font>
      <b/>
      <sz val="12"/>
      <name val="Arial"/>
      <family val="2"/>
    </font>
    <font>
      <sz val="8"/>
      <name val="Arial"/>
      <family val="2"/>
    </font>
    <font>
      <sz val="8"/>
      <name val="Calibri"/>
      <family val="2"/>
      <scheme val="minor"/>
    </font>
    <font>
      <b/>
      <sz val="8"/>
      <name val="Calibri"/>
      <family val="2"/>
      <scheme val="minor"/>
    </font>
    <font>
      <u/>
      <sz val="8"/>
      <name val="Calibri"/>
      <family val="2"/>
      <scheme val="minor"/>
    </font>
    <font>
      <b/>
      <sz val="8"/>
      <color rgb="FF000000"/>
      <name val="Calibri"/>
      <family val="2"/>
      <scheme val="minor"/>
    </font>
    <font>
      <sz val="8"/>
      <color rgb="FF000000"/>
      <name val="Calibri"/>
      <family val="2"/>
      <scheme val="minor"/>
    </font>
    <font>
      <sz val="9"/>
      <name val="Calibri"/>
      <family val="2"/>
      <scheme val="minor"/>
    </font>
    <font>
      <b/>
      <sz val="9"/>
      <color rgb="FF000000"/>
      <name val="Calibri"/>
      <family val="2"/>
      <scheme val="minor"/>
    </font>
    <font>
      <b/>
      <sz val="9"/>
      <name val="Times New Roman"/>
      <family val="1"/>
    </font>
    <font>
      <sz val="11"/>
      <name val="Times New Roman"/>
      <family val="1"/>
    </font>
    <font>
      <sz val="7"/>
      <color rgb="FF000000"/>
      <name val="Calibri"/>
      <family val="2"/>
      <scheme val="minor"/>
    </font>
    <font>
      <sz val="11"/>
      <name val="Calibri"/>
      <family val="2"/>
      <scheme val="minor"/>
    </font>
    <font>
      <b/>
      <sz val="7"/>
      <color rgb="FF000000"/>
      <name val="Calibri"/>
      <family val="2"/>
      <scheme val="minor"/>
    </font>
    <font>
      <sz val="7"/>
      <name val="Calibri"/>
      <family val="2"/>
      <scheme val="minor"/>
    </font>
    <font>
      <shadow/>
      <sz val="8"/>
      <name val="Calibri"/>
      <family val="2"/>
      <scheme val="minor"/>
    </font>
    <font>
      <b/>
      <shadow/>
      <sz val="8"/>
      <name val="Calibri"/>
      <family val="2"/>
      <scheme val="minor"/>
    </font>
    <font>
      <b/>
      <sz val="11"/>
      <name val="Times New Roman"/>
      <family val="1"/>
    </font>
    <font>
      <b/>
      <sz val="10"/>
      <name val="Calibri"/>
      <family val="2"/>
      <scheme val="minor"/>
    </font>
    <font>
      <b/>
      <sz val="8"/>
      <name val="Arial"/>
      <family val="2"/>
    </font>
    <font>
      <b/>
      <sz val="11"/>
      <name val="Calibri"/>
      <family val="2"/>
      <scheme val="minor"/>
    </font>
    <font>
      <b/>
      <u/>
      <sz val="8"/>
      <name val="Calibri"/>
      <family val="2"/>
      <scheme val="minor"/>
    </font>
    <font>
      <sz val="11"/>
      <color indexed="8"/>
      <name val="Calibri"/>
      <family val="2"/>
      <charset val="1"/>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3F3F3"/>
        <bgColor indexed="64"/>
      </patternFill>
    </fill>
    <fill>
      <patternFill patternType="solid">
        <fgColor rgb="FFD9D9D9"/>
        <bgColor indexed="64"/>
      </patternFill>
    </fill>
    <fill>
      <patternFill patternType="solid">
        <fgColor rgb="FFE6E6E6"/>
        <bgColor indexed="64"/>
      </patternFill>
    </fill>
    <fill>
      <patternFill patternType="solid">
        <fgColor theme="0" tint="-4.9989318521683403E-2"/>
        <bgColor indexed="64"/>
      </patternFill>
    </fill>
    <fill>
      <patternFill patternType="solid">
        <fgColor rgb="FFFFFFFF"/>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s>
  <cellStyleXfs count="9">
    <xf numFmtId="0" fontId="0" fillId="0" borderId="0"/>
    <xf numFmtId="43" fontId="1"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166" fontId="17" fillId="0" borderId="0" applyFont="0" applyFill="0" applyBorder="0" applyAlignment="0" applyProtection="0"/>
    <xf numFmtId="0" fontId="1" fillId="0" borderId="0"/>
    <xf numFmtId="166" fontId="1" fillId="0" borderId="0" applyFont="0" applyFill="0" applyBorder="0" applyAlignment="0" applyProtection="0"/>
    <xf numFmtId="0" fontId="42" fillId="0" borderId="0"/>
  </cellStyleXfs>
  <cellXfs count="364">
    <xf numFmtId="0" fontId="0" fillId="0" borderId="0" xfId="0"/>
    <xf numFmtId="0" fontId="2" fillId="0" borderId="0" xfId="0" applyFont="1"/>
    <xf numFmtId="37" fontId="2" fillId="0" borderId="0" xfId="0" applyNumberFormat="1" applyFont="1"/>
    <xf numFmtId="0" fontId="3" fillId="0" borderId="0" xfId="0" applyFont="1"/>
    <xf numFmtId="38" fontId="2" fillId="0" borderId="0" xfId="0" applyNumberFormat="1" applyFont="1"/>
    <xf numFmtId="0" fontId="3" fillId="0" borderId="0" xfId="0" applyFont="1" applyAlignment="1">
      <alignment horizontal="center"/>
    </xf>
    <xf numFmtId="0" fontId="3" fillId="0" borderId="1" xfId="0" applyFont="1" applyBorder="1" applyAlignment="1">
      <alignment horizontal="center"/>
    </xf>
    <xf numFmtId="1" fontId="3" fillId="0" borderId="0" xfId="0" applyNumberFormat="1" applyFont="1" applyAlignment="1">
      <alignment horizontal="left"/>
    </xf>
    <xf numFmtId="1" fontId="3" fillId="0" borderId="1" xfId="0" applyNumberFormat="1" applyFont="1" applyBorder="1" applyAlignment="1">
      <alignment horizontal="center"/>
    </xf>
    <xf numFmtId="0" fontId="6" fillId="0" borderId="0" xfId="0" applyFont="1"/>
    <xf numFmtId="0" fontId="7" fillId="0" borderId="0" xfId="0" applyFont="1"/>
    <xf numFmtId="37" fontId="6" fillId="0" borderId="0" xfId="0" applyNumberFormat="1" applyFont="1" applyAlignment="1">
      <alignment horizontal="center"/>
    </xf>
    <xf numFmtId="37" fontId="6" fillId="0" borderId="0" xfId="0" applyNumberFormat="1" applyFont="1" applyAlignment="1">
      <alignment horizontal="left"/>
    </xf>
    <xf numFmtId="37" fontId="7" fillId="0" borderId="0" xfId="0" applyNumberFormat="1" applyFont="1"/>
    <xf numFmtId="167" fontId="7" fillId="0" borderId="0" xfId="0" applyNumberFormat="1" applyFont="1"/>
    <xf numFmtId="167" fontId="6" fillId="0" borderId="2" xfId="0" applyNumberFormat="1" applyFont="1" applyBorder="1"/>
    <xf numFmtId="167" fontId="6" fillId="0" borderId="0" xfId="0" applyNumberFormat="1" applyFont="1"/>
    <xf numFmtId="167" fontId="6" fillId="0" borderId="3" xfId="0" applyNumberFormat="1" applyFont="1" applyBorder="1"/>
    <xf numFmtId="0" fontId="8" fillId="0" borderId="0" xfId="0" applyFont="1"/>
    <xf numFmtId="168" fontId="7" fillId="0" borderId="0" xfId="0" applyNumberFormat="1" applyFont="1"/>
    <xf numFmtId="168" fontId="6" fillId="0" borderId="3" xfId="0" applyNumberFormat="1" applyFont="1" applyBorder="1"/>
    <xf numFmtId="168" fontId="3" fillId="0" borderId="0" xfId="0" applyNumberFormat="1" applyFont="1"/>
    <xf numFmtId="168" fontId="2" fillId="0" borderId="0" xfId="0" applyNumberFormat="1" applyFont="1"/>
    <xf numFmtId="168" fontId="3" fillId="0" borderId="3" xfId="0" applyNumberFormat="1" applyFont="1" applyBorder="1"/>
    <xf numFmtId="168" fontId="3" fillId="0" borderId="1" xfId="0" applyNumberFormat="1" applyFont="1" applyBorder="1"/>
    <xf numFmtId="168" fontId="6" fillId="0" borderId="0" xfId="0" applyNumberFormat="1" applyFont="1"/>
    <xf numFmtId="168" fontId="8" fillId="0" borderId="0" xfId="0" applyNumberFormat="1" applyFont="1"/>
    <xf numFmtId="168" fontId="3" fillId="0" borderId="2" xfId="0" applyNumberFormat="1" applyFont="1" applyBorder="1"/>
    <xf numFmtId="167" fontId="2" fillId="0" borderId="0" xfId="0" applyNumberFormat="1" applyFont="1"/>
    <xf numFmtId="168" fontId="0" fillId="0" borderId="0" xfId="0" applyNumberFormat="1"/>
    <xf numFmtId="168" fontId="3" fillId="0" borderId="0" xfId="0" applyNumberFormat="1" applyFont="1" applyAlignment="1">
      <alignment horizontal="center"/>
    </xf>
    <xf numFmtId="0" fontId="9" fillId="0" borderId="0" xfId="0" applyFont="1"/>
    <xf numFmtId="167" fontId="0" fillId="0" borderId="0" xfId="0" applyNumberFormat="1"/>
    <xf numFmtId="4" fontId="2" fillId="0" borderId="0" xfId="0" applyNumberFormat="1" applyFont="1"/>
    <xf numFmtId="0" fontId="2" fillId="0" borderId="0" xfId="0" applyFont="1" applyAlignment="1">
      <alignment horizontal="center"/>
    </xf>
    <xf numFmtId="0" fontId="13" fillId="0" borderId="0" xfId="0" applyFont="1"/>
    <xf numFmtId="0" fontId="10" fillId="0" borderId="0" xfId="0" applyFont="1"/>
    <xf numFmtId="0" fontId="12" fillId="0" borderId="0" xfId="0" applyFont="1"/>
    <xf numFmtId="0" fontId="11" fillId="0" borderId="0" xfId="0" applyFont="1"/>
    <xf numFmtId="0" fontId="3" fillId="0" borderId="0" xfId="0" applyFont="1" applyAlignment="1">
      <alignment horizontal="left"/>
    </xf>
    <xf numFmtId="0" fontId="2" fillId="0" borderId="0" xfId="0" applyFont="1" applyAlignment="1">
      <alignment horizontal="left"/>
    </xf>
    <xf numFmtId="37" fontId="2" fillId="0" borderId="0" xfId="0" applyNumberFormat="1" applyFont="1" applyAlignment="1">
      <alignment horizontal="left"/>
    </xf>
    <xf numFmtId="0" fontId="9" fillId="0" borderId="0" xfId="0" applyFont="1" applyAlignment="1">
      <alignment horizontal="left"/>
    </xf>
    <xf numFmtId="0" fontId="0" fillId="0" borderId="0" xfId="0" applyAlignment="1">
      <alignment horizontal="left"/>
    </xf>
    <xf numFmtId="0" fontId="2" fillId="0" borderId="3" xfId="0" applyFont="1" applyBorder="1"/>
    <xf numFmtId="0" fontId="3" fillId="0" borderId="3" xfId="0" applyFont="1" applyBorder="1"/>
    <xf numFmtId="167" fontId="11" fillId="0" borderId="3" xfId="0" applyNumberFormat="1" applyFont="1" applyBorder="1"/>
    <xf numFmtId="0" fontId="2" fillId="0" borderId="1" xfId="0" applyFont="1" applyBorder="1"/>
    <xf numFmtId="0" fontId="15" fillId="0" borderId="1" xfId="0" applyFont="1" applyBorder="1"/>
    <xf numFmtId="168" fontId="15" fillId="0" borderId="3" xfId="0" applyNumberFormat="1" applyFont="1" applyBorder="1"/>
    <xf numFmtId="168" fontId="7" fillId="0" borderId="0" xfId="0" quotePrefix="1" applyNumberFormat="1" applyFont="1" applyAlignment="1">
      <alignment horizontal="right"/>
    </xf>
    <xf numFmtId="168" fontId="6" fillId="2" borderId="0" xfId="0" quotePrefix="1" applyNumberFormat="1" applyFont="1" applyFill="1" applyAlignment="1">
      <alignment horizontal="right"/>
    </xf>
    <xf numFmtId="0" fontId="3" fillId="0" borderId="1" xfId="0" applyFont="1" applyBorder="1"/>
    <xf numFmtId="0" fontId="11" fillId="0" borderId="1" xfId="0" applyFont="1" applyBorder="1"/>
    <xf numFmtId="0" fontId="0" fillId="0" borderId="0" xfId="0" applyAlignment="1">
      <alignment horizontal="center"/>
    </xf>
    <xf numFmtId="4" fontId="0" fillId="0" borderId="4" xfId="0" applyNumberFormat="1" applyBorder="1" applyAlignment="1">
      <alignment horizontal="center"/>
    </xf>
    <xf numFmtId="4" fontId="11" fillId="0" borderId="5" xfId="0" applyNumberFormat="1" applyFont="1" applyBorder="1" applyAlignment="1">
      <alignment horizontal="center"/>
    </xf>
    <xf numFmtId="0" fontId="0" fillId="0" borderId="4" xfId="0" applyBorder="1" applyAlignment="1">
      <alignment horizontal="center"/>
    </xf>
    <xf numFmtId="4" fontId="15" fillId="0" borderId="5" xfId="0" applyNumberFormat="1" applyFont="1" applyBorder="1" applyAlignment="1">
      <alignment horizontal="center"/>
    </xf>
    <xf numFmtId="4" fontId="0" fillId="0" borderId="0" xfId="0" applyNumberFormat="1" applyAlignment="1">
      <alignment horizontal="center"/>
    </xf>
    <xf numFmtId="167" fontId="15" fillId="0" borderId="0" xfId="0" applyNumberFormat="1" applyFont="1"/>
    <xf numFmtId="4" fontId="15" fillId="0" borderId="0" xfId="0" applyNumberFormat="1" applyFont="1" applyAlignment="1">
      <alignment horizontal="center"/>
    </xf>
    <xf numFmtId="167" fontId="7" fillId="0" borderId="1" xfId="0" applyNumberFormat="1" applyFont="1" applyBorder="1"/>
    <xf numFmtId="167" fontId="7" fillId="0" borderId="0" xfId="0" applyNumberFormat="1" applyFont="1" applyAlignment="1">
      <alignment horizontal="center"/>
    </xf>
    <xf numFmtId="167" fontId="7" fillId="0" borderId="0" xfId="0" quotePrefix="1" applyNumberFormat="1" applyFont="1" applyAlignment="1">
      <alignment horizontal="right"/>
    </xf>
    <xf numFmtId="167" fontId="7" fillId="0" borderId="0" xfId="0" applyNumberFormat="1" applyFont="1" applyAlignment="1">
      <alignment horizontal="right"/>
    </xf>
    <xf numFmtId="167" fontId="6" fillId="0" borderId="0" xfId="0" applyNumberFormat="1" applyFont="1" applyAlignment="1">
      <alignment horizontal="right"/>
    </xf>
    <xf numFmtId="167" fontId="8" fillId="0" borderId="0" xfId="0" applyNumberFormat="1" applyFont="1"/>
    <xf numFmtId="167" fontId="7" fillId="0" borderId="1" xfId="0" applyNumberFormat="1" applyFont="1" applyBorder="1" applyAlignment="1">
      <alignment horizontal="right"/>
    </xf>
    <xf numFmtId="168" fontId="7" fillId="0" borderId="0" xfId="0" applyNumberFormat="1" applyFont="1" applyAlignment="1">
      <alignment horizontal="right"/>
    </xf>
    <xf numFmtId="168" fontId="15" fillId="0" borderId="0" xfId="0" applyNumberFormat="1" applyFont="1"/>
    <xf numFmtId="168" fontId="7" fillId="0" borderId="1" xfId="0" applyNumberFormat="1" applyFont="1" applyBorder="1"/>
    <xf numFmtId="168" fontId="6" fillId="0" borderId="2" xfId="0" applyNumberFormat="1" applyFont="1" applyBorder="1"/>
    <xf numFmtId="0" fontId="0" fillId="0" borderId="3" xfId="0" applyBorder="1"/>
    <xf numFmtId="168" fontId="7" fillId="0" borderId="1" xfId="0" applyNumberFormat="1" applyFont="1" applyBorder="1" applyAlignment="1">
      <alignment horizontal="right"/>
    </xf>
    <xf numFmtId="168" fontId="10" fillId="0" borderId="0" xfId="0" applyNumberFormat="1" applyFont="1"/>
    <xf numFmtId="4" fontId="11" fillId="0" borderId="0" xfId="0" applyNumberFormat="1" applyFont="1" applyAlignment="1">
      <alignment horizontal="center"/>
    </xf>
    <xf numFmtId="37" fontId="14" fillId="0" borderId="0" xfId="0" applyNumberFormat="1" applyFont="1"/>
    <xf numFmtId="168" fontId="14" fillId="0" borderId="0" xfId="0" applyNumberFormat="1" applyFont="1" applyAlignment="1">
      <alignment horizontal="right"/>
    </xf>
    <xf numFmtId="4" fontId="16" fillId="0" borderId="0" xfId="0" applyNumberFormat="1" applyFont="1" applyAlignment="1">
      <alignment horizontal="center"/>
    </xf>
    <xf numFmtId="165" fontId="14" fillId="0" borderId="1" xfId="0" applyNumberFormat="1" applyFont="1" applyBorder="1"/>
    <xf numFmtId="0" fontId="0" fillId="3" borderId="0" xfId="0" applyFill="1"/>
    <xf numFmtId="0" fontId="7" fillId="3" borderId="0" xfId="0" applyFont="1" applyFill="1"/>
    <xf numFmtId="3" fontId="0" fillId="3" borderId="0" xfId="0" applyNumberFormat="1" applyFill="1"/>
    <xf numFmtId="3" fontId="6" fillId="3" borderId="0" xfId="0" applyNumberFormat="1" applyFont="1" applyFill="1"/>
    <xf numFmtId="168" fontId="7" fillId="3" borderId="0" xfId="0" applyNumberFormat="1" applyFont="1" applyFill="1"/>
    <xf numFmtId="168" fontId="2" fillId="3" borderId="0" xfId="0" applyNumberFormat="1" applyFont="1" applyFill="1"/>
    <xf numFmtId="168" fontId="0" fillId="3" borderId="0" xfId="0" applyNumberFormat="1" applyFill="1"/>
    <xf numFmtId="4" fontId="0" fillId="3" borderId="0" xfId="0" applyNumberFormat="1" applyFill="1" applyAlignment="1">
      <alignment horizontal="center"/>
    </xf>
    <xf numFmtId="3" fontId="6" fillId="3" borderId="0" xfId="2" applyNumberFormat="1" applyFont="1" applyFill="1"/>
    <xf numFmtId="0" fontId="2" fillId="3" borderId="0" xfId="0" applyFont="1" applyFill="1"/>
    <xf numFmtId="167" fontId="6" fillId="0" borderId="2" xfId="0" applyNumberFormat="1" applyFont="1" applyBorder="1" applyAlignment="1">
      <alignment horizontal="right"/>
    </xf>
    <xf numFmtId="0" fontId="5" fillId="0" borderId="0" xfId="0" applyFont="1" applyAlignment="1">
      <alignment horizontal="center"/>
    </xf>
    <xf numFmtId="169" fontId="2" fillId="0" borderId="0" xfId="5" applyNumberFormat="1" applyFont="1"/>
    <xf numFmtId="169" fontId="3" fillId="0" borderId="0" xfId="5" applyNumberFormat="1" applyFont="1" applyAlignment="1">
      <alignment horizontal="center"/>
    </xf>
    <xf numFmtId="167" fontId="3" fillId="0" borderId="0" xfId="0" applyNumberFormat="1" applyFont="1"/>
    <xf numFmtId="167" fontId="2" fillId="0" borderId="1" xfId="0" applyNumberFormat="1" applyFont="1" applyBorder="1"/>
    <xf numFmtId="167" fontId="3" fillId="0" borderId="1" xfId="0" applyNumberFormat="1" applyFont="1" applyBorder="1"/>
    <xf numFmtId="167" fontId="3" fillId="0" borderId="3" xfId="0" applyNumberFormat="1" applyFont="1" applyBorder="1"/>
    <xf numFmtId="0" fontId="18" fillId="0" borderId="0" xfId="0" applyFont="1" applyAlignment="1">
      <alignment horizontal="left"/>
    </xf>
    <xf numFmtId="167" fontId="18" fillId="0" borderId="0" xfId="0" applyNumberFormat="1" applyFont="1" applyAlignment="1">
      <alignment horizontal="center"/>
    </xf>
    <xf numFmtId="0" fontId="11" fillId="0" borderId="7" xfId="0" applyFont="1" applyBorder="1" applyAlignment="1">
      <alignment horizontal="center"/>
    </xf>
    <xf numFmtId="0" fontId="0" fillId="0" borderId="4" xfId="0" applyBorder="1"/>
    <xf numFmtId="3" fontId="0" fillId="0" borderId="4" xfId="0" applyNumberFormat="1" applyBorder="1"/>
    <xf numFmtId="0" fontId="0" fillId="0" borderId="8" xfId="0" applyBorder="1"/>
    <xf numFmtId="3" fontId="0" fillId="0" borderId="8" xfId="0" applyNumberFormat="1" applyBorder="1"/>
    <xf numFmtId="0" fontId="11" fillId="0" borderId="6" xfId="0" applyFont="1" applyBorder="1"/>
    <xf numFmtId="3" fontId="11" fillId="0" borderId="6" xfId="0" applyNumberFormat="1" applyFont="1" applyBorder="1"/>
    <xf numFmtId="3" fontId="0" fillId="0" borderId="0" xfId="0" applyNumberFormat="1"/>
    <xf numFmtId="0" fontId="4" fillId="0" borderId="0" xfId="0" applyFont="1"/>
    <xf numFmtId="0" fontId="20" fillId="0" borderId="7" xfId="0" applyFont="1" applyBorder="1" applyAlignment="1">
      <alignment horizontal="center"/>
    </xf>
    <xf numFmtId="0" fontId="20" fillId="0" borderId="8" xfId="0" applyFont="1" applyBorder="1" applyAlignment="1">
      <alignment horizontal="center"/>
    </xf>
    <xf numFmtId="166" fontId="0" fillId="0" borderId="0" xfId="5" applyFont="1"/>
    <xf numFmtId="167" fontId="0" fillId="0" borderId="0" xfId="0" applyNumberFormat="1" applyFill="1"/>
    <xf numFmtId="164" fontId="0" fillId="0" borderId="0" xfId="0" applyNumberFormat="1"/>
    <xf numFmtId="0" fontId="2" fillId="0" borderId="0" xfId="0" applyFont="1" applyFill="1"/>
    <xf numFmtId="167" fontId="2" fillId="0" borderId="0" xfId="0" applyNumberFormat="1" applyFont="1" applyFill="1"/>
    <xf numFmtId="167" fontId="2" fillId="0" borderId="1" xfId="0" applyNumberFormat="1" applyFont="1" applyFill="1" applyBorder="1"/>
    <xf numFmtId="0" fontId="0" fillId="0" borderId="0" xfId="0" applyFill="1"/>
    <xf numFmtId="0" fontId="1" fillId="0" borderId="0" xfId="0" applyFont="1" applyFill="1"/>
    <xf numFmtId="167" fontId="21" fillId="0" borderId="0" xfId="0" applyNumberFormat="1" applyFont="1" applyFill="1"/>
    <xf numFmtId="0" fontId="3" fillId="0" borderId="0" xfId="0" applyFont="1" applyAlignment="1">
      <alignment horizontal="center"/>
    </xf>
    <xf numFmtId="0" fontId="22" fillId="0" borderId="0" xfId="6" applyFont="1"/>
    <xf numFmtId="0" fontId="22" fillId="0" borderId="0" xfId="6" applyFont="1" applyAlignment="1">
      <alignment horizontal="left"/>
    </xf>
    <xf numFmtId="0" fontId="23" fillId="0" borderId="0" xfId="6" applyFont="1" applyAlignment="1">
      <alignment horizontal="left"/>
    </xf>
    <xf numFmtId="3" fontId="23" fillId="4" borderId="6" xfId="6" applyNumberFormat="1" applyFont="1" applyFill="1" applyBorder="1" applyAlignment="1">
      <alignment horizontal="right"/>
    </xf>
    <xf numFmtId="0" fontId="23" fillId="4" borderId="9" xfId="6" applyFont="1" applyFill="1" applyBorder="1" applyAlignment="1">
      <alignment horizontal="left"/>
    </xf>
    <xf numFmtId="0" fontId="23" fillId="4" borderId="2" xfId="6" applyFont="1" applyFill="1" applyBorder="1" applyAlignment="1">
      <alignment horizontal="left"/>
    </xf>
    <xf numFmtId="0" fontId="23" fillId="4" borderId="10" xfId="6" applyFont="1" applyFill="1" applyBorder="1" applyAlignment="1">
      <alignment horizontal="left"/>
    </xf>
    <xf numFmtId="3" fontId="22" fillId="0" borderId="6" xfId="6" applyNumberFormat="1" applyFont="1" applyBorder="1" applyAlignment="1">
      <alignment horizontal="right"/>
    </xf>
    <xf numFmtId="0" fontId="22" fillId="0" borderId="9" xfId="6" applyFont="1" applyBorder="1" applyAlignment="1">
      <alignment horizontal="left"/>
    </xf>
    <xf numFmtId="0" fontId="22" fillId="0" borderId="2" xfId="6" applyFont="1" applyBorder="1" applyAlignment="1">
      <alignment horizontal="left"/>
    </xf>
    <xf numFmtId="0" fontId="22" fillId="0" borderId="10" xfId="6" applyFont="1" applyBorder="1" applyAlignment="1">
      <alignment horizontal="left"/>
    </xf>
    <xf numFmtId="0" fontId="23" fillId="5" borderId="6" xfId="6" applyFont="1" applyFill="1" applyBorder="1" applyAlignment="1">
      <alignment horizontal="center" vertical="center"/>
    </xf>
    <xf numFmtId="0" fontId="23" fillId="5" borderId="6" xfId="6" applyFont="1" applyFill="1" applyBorder="1" applyAlignment="1">
      <alignment horizontal="left"/>
    </xf>
    <xf numFmtId="0" fontId="24" fillId="0" borderId="0" xfId="6" applyFont="1" applyAlignment="1">
      <alignment horizontal="left"/>
    </xf>
    <xf numFmtId="0" fontId="23" fillId="4" borderId="6" xfId="6" applyFont="1" applyFill="1" applyBorder="1" applyAlignment="1">
      <alignment horizontal="left"/>
    </xf>
    <xf numFmtId="0" fontId="22" fillId="0" borderId="6" xfId="6" applyFont="1" applyBorder="1" applyAlignment="1">
      <alignment horizontal="left"/>
    </xf>
    <xf numFmtId="0" fontId="23" fillId="5" borderId="9" xfId="6" applyFont="1" applyFill="1" applyBorder="1" applyAlignment="1">
      <alignment horizontal="left" vertical="center"/>
    </xf>
    <xf numFmtId="0" fontId="23" fillId="5" borderId="2" xfId="6" applyFont="1" applyFill="1" applyBorder="1" applyAlignment="1">
      <alignment horizontal="left" vertical="center"/>
    </xf>
    <xf numFmtId="0" fontId="23" fillId="5" borderId="10" xfId="6" applyFont="1" applyFill="1" applyBorder="1" applyAlignment="1">
      <alignment horizontal="left" vertical="center"/>
    </xf>
    <xf numFmtId="0" fontId="22" fillId="0" borderId="0" xfId="6" applyFont="1" applyAlignment="1">
      <alignment horizontal="left" vertical="top" wrapText="1"/>
    </xf>
    <xf numFmtId="3" fontId="23" fillId="4" borderId="6" xfId="6" applyNumberFormat="1" applyFont="1" applyFill="1" applyBorder="1" applyAlignment="1">
      <alignment horizontal="right" wrapText="1"/>
    </xf>
    <xf numFmtId="0" fontId="22" fillId="0" borderId="2" xfId="6" applyFont="1" applyBorder="1" applyAlignment="1">
      <alignment horizontal="left" vertical="top"/>
    </xf>
    <xf numFmtId="0" fontId="22" fillId="0" borderId="10" xfId="6" applyFont="1" applyBorder="1" applyAlignment="1">
      <alignment horizontal="left" vertical="top"/>
    </xf>
    <xf numFmtId="3" fontId="22" fillId="0" borderId="6" xfId="6" applyNumberFormat="1" applyFont="1" applyBorder="1" applyAlignment="1">
      <alignment horizontal="right" wrapText="1"/>
    </xf>
    <xf numFmtId="0" fontId="23" fillId="5" borderId="6" xfId="6" applyFont="1" applyFill="1" applyBorder="1" applyAlignment="1">
      <alignment horizontal="center" wrapText="1"/>
    </xf>
    <xf numFmtId="0" fontId="23" fillId="5" borderId="9" xfId="6" applyFont="1" applyFill="1" applyBorder="1" applyAlignment="1">
      <alignment horizontal="left" vertical="top"/>
    </xf>
    <xf numFmtId="0" fontId="23" fillId="5" borderId="10" xfId="6" applyFont="1" applyFill="1" applyBorder="1" applyAlignment="1">
      <alignment horizontal="left" vertical="top"/>
    </xf>
    <xf numFmtId="3" fontId="23" fillId="0" borderId="0" xfId="6" applyNumberFormat="1" applyFont="1" applyAlignment="1">
      <alignment horizontal="right" wrapText="1"/>
    </xf>
    <xf numFmtId="0" fontId="22" fillId="0" borderId="6" xfId="6" applyFont="1" applyBorder="1" applyAlignment="1">
      <alignment horizontal="right" wrapText="1"/>
    </xf>
    <xf numFmtId="0" fontId="23" fillId="5" borderId="7" xfId="6" applyFont="1" applyFill="1" applyBorder="1" applyAlignment="1">
      <alignment horizontal="center" wrapText="1"/>
    </xf>
    <xf numFmtId="0" fontId="22" fillId="5" borderId="6" xfId="6" applyFont="1" applyFill="1" applyBorder="1" applyAlignment="1">
      <alignment horizontal="center"/>
    </xf>
    <xf numFmtId="0" fontId="23" fillId="5" borderId="6" xfId="6" applyFont="1" applyFill="1" applyBorder="1" applyAlignment="1">
      <alignment horizontal="center"/>
    </xf>
    <xf numFmtId="4" fontId="25" fillId="0" borderId="11" xfId="6" applyNumberFormat="1" applyFont="1" applyBorder="1" applyAlignment="1">
      <alignment horizontal="center" wrapText="1"/>
    </xf>
    <xf numFmtId="0" fontId="22" fillId="0" borderId="11" xfId="6" applyFont="1" applyBorder="1" applyAlignment="1">
      <alignment wrapText="1"/>
    </xf>
    <xf numFmtId="0" fontId="25" fillId="0" borderId="12" xfId="6" applyFont="1" applyBorder="1" applyAlignment="1">
      <alignment horizontal="center" wrapText="1"/>
    </xf>
    <xf numFmtId="0" fontId="22" fillId="0" borderId="12" xfId="6" applyFont="1" applyBorder="1" applyAlignment="1">
      <alignment wrapText="1"/>
    </xf>
    <xf numFmtId="4" fontId="26" fillId="0" borderId="11" xfId="6" applyNumberFormat="1" applyFont="1" applyBorder="1" applyAlignment="1">
      <alignment horizontal="center" wrapText="1"/>
    </xf>
    <xf numFmtId="0" fontId="26" fillId="0" borderId="11" xfId="6" applyFont="1" applyBorder="1" applyAlignment="1">
      <alignment horizontal="center" wrapText="1"/>
    </xf>
    <xf numFmtId="14" fontId="26" fillId="0" borderId="11" xfId="6" applyNumberFormat="1" applyFont="1" applyBorder="1" applyAlignment="1">
      <alignment horizontal="center" wrapText="1"/>
    </xf>
    <xf numFmtId="0" fontId="26" fillId="0" borderId="12" xfId="6" applyFont="1" applyBorder="1" applyAlignment="1">
      <alignment wrapText="1"/>
    </xf>
    <xf numFmtId="0" fontId="26" fillId="0" borderId="14" xfId="6" applyFont="1" applyBorder="1" applyAlignment="1">
      <alignment wrapText="1"/>
    </xf>
    <xf numFmtId="14" fontId="26" fillId="0" borderId="11" xfId="6" applyNumberFormat="1" applyFont="1" applyBorder="1" applyAlignment="1">
      <alignment horizontal="center" vertical="center" wrapText="1"/>
    </xf>
    <xf numFmtId="0" fontId="22" fillId="0" borderId="15" xfId="6" applyFont="1" applyBorder="1" applyAlignment="1">
      <alignment horizontal="center" vertical="center" wrapText="1"/>
    </xf>
    <xf numFmtId="14" fontId="26" fillId="0" borderId="15" xfId="6" applyNumberFormat="1" applyFont="1" applyBorder="1" applyAlignment="1">
      <alignment horizontal="center" vertical="center" wrapText="1"/>
    </xf>
    <xf numFmtId="0" fontId="25" fillId="0" borderId="16" xfId="6" applyFont="1" applyBorder="1" applyAlignment="1">
      <alignment horizontal="center" wrapText="1"/>
    </xf>
    <xf numFmtId="0" fontId="25" fillId="0" borderId="17" xfId="6" applyFont="1" applyBorder="1" applyAlignment="1">
      <alignment horizontal="center" wrapText="1"/>
    </xf>
    <xf numFmtId="0" fontId="27" fillId="0" borderId="0" xfId="6" applyFont="1" applyAlignment="1">
      <alignment horizontal="left"/>
    </xf>
    <xf numFmtId="0" fontId="28" fillId="0" borderId="0" xfId="6" applyFont="1" applyAlignment="1">
      <alignment horizontal="left"/>
    </xf>
    <xf numFmtId="0" fontId="1" fillId="0" borderId="0" xfId="6"/>
    <xf numFmtId="0" fontId="30" fillId="0" borderId="0" xfId="6" applyFont="1" applyAlignment="1">
      <alignment horizontal="justify"/>
    </xf>
    <xf numFmtId="0" fontId="32" fillId="0" borderId="0" xfId="6" applyFont="1"/>
    <xf numFmtId="0" fontId="32" fillId="0" borderId="0" xfId="6" applyFont="1" applyAlignment="1">
      <alignment wrapText="1"/>
    </xf>
    <xf numFmtId="3" fontId="31" fillId="0" borderId="11" xfId="6" applyNumberFormat="1" applyFont="1" applyBorder="1" applyAlignment="1">
      <alignment horizontal="center"/>
    </xf>
    <xf numFmtId="3" fontId="31" fillId="0" borderId="16" xfId="6" applyNumberFormat="1" applyFont="1" applyBorder="1" applyAlignment="1">
      <alignment horizontal="center"/>
    </xf>
    <xf numFmtId="0" fontId="32" fillId="0" borderId="22" xfId="6" applyFont="1" applyBorder="1"/>
    <xf numFmtId="0" fontId="31" fillId="0" borderId="0" xfId="6" applyFont="1" applyAlignment="1">
      <alignment horizontal="center" vertical="top" wrapText="1"/>
    </xf>
    <xf numFmtId="0" fontId="31" fillId="0" borderId="22" xfId="6" applyFont="1" applyBorder="1" applyAlignment="1">
      <alignment horizontal="center" wrapText="1"/>
    </xf>
    <xf numFmtId="14" fontId="34" fillId="0" borderId="11" xfId="6" applyNumberFormat="1" applyFont="1" applyBorder="1" applyAlignment="1">
      <alignment horizontal="center" wrapText="1"/>
    </xf>
    <xf numFmtId="3" fontId="31" fillId="0" borderId="11" xfId="6" applyNumberFormat="1" applyFont="1" applyBorder="1" applyAlignment="1">
      <alignment horizontal="center" wrapText="1"/>
    </xf>
    <xf numFmtId="0" fontId="31" fillId="0" borderId="11" xfId="6" applyFont="1" applyBorder="1" applyAlignment="1">
      <alignment horizontal="center" wrapText="1"/>
    </xf>
    <xf numFmtId="0" fontId="31" fillId="0" borderId="11" xfId="6" applyFont="1" applyBorder="1" applyAlignment="1">
      <alignment horizontal="center"/>
    </xf>
    <xf numFmtId="14" fontId="31" fillId="0" borderId="11" xfId="6" applyNumberFormat="1" applyFont="1" applyBorder="1" applyAlignment="1">
      <alignment horizontal="center"/>
    </xf>
    <xf numFmtId="0" fontId="31" fillId="0" borderId="12" xfId="6" applyFont="1" applyBorder="1" applyAlignment="1">
      <alignment horizontal="center"/>
    </xf>
    <xf numFmtId="0" fontId="33" fillId="0" borderId="11" xfId="6" applyFont="1" applyBorder="1" applyAlignment="1">
      <alignment horizontal="center"/>
    </xf>
    <xf numFmtId="0" fontId="33" fillId="0" borderId="12" xfId="6" applyFont="1" applyBorder="1" applyAlignment="1">
      <alignment horizontal="center"/>
    </xf>
    <xf numFmtId="0" fontId="25" fillId="0" borderId="0" xfId="6" applyFont="1"/>
    <xf numFmtId="0" fontId="25" fillId="0" borderId="0" xfId="6" applyFont="1" applyAlignment="1">
      <alignment horizontal="left"/>
    </xf>
    <xf numFmtId="0" fontId="23" fillId="0" borderId="0" xfId="6" applyFont="1"/>
    <xf numFmtId="0" fontId="23" fillId="0" borderId="0" xfId="6" applyFont="1" applyAlignment="1">
      <alignment horizontal="justify"/>
    </xf>
    <xf numFmtId="0" fontId="37" fillId="0" borderId="0" xfId="6" applyFont="1"/>
    <xf numFmtId="0" fontId="38" fillId="0" borderId="0" xfId="6" applyFont="1" applyAlignment="1">
      <alignment horizontal="justify"/>
    </xf>
    <xf numFmtId="169" fontId="22" fillId="0" borderId="0" xfId="6" applyNumberFormat="1" applyFont="1" applyAlignment="1">
      <alignment horizontal="left"/>
    </xf>
    <xf numFmtId="0" fontId="38" fillId="0" borderId="0" xfId="6" applyFont="1" applyAlignment="1">
      <alignment horizontal="left"/>
    </xf>
    <xf numFmtId="169" fontId="23" fillId="0" borderId="0" xfId="6" applyNumberFormat="1" applyFont="1" applyAlignment="1">
      <alignment horizontal="left"/>
    </xf>
    <xf numFmtId="169" fontId="22" fillId="0" borderId="0" xfId="7" applyNumberFormat="1" applyFont="1" applyBorder="1" applyAlignment="1">
      <alignment horizontal="left"/>
    </xf>
    <xf numFmtId="169" fontId="23" fillId="0" borderId="0" xfId="7" applyNumberFormat="1" applyFont="1" applyBorder="1" applyAlignment="1">
      <alignment horizontal="left"/>
    </xf>
    <xf numFmtId="0" fontId="40" fillId="0" borderId="0" xfId="6" applyFont="1"/>
    <xf numFmtId="169" fontId="23" fillId="4" borderId="9" xfId="7" applyNumberFormat="1" applyFont="1" applyFill="1" applyBorder="1" applyAlignment="1">
      <alignment horizontal="right" vertical="top"/>
    </xf>
    <xf numFmtId="0" fontId="23" fillId="4" borderId="9" xfId="6" applyFont="1" applyFill="1" applyBorder="1" applyAlignment="1">
      <alignment horizontal="left" vertical="top"/>
    </xf>
    <xf numFmtId="0" fontId="23" fillId="4" borderId="10" xfId="6" applyFont="1" applyFill="1" applyBorder="1" applyAlignment="1">
      <alignment horizontal="left" vertical="top"/>
    </xf>
    <xf numFmtId="0" fontId="22" fillId="0" borderId="6" xfId="6" applyFont="1" applyBorder="1" applyAlignment="1">
      <alignment horizontal="right"/>
    </xf>
    <xf numFmtId="0" fontId="22" fillId="0" borderId="6" xfId="6" applyFont="1" applyBorder="1" applyAlignment="1">
      <alignment horizontal="left" vertical="top"/>
    </xf>
    <xf numFmtId="0" fontId="23" fillId="5" borderId="6" xfId="6" applyFont="1" applyFill="1" applyBorder="1" applyAlignment="1">
      <alignment horizontal="center" vertical="center" wrapText="1"/>
    </xf>
    <xf numFmtId="3" fontId="22" fillId="4" borderId="6" xfId="6" applyNumberFormat="1" applyFont="1" applyFill="1" applyBorder="1" applyAlignment="1">
      <alignment horizontal="right"/>
    </xf>
    <xf numFmtId="0" fontId="23" fillId="4" borderId="6" xfId="6" applyFont="1" applyFill="1" applyBorder="1" applyAlignment="1">
      <alignment horizontal="left" vertical="top"/>
    </xf>
    <xf numFmtId="166" fontId="22" fillId="0" borderId="6" xfId="7" applyFont="1" applyFill="1" applyBorder="1" applyAlignment="1">
      <alignment horizontal="right"/>
    </xf>
    <xf numFmtId="0" fontId="23" fillId="5" borderId="23" xfId="6" applyFont="1" applyFill="1" applyBorder="1" applyAlignment="1">
      <alignment horizontal="center" vertical="top"/>
    </xf>
    <xf numFmtId="0" fontId="23" fillId="5" borderId="8" xfId="6" applyFont="1" applyFill="1" applyBorder="1" applyAlignment="1">
      <alignment horizontal="center" vertical="top"/>
    </xf>
    <xf numFmtId="0" fontId="23" fillId="5" borderId="24" xfId="6" applyFont="1" applyFill="1" applyBorder="1" applyAlignment="1">
      <alignment horizontal="center" vertical="top"/>
    </xf>
    <xf numFmtId="0" fontId="23" fillId="5" borderId="25" xfId="6" applyFont="1" applyFill="1" applyBorder="1" applyAlignment="1">
      <alignment horizontal="center" vertical="top"/>
    </xf>
    <xf numFmtId="0" fontId="23" fillId="5" borderId="7" xfId="6" applyFont="1" applyFill="1" applyBorder="1" applyAlignment="1">
      <alignment horizontal="center" vertical="top"/>
    </xf>
    <xf numFmtId="0" fontId="23" fillId="5" borderId="26" xfId="6" applyFont="1" applyFill="1" applyBorder="1" applyAlignment="1">
      <alignment horizontal="center" vertical="top"/>
    </xf>
    <xf numFmtId="0" fontId="23" fillId="6" borderId="6" xfId="6" applyFont="1" applyFill="1" applyBorder="1" applyAlignment="1">
      <alignment horizontal="left"/>
    </xf>
    <xf numFmtId="0" fontId="22" fillId="0" borderId="6" xfId="6" applyFont="1" applyBorder="1" applyAlignment="1">
      <alignment horizontal="left" wrapText="1"/>
    </xf>
    <xf numFmtId="3" fontId="23" fillId="6" borderId="6" xfId="6" applyNumberFormat="1" applyFont="1" applyFill="1" applyBorder="1" applyAlignment="1">
      <alignment horizontal="right"/>
    </xf>
    <xf numFmtId="0" fontId="23" fillId="6" borderId="6" xfId="6" applyFont="1" applyFill="1" applyBorder="1" applyAlignment="1">
      <alignment horizontal="left" wrapText="1"/>
    </xf>
    <xf numFmtId="3" fontId="23" fillId="0" borderId="0" xfId="6" applyNumberFormat="1" applyFont="1" applyAlignment="1">
      <alignment horizontal="right"/>
    </xf>
    <xf numFmtId="0" fontId="30" fillId="0" borderId="0" xfId="6" applyFont="1" applyAlignment="1">
      <alignment horizontal="center"/>
    </xf>
    <xf numFmtId="3" fontId="23" fillId="4" borderId="6" xfId="6" applyNumberFormat="1" applyFont="1" applyFill="1" applyBorder="1" applyAlignment="1">
      <alignment horizontal="center"/>
    </xf>
    <xf numFmtId="0" fontId="23" fillId="4" borderId="6" xfId="6" applyFont="1" applyFill="1" applyBorder="1" applyAlignment="1">
      <alignment horizontal="center"/>
    </xf>
    <xf numFmtId="3" fontId="22" fillId="0" borderId="6" xfId="6" applyNumberFormat="1" applyFont="1" applyBorder="1" applyAlignment="1">
      <alignment horizontal="center"/>
    </xf>
    <xf numFmtId="0" fontId="22" fillId="0" borderId="6" xfId="6" applyFont="1" applyBorder="1" applyAlignment="1">
      <alignment horizontal="center"/>
    </xf>
    <xf numFmtId="3" fontId="23" fillId="4" borderId="9" xfId="6" applyNumberFormat="1" applyFont="1" applyFill="1" applyBorder="1" applyAlignment="1">
      <alignment horizontal="right"/>
    </xf>
    <xf numFmtId="169" fontId="23" fillId="4" borderId="6" xfId="7" applyNumberFormat="1" applyFont="1" applyFill="1" applyBorder="1" applyAlignment="1">
      <alignment horizontal="left"/>
    </xf>
    <xf numFmtId="169" fontId="23" fillId="4" borderId="10" xfId="7" applyNumberFormat="1" applyFont="1" applyFill="1" applyBorder="1" applyAlignment="1">
      <alignment horizontal="left"/>
    </xf>
    <xf numFmtId="0" fontId="22" fillId="0" borderId="25" xfId="6" applyFont="1" applyBorder="1" applyAlignment="1">
      <alignment horizontal="left"/>
    </xf>
    <xf numFmtId="0" fontId="23" fillId="5" borderId="7" xfId="6" applyFont="1" applyFill="1" applyBorder="1" applyAlignment="1">
      <alignment horizontal="center"/>
    </xf>
    <xf numFmtId="3" fontId="10" fillId="0" borderId="16" xfId="6" applyNumberFormat="1" applyFont="1" applyBorder="1" applyAlignment="1">
      <alignment horizontal="right" vertical="center" wrapText="1"/>
    </xf>
    <xf numFmtId="3" fontId="10" fillId="0" borderId="17" xfId="6" applyNumberFormat="1" applyFont="1" applyBorder="1" applyAlignment="1">
      <alignment horizontal="right" vertical="center" wrapText="1"/>
    </xf>
    <xf numFmtId="3" fontId="23" fillId="7" borderId="6" xfId="6" applyNumberFormat="1" applyFont="1" applyFill="1" applyBorder="1" applyAlignment="1">
      <alignment horizontal="right"/>
    </xf>
    <xf numFmtId="3" fontId="23" fillId="7" borderId="6" xfId="6" applyNumberFormat="1" applyFont="1" applyFill="1" applyBorder="1" applyAlignment="1">
      <alignment horizontal="center"/>
    </xf>
    <xf numFmtId="3" fontId="23" fillId="0" borderId="6" xfId="6" applyNumberFormat="1" applyFont="1" applyBorder="1" applyAlignment="1">
      <alignment horizontal="right"/>
    </xf>
    <xf numFmtId="0" fontId="23" fillId="0" borderId="0" xfId="6" applyFont="1" applyAlignment="1">
      <alignment vertical="top"/>
    </xf>
    <xf numFmtId="0" fontId="23" fillId="5" borderId="8" xfId="6" applyFont="1" applyFill="1" applyBorder="1" applyAlignment="1">
      <alignment horizontal="center" vertical="center" wrapText="1"/>
    </xf>
    <xf numFmtId="0" fontId="23" fillId="5" borderId="24" xfId="6" applyFont="1" applyFill="1" applyBorder="1" applyAlignment="1">
      <alignment horizontal="center" vertical="center" wrapText="1"/>
    </xf>
    <xf numFmtId="0" fontId="23" fillId="5" borderId="26" xfId="6" applyFont="1" applyFill="1" applyBorder="1" applyAlignment="1">
      <alignment horizontal="center" vertical="center" wrapText="1"/>
    </xf>
    <xf numFmtId="0" fontId="23" fillId="5" borderId="7" xfId="6" applyFont="1" applyFill="1" applyBorder="1" applyAlignment="1">
      <alignment horizontal="center" vertical="center" wrapText="1"/>
    </xf>
    <xf numFmtId="3" fontId="23" fillId="0" borderId="6" xfId="6" applyNumberFormat="1" applyFont="1" applyBorder="1" applyAlignment="1">
      <alignment horizontal="center"/>
    </xf>
    <xf numFmtId="0" fontId="23" fillId="0" borderId="6" xfId="6" applyFont="1" applyBorder="1" applyAlignment="1">
      <alignment horizontal="center"/>
    </xf>
    <xf numFmtId="170" fontId="23" fillId="0" borderId="6" xfId="6" applyNumberFormat="1" applyFont="1" applyBorder="1" applyAlignment="1">
      <alignment horizontal="center"/>
    </xf>
    <xf numFmtId="3" fontId="23" fillId="0" borderId="0" xfId="6" applyNumberFormat="1" applyFont="1" applyAlignment="1">
      <alignment horizontal="center"/>
    </xf>
    <xf numFmtId="0" fontId="23" fillId="0" borderId="0" xfId="6" applyFont="1" applyAlignment="1">
      <alignment horizontal="center"/>
    </xf>
    <xf numFmtId="3" fontId="10" fillId="8" borderId="16" xfId="6" applyNumberFormat="1" applyFont="1" applyFill="1" applyBorder="1" applyAlignment="1">
      <alignment horizontal="right" vertical="center" wrapText="1"/>
    </xf>
    <xf numFmtId="0" fontId="10" fillId="8" borderId="16" xfId="6" applyFont="1" applyFill="1" applyBorder="1" applyAlignment="1">
      <alignment horizontal="center" vertical="center" wrapText="1"/>
    </xf>
    <xf numFmtId="0" fontId="10" fillId="8" borderId="16" xfId="6" applyFont="1" applyFill="1" applyBorder="1" applyAlignment="1">
      <alignment horizontal="right" vertical="center" wrapText="1"/>
    </xf>
    <xf numFmtId="3" fontId="10" fillId="8" borderId="17" xfId="6" applyNumberFormat="1" applyFont="1" applyFill="1" applyBorder="1" applyAlignment="1">
      <alignment horizontal="right" vertical="center" wrapText="1"/>
    </xf>
    <xf numFmtId="0" fontId="22" fillId="0" borderId="9" xfId="6" applyFont="1" applyBorder="1" applyAlignment="1">
      <alignment horizontal="right"/>
    </xf>
    <xf numFmtId="0" fontId="22" fillId="0" borderId="6" xfId="6" applyFont="1" applyBorder="1"/>
    <xf numFmtId="4" fontId="23" fillId="0" borderId="0" xfId="6" applyNumberFormat="1" applyFont="1" applyAlignment="1">
      <alignment horizontal="right"/>
    </xf>
    <xf numFmtId="4" fontId="23" fillId="4" borderId="6" xfId="6" applyNumberFormat="1" applyFont="1" applyFill="1" applyBorder="1" applyAlignment="1">
      <alignment horizontal="right"/>
    </xf>
    <xf numFmtId="4" fontId="22" fillId="0" borderId="6" xfId="6" applyNumberFormat="1" applyFont="1" applyBorder="1" applyAlignment="1">
      <alignment horizontal="right"/>
    </xf>
    <xf numFmtId="0" fontId="23" fillId="5" borderId="6" xfId="6" applyFont="1" applyFill="1" applyBorder="1" applyAlignment="1">
      <alignment horizontal="center" vertical="top"/>
    </xf>
    <xf numFmtId="4" fontId="22" fillId="0" borderId="0" xfId="6" applyNumberFormat="1" applyFont="1" applyAlignment="1">
      <alignment horizontal="right"/>
    </xf>
    <xf numFmtId="0" fontId="41" fillId="0" borderId="0" xfId="6" applyFont="1" applyAlignment="1">
      <alignment horizontal="left"/>
    </xf>
    <xf numFmtId="166" fontId="22" fillId="0" borderId="6" xfId="7" applyFont="1" applyBorder="1" applyAlignment="1">
      <alignment horizontal="left"/>
    </xf>
    <xf numFmtId="0" fontId="22" fillId="0" borderId="0" xfId="6" applyFont="1" applyAlignment="1">
      <alignment horizontal="center"/>
    </xf>
    <xf numFmtId="3" fontId="22" fillId="0" borderId="0" xfId="6" applyNumberFormat="1" applyFont="1" applyAlignment="1">
      <alignment horizontal="right"/>
    </xf>
    <xf numFmtId="3" fontId="22" fillId="0" borderId="0" xfId="6" applyNumberFormat="1" applyFont="1" applyAlignment="1">
      <alignment horizontal="center"/>
    </xf>
    <xf numFmtId="0" fontId="22" fillId="0" borderId="23" xfId="6" applyFont="1" applyBorder="1" applyAlignment="1">
      <alignment horizontal="left"/>
    </xf>
    <xf numFmtId="0" fontId="22" fillId="0" borderId="1" xfId="6" applyFont="1" applyBorder="1" applyAlignment="1">
      <alignment horizontal="left"/>
    </xf>
    <xf numFmtId="0" fontId="22" fillId="0" borderId="24" xfId="6" applyFont="1" applyBorder="1" applyAlignment="1">
      <alignment horizontal="left"/>
    </xf>
    <xf numFmtId="3" fontId="22" fillId="0" borderId="28" xfId="6" applyNumberFormat="1" applyFont="1" applyBorder="1" applyAlignment="1">
      <alignment horizontal="right" vertical="top"/>
    </xf>
    <xf numFmtId="3" fontId="22" fillId="0" borderId="0" xfId="6" applyNumberFormat="1" applyFont="1" applyAlignment="1">
      <alignment horizontal="right" vertical="top"/>
    </xf>
    <xf numFmtId="0" fontId="22" fillId="0" borderId="29" xfId="6" applyFont="1" applyBorder="1" applyAlignment="1">
      <alignment horizontal="left" vertical="top"/>
    </xf>
    <xf numFmtId="0" fontId="23" fillId="0" borderId="28" xfId="6" applyFont="1" applyBorder="1" applyAlignment="1">
      <alignment horizontal="center" vertical="top"/>
    </xf>
    <xf numFmtId="0" fontId="23" fillId="0" borderId="0" xfId="6" applyFont="1" applyAlignment="1">
      <alignment horizontal="center" vertical="top"/>
    </xf>
    <xf numFmtId="0" fontId="23" fillId="0" borderId="25" xfId="6" applyFont="1" applyBorder="1" applyAlignment="1">
      <alignment horizontal="center" vertical="top"/>
    </xf>
    <xf numFmtId="0" fontId="23" fillId="0" borderId="27" xfId="6" applyFont="1" applyBorder="1" applyAlignment="1">
      <alignment horizontal="center" vertical="top"/>
    </xf>
    <xf numFmtId="0" fontId="23" fillId="4" borderId="6" xfId="6" applyFont="1" applyFill="1" applyBorder="1" applyAlignment="1">
      <alignment horizontal="right"/>
    </xf>
    <xf numFmtId="0" fontId="23" fillId="5" borderId="6" xfId="6" applyFont="1" applyFill="1" applyBorder="1" applyAlignment="1">
      <alignment horizontal="center" vertical="top" wrapText="1"/>
    </xf>
    <xf numFmtId="0" fontId="23" fillId="0" borderId="0" xfId="6" applyFont="1" applyAlignment="1">
      <alignment horizontal="right"/>
    </xf>
    <xf numFmtId="0" fontId="23" fillId="0" borderId="0" xfId="6" applyFont="1" applyAlignment="1">
      <alignment horizontal="left" vertical="top"/>
    </xf>
    <xf numFmtId="3" fontId="10" fillId="0" borderId="12" xfId="6" applyNumberFormat="1" applyFont="1" applyBorder="1" applyAlignment="1">
      <alignment horizontal="right" vertical="center" wrapText="1"/>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19" fillId="0" borderId="0" xfId="0" applyFont="1" applyAlignment="1">
      <alignment horizontal="center"/>
    </xf>
    <xf numFmtId="0" fontId="18" fillId="0" borderId="0" xfId="0" applyFont="1" applyAlignment="1">
      <alignment horizontal="left"/>
    </xf>
    <xf numFmtId="0" fontId="22" fillId="0" borderId="0" xfId="6" applyFont="1" applyAlignment="1">
      <alignment horizontal="left" vertical="top" wrapText="1"/>
    </xf>
    <xf numFmtId="0" fontId="23" fillId="5" borderId="7" xfId="6" applyFont="1" applyFill="1" applyBorder="1" applyAlignment="1">
      <alignment horizontal="center"/>
    </xf>
    <xf numFmtId="0" fontId="23" fillId="5" borderId="4" xfId="6" applyFont="1" applyFill="1" applyBorder="1" applyAlignment="1">
      <alignment horizontal="center"/>
    </xf>
    <xf numFmtId="0" fontId="23" fillId="5" borderId="8" xfId="6" applyFont="1" applyFill="1" applyBorder="1" applyAlignment="1">
      <alignment horizontal="center"/>
    </xf>
    <xf numFmtId="0" fontId="23" fillId="5" borderId="10" xfId="6" applyFont="1" applyFill="1" applyBorder="1" applyAlignment="1">
      <alignment horizontal="center"/>
    </xf>
    <xf numFmtId="0" fontId="23" fillId="5" borderId="2" xfId="6" applyFont="1" applyFill="1" applyBorder="1" applyAlignment="1">
      <alignment horizontal="center"/>
    </xf>
    <xf numFmtId="0" fontId="23" fillId="5" borderId="9" xfId="6" applyFont="1" applyFill="1" applyBorder="1" applyAlignment="1">
      <alignment horizontal="center"/>
    </xf>
    <xf numFmtId="0" fontId="23" fillId="5" borderId="7" xfId="6" applyFont="1" applyFill="1" applyBorder="1" applyAlignment="1">
      <alignment horizontal="center" vertical="center"/>
    </xf>
    <xf numFmtId="0" fontId="23" fillId="5" borderId="4" xfId="6" applyFont="1" applyFill="1" applyBorder="1" applyAlignment="1">
      <alignment horizontal="center" vertical="center"/>
    </xf>
    <xf numFmtId="0" fontId="23" fillId="5" borderId="8" xfId="6" applyFont="1" applyFill="1" applyBorder="1" applyAlignment="1">
      <alignment horizontal="center" vertical="center"/>
    </xf>
    <xf numFmtId="0" fontId="23" fillId="5" borderId="6" xfId="6" applyFont="1" applyFill="1" applyBorder="1" applyAlignment="1">
      <alignment horizontal="center" vertical="top"/>
    </xf>
    <xf numFmtId="0" fontId="23" fillId="5" borderId="26" xfId="6" applyFont="1" applyFill="1" applyBorder="1" applyAlignment="1">
      <alignment horizontal="center" vertical="center" wrapText="1"/>
    </xf>
    <xf numFmtId="0" fontId="23" fillId="5" borderId="25" xfId="6" applyFont="1" applyFill="1" applyBorder="1" applyAlignment="1">
      <alignment horizontal="center" vertical="center" wrapText="1"/>
    </xf>
    <xf numFmtId="0" fontId="23" fillId="5" borderId="24" xfId="6" applyFont="1" applyFill="1" applyBorder="1" applyAlignment="1">
      <alignment horizontal="center" vertical="center" wrapText="1"/>
    </xf>
    <xf numFmtId="0" fontId="23" fillId="5" borderId="23" xfId="6" applyFont="1" applyFill="1" applyBorder="1" applyAlignment="1">
      <alignment horizontal="center" vertical="center" wrapText="1"/>
    </xf>
    <xf numFmtId="14" fontId="26" fillId="0" borderId="13" xfId="6" applyNumberFormat="1" applyFont="1" applyBorder="1" applyAlignment="1">
      <alignment horizontal="center" wrapText="1"/>
    </xf>
    <xf numFmtId="14" fontId="26" fillId="0" borderId="12" xfId="6" applyNumberFormat="1" applyFont="1" applyBorder="1" applyAlignment="1">
      <alignment horizontal="center" wrapText="1"/>
    </xf>
    <xf numFmtId="0" fontId="26" fillId="0" borderId="13" xfId="6" applyFont="1" applyBorder="1" applyAlignment="1">
      <alignment horizontal="center" wrapText="1"/>
    </xf>
    <xf numFmtId="0" fontId="26" fillId="0" borderId="12" xfId="6" applyFont="1" applyBorder="1" applyAlignment="1">
      <alignment horizontal="center" wrapText="1"/>
    </xf>
    <xf numFmtId="4" fontId="26" fillId="0" borderId="13" xfId="6" applyNumberFormat="1" applyFont="1" applyBorder="1" applyAlignment="1">
      <alignment horizontal="center" wrapText="1"/>
    </xf>
    <xf numFmtId="4" fontId="26" fillId="0" borderId="12" xfId="6" applyNumberFormat="1" applyFont="1" applyBorder="1" applyAlignment="1">
      <alignment horizontal="center" wrapText="1"/>
    </xf>
    <xf numFmtId="0" fontId="23" fillId="5" borderId="6" xfId="6" applyFont="1" applyFill="1" applyBorder="1" applyAlignment="1">
      <alignment horizontal="center"/>
    </xf>
    <xf numFmtId="0" fontId="23" fillId="5" borderId="26" xfId="6" applyFont="1" applyFill="1" applyBorder="1" applyAlignment="1">
      <alignment horizontal="center" wrapText="1"/>
    </xf>
    <xf numFmtId="0" fontId="23" fillId="5" borderId="25" xfId="6" applyFont="1" applyFill="1" applyBorder="1" applyAlignment="1">
      <alignment horizontal="center" wrapText="1"/>
    </xf>
    <xf numFmtId="0" fontId="23" fillId="5" borderId="24" xfId="6" applyFont="1" applyFill="1" applyBorder="1" applyAlignment="1">
      <alignment horizontal="center" wrapText="1"/>
    </xf>
    <xf numFmtId="0" fontId="23" fillId="5" borderId="23" xfId="6" applyFont="1" applyFill="1" applyBorder="1" applyAlignment="1">
      <alignment horizontal="center" wrapText="1"/>
    </xf>
    <xf numFmtId="0" fontId="23" fillId="5" borderId="6" xfId="6" applyFont="1" applyFill="1" applyBorder="1" applyAlignment="1">
      <alignment horizontal="center" wrapText="1"/>
    </xf>
    <xf numFmtId="0" fontId="23" fillId="5" borderId="26" xfId="6" applyFont="1" applyFill="1" applyBorder="1" applyAlignment="1">
      <alignment horizontal="center" vertical="center"/>
    </xf>
    <xf numFmtId="0" fontId="23" fillId="5" borderId="27" xfId="6" applyFont="1" applyFill="1" applyBorder="1" applyAlignment="1">
      <alignment horizontal="center" vertical="center"/>
    </xf>
    <xf numFmtId="0" fontId="23" fillId="5" borderId="25" xfId="6" applyFont="1" applyFill="1" applyBorder="1" applyAlignment="1">
      <alignment horizontal="center" vertical="center"/>
    </xf>
    <xf numFmtId="0" fontId="23" fillId="5" borderId="24" xfId="6" applyFont="1" applyFill="1" applyBorder="1" applyAlignment="1">
      <alignment horizontal="center" vertical="center"/>
    </xf>
    <xf numFmtId="0" fontId="23" fillId="5" borderId="1" xfId="6" applyFont="1" applyFill="1" applyBorder="1" applyAlignment="1">
      <alignment horizontal="center" vertical="center"/>
    </xf>
    <xf numFmtId="0" fontId="23" fillId="5" borderId="23" xfId="6" applyFont="1" applyFill="1" applyBorder="1" applyAlignment="1">
      <alignment horizontal="center" vertical="center"/>
    </xf>
    <xf numFmtId="0" fontId="23" fillId="5" borderId="10" xfId="6" applyFont="1" applyFill="1" applyBorder="1" applyAlignment="1">
      <alignment horizontal="center" vertical="center" wrapText="1"/>
    </xf>
    <xf numFmtId="0" fontId="23" fillId="5" borderId="9" xfId="6" applyFont="1" applyFill="1" applyBorder="1" applyAlignment="1">
      <alignment horizontal="center" vertical="center" wrapText="1"/>
    </xf>
    <xf numFmtId="0" fontId="22" fillId="0" borderId="10" xfId="6" applyFont="1" applyBorder="1" applyAlignment="1">
      <alignment horizontal="left"/>
    </xf>
    <xf numFmtId="0" fontId="22" fillId="0" borderId="9" xfId="6" applyFont="1" applyBorder="1" applyAlignment="1">
      <alignment horizontal="left"/>
    </xf>
    <xf numFmtId="0" fontId="23" fillId="4" borderId="10" xfId="6" applyFont="1" applyFill="1" applyBorder="1" applyAlignment="1">
      <alignment horizontal="left"/>
    </xf>
    <xf numFmtId="0" fontId="23" fillId="4" borderId="9" xfId="6" applyFont="1" applyFill="1" applyBorder="1" applyAlignment="1">
      <alignment horizontal="left"/>
    </xf>
    <xf numFmtId="0" fontId="22" fillId="0" borderId="1" xfId="6" applyFont="1" applyBorder="1" applyAlignment="1">
      <alignment horizontal="left"/>
    </xf>
    <xf numFmtId="0" fontId="22" fillId="0" borderId="23" xfId="6" applyFont="1" applyBorder="1" applyAlignment="1">
      <alignment horizontal="left"/>
    </xf>
    <xf numFmtId="0" fontId="21" fillId="0" borderId="0" xfId="6" applyFont="1" applyAlignment="1">
      <alignment horizontal="left"/>
    </xf>
    <xf numFmtId="0" fontId="39" fillId="0" borderId="0" xfId="6" applyFont="1" applyAlignment="1">
      <alignment horizontal="left"/>
    </xf>
    <xf numFmtId="0" fontId="23" fillId="0" borderId="0" xfId="6" applyFont="1" applyAlignment="1">
      <alignment horizontal="left" wrapText="1"/>
    </xf>
    <xf numFmtId="0" fontId="22" fillId="0" borderId="0" xfId="6" applyFont="1" applyAlignment="1">
      <alignment horizontal="left" wrapText="1"/>
    </xf>
    <xf numFmtId="0" fontId="33" fillId="0" borderId="13" xfId="6" applyFont="1" applyBorder="1" applyAlignment="1">
      <alignment horizontal="center" wrapText="1"/>
    </xf>
    <xf numFmtId="0" fontId="33" fillId="0" borderId="12" xfId="6" applyFont="1" applyBorder="1" applyAlignment="1">
      <alignment horizontal="center" wrapText="1"/>
    </xf>
    <xf numFmtId="0" fontId="31" fillId="0" borderId="13" xfId="6" applyFont="1" applyBorder="1" applyAlignment="1">
      <alignment horizontal="center" vertical="center" wrapText="1"/>
    </xf>
    <xf numFmtId="0" fontId="31" fillId="0" borderId="14" xfId="6" applyFont="1" applyBorder="1" applyAlignment="1">
      <alignment horizontal="center" vertical="center" wrapText="1"/>
    </xf>
    <xf numFmtId="0" fontId="31" fillId="0" borderId="18" xfId="6" applyFont="1" applyBorder="1" applyAlignment="1">
      <alignment horizontal="center" vertical="center" wrapText="1"/>
    </xf>
    <xf numFmtId="0" fontId="33" fillId="0" borderId="21" xfId="6" applyFont="1" applyBorder="1" applyAlignment="1">
      <alignment horizontal="center"/>
    </xf>
    <xf numFmtId="0" fontId="33" fillId="0" borderId="20" xfId="6" applyFont="1" applyBorder="1" applyAlignment="1">
      <alignment horizontal="center"/>
    </xf>
    <xf numFmtId="0" fontId="33" fillId="0" borderId="19" xfId="6" applyFont="1" applyBorder="1" applyAlignment="1">
      <alignment horizontal="center"/>
    </xf>
    <xf numFmtId="0" fontId="26" fillId="0" borderId="13" xfId="6" applyFont="1" applyBorder="1" applyAlignment="1">
      <alignment horizontal="center" vertical="center"/>
    </xf>
    <xf numFmtId="0" fontId="26" fillId="0" borderId="14" xfId="6" applyFont="1" applyBorder="1" applyAlignment="1">
      <alignment horizontal="center" vertical="center"/>
    </xf>
    <xf numFmtId="0" fontId="26" fillId="0" borderId="12" xfId="6" applyFont="1" applyBorder="1" applyAlignment="1">
      <alignment horizontal="center" vertical="center"/>
    </xf>
    <xf numFmtId="4" fontId="26" fillId="0" borderId="13" xfId="6" applyNumberFormat="1" applyFont="1" applyBorder="1" applyAlignment="1">
      <alignment horizontal="center" vertical="center"/>
    </xf>
    <xf numFmtId="4" fontId="26" fillId="0" borderId="14" xfId="6" applyNumberFormat="1" applyFont="1" applyBorder="1" applyAlignment="1">
      <alignment horizontal="center" vertical="center"/>
    </xf>
    <xf numFmtId="4" fontId="26" fillId="0" borderId="12" xfId="6" applyNumberFormat="1" applyFont="1" applyBorder="1" applyAlignment="1">
      <alignment horizontal="center" vertical="center"/>
    </xf>
    <xf numFmtId="0" fontId="33" fillId="0" borderId="21" xfId="6" applyFont="1" applyBorder="1" applyAlignment="1">
      <alignment horizontal="center" wrapText="1"/>
    </xf>
    <xf numFmtId="0" fontId="33" fillId="0" borderId="16" xfId="6" applyFont="1" applyBorder="1" applyAlignment="1">
      <alignment horizontal="center" wrapText="1"/>
    </xf>
    <xf numFmtId="0" fontId="38" fillId="0" borderId="0" xfId="6" applyFont="1" applyAlignment="1">
      <alignment horizontal="left"/>
    </xf>
    <xf numFmtId="0" fontId="22" fillId="0" borderId="0" xfId="6" applyFont="1" applyAlignment="1">
      <alignment horizontal="center" wrapText="1"/>
    </xf>
    <xf numFmtId="0" fontId="23" fillId="5" borderId="6" xfId="6" applyFont="1" applyFill="1" applyBorder="1" applyAlignment="1">
      <alignment horizontal="center" vertical="center"/>
    </xf>
    <xf numFmtId="0" fontId="23" fillId="5" borderId="7" xfId="6" applyFont="1" applyFill="1" applyBorder="1" applyAlignment="1">
      <alignment horizontal="center" vertical="center" wrapText="1"/>
    </xf>
    <xf numFmtId="0" fontId="23" fillId="5" borderId="4" xfId="6" applyFont="1" applyFill="1" applyBorder="1" applyAlignment="1">
      <alignment horizontal="center" vertical="center" wrapText="1"/>
    </xf>
    <xf numFmtId="0" fontId="23" fillId="0" borderId="0" xfId="6" applyFont="1" applyAlignment="1">
      <alignment horizontal="left" vertical="top" wrapText="1"/>
    </xf>
    <xf numFmtId="0" fontId="23" fillId="5" borderId="8" xfId="6" applyFont="1" applyFill="1" applyBorder="1" applyAlignment="1">
      <alignment horizontal="center" vertical="center" wrapText="1"/>
    </xf>
    <xf numFmtId="0" fontId="23" fillId="5" borderId="6" xfId="6" applyFont="1" applyFill="1" applyBorder="1" applyAlignment="1">
      <alignment horizontal="center" vertical="center" wrapText="1"/>
    </xf>
    <xf numFmtId="0" fontId="23" fillId="5" borderId="26" xfId="6" applyFont="1" applyFill="1" applyBorder="1" applyAlignment="1">
      <alignment horizontal="center" vertical="top"/>
    </xf>
    <xf numFmtId="0" fontId="23" fillId="5" borderId="25" xfId="6" applyFont="1" applyFill="1" applyBorder="1" applyAlignment="1">
      <alignment horizontal="center" vertical="top"/>
    </xf>
    <xf numFmtId="0" fontId="23" fillId="5" borderId="29" xfId="6" applyFont="1" applyFill="1" applyBorder="1" applyAlignment="1">
      <alignment horizontal="center" vertical="top"/>
    </xf>
    <xf numFmtId="0" fontId="23" fillId="5" borderId="28" xfId="6" applyFont="1" applyFill="1" applyBorder="1" applyAlignment="1">
      <alignment horizontal="center" vertical="top"/>
    </xf>
    <xf numFmtId="0" fontId="22" fillId="0" borderId="0" xfId="6" applyFont="1" applyAlignment="1">
      <alignment horizontal="left"/>
    </xf>
    <xf numFmtId="0" fontId="22" fillId="0" borderId="28" xfId="6" applyFont="1" applyBorder="1" applyAlignment="1">
      <alignment horizontal="left"/>
    </xf>
    <xf numFmtId="0" fontId="22" fillId="0" borderId="10" xfId="6" applyFont="1" applyBorder="1" applyAlignment="1">
      <alignment horizontal="left" vertical="top"/>
    </xf>
    <xf numFmtId="0" fontId="22" fillId="0" borderId="9" xfId="6" applyFont="1" applyBorder="1" applyAlignment="1">
      <alignment horizontal="left" vertical="top"/>
    </xf>
    <xf numFmtId="0" fontId="23" fillId="4" borderId="10" xfId="6" applyFont="1" applyFill="1" applyBorder="1" applyAlignment="1">
      <alignment horizontal="left" vertical="top"/>
    </xf>
    <xf numFmtId="0" fontId="23" fillId="4" borderId="9" xfId="6" applyFont="1" applyFill="1" applyBorder="1" applyAlignment="1">
      <alignment horizontal="left" vertical="top"/>
    </xf>
    <xf numFmtId="0" fontId="22" fillId="0" borderId="29" xfId="6" applyFont="1" applyBorder="1" applyAlignment="1">
      <alignment horizontal="left" vertical="top"/>
    </xf>
    <xf numFmtId="0" fontId="23" fillId="0" borderId="26" xfId="6" applyFont="1" applyBorder="1" applyAlignment="1">
      <alignment horizontal="left" vertical="center"/>
    </xf>
    <xf numFmtId="0" fontId="23" fillId="0" borderId="27" xfId="6" applyFont="1" applyBorder="1" applyAlignment="1">
      <alignment horizontal="left" vertical="center"/>
    </xf>
    <xf numFmtId="0" fontId="23" fillId="0" borderId="29" xfId="6" applyFont="1" applyBorder="1" applyAlignment="1">
      <alignment horizontal="left" vertical="center"/>
    </xf>
    <xf numFmtId="0" fontId="23" fillId="0" borderId="0" xfId="6" applyFont="1" applyAlignment="1">
      <alignment horizontal="left" vertical="center"/>
    </xf>
  </cellXfs>
  <cellStyles count="9">
    <cellStyle name="Excel Built-in Normal" xfId="8" xr:uid="{00000000-0005-0000-0000-000000000000}"/>
    <cellStyle name="Millares" xfId="5" builtinId="3"/>
    <cellStyle name="Millares 2" xfId="1" xr:uid="{00000000-0005-0000-0000-000002000000}"/>
    <cellStyle name="Millares 2 2" xfId="4" xr:uid="{00000000-0005-0000-0000-000003000000}"/>
    <cellStyle name="Millares 2 3" xfId="7" xr:uid="{00000000-0005-0000-0000-000004000000}"/>
    <cellStyle name="Millares 3" xfId="3" xr:uid="{00000000-0005-0000-0000-000005000000}"/>
    <cellStyle name="Normal" xfId="0" builtinId="0"/>
    <cellStyle name="Normal 2" xfId="2" xr:uid="{00000000-0005-0000-0000-000007000000}"/>
    <cellStyle name="Normal 3" xfId="6"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6.emf"/><Relationship Id="rId7" Type="http://schemas.openxmlformats.org/officeDocument/2006/relationships/image" Target="../media/image5.emf"/><Relationship Id="rId2" Type="http://schemas.openxmlformats.org/officeDocument/2006/relationships/image" Target="../media/image8.emf"/><Relationship Id="rId1" Type="http://schemas.openxmlformats.org/officeDocument/2006/relationships/image" Target="../media/image7.emf"/><Relationship Id="rId6" Type="http://schemas.openxmlformats.org/officeDocument/2006/relationships/image" Target="../media/image4.emf"/><Relationship Id="rId5" Type="http://schemas.openxmlformats.org/officeDocument/2006/relationships/image" Target="../media/image3.emf"/><Relationship Id="rId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923925</xdr:colOff>
      <xdr:row>3</xdr:row>
      <xdr:rowOff>0</xdr:rowOff>
    </xdr:from>
    <xdr:to>
      <xdr:col>1</xdr:col>
      <xdr:colOff>923925</xdr:colOff>
      <xdr:row>3</xdr:row>
      <xdr:rowOff>9525</xdr:rowOff>
    </xdr:to>
    <xdr:sp macro="" textlink="">
      <xdr:nvSpPr>
        <xdr:cNvPr id="3" name="Line 1">
          <a:extLst>
            <a:ext uri="{FF2B5EF4-FFF2-40B4-BE49-F238E27FC236}">
              <a16:creationId xmlns:a16="http://schemas.microsoft.com/office/drawing/2014/main" id="{00000000-0008-0000-0200-000003000000}"/>
            </a:ext>
          </a:extLst>
        </xdr:cNvPr>
        <xdr:cNvSpPr>
          <a:spLocks noChangeShapeType="1"/>
        </xdr:cNvSpPr>
      </xdr:nvSpPr>
      <xdr:spPr bwMode="auto">
        <a:xfrm>
          <a:off x="1905000" y="1143000"/>
          <a:ext cx="0" cy="32385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83</xdr:row>
      <xdr:rowOff>19050</xdr:rowOff>
    </xdr:from>
    <xdr:to>
      <xdr:col>5</xdr:col>
      <xdr:colOff>942975</xdr:colOff>
      <xdr:row>83</xdr:row>
      <xdr:rowOff>19050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0" y="17021175"/>
          <a:ext cx="4629150" cy="0"/>
        </a:xfrm>
        <a:prstGeom prst="line">
          <a:avLst/>
        </a:prstGeom>
        <a:noFill/>
        <a:ln w="9525">
          <a:solidFill>
            <a:srgbClr val="000000"/>
          </a:solidFill>
          <a:round/>
          <a:headEnd/>
          <a:tailEnd/>
        </a:ln>
      </xdr:spPr>
    </xdr:sp>
    <xdr:clientData/>
  </xdr:twoCellAnchor>
  <xdr:twoCellAnchor>
    <xdr:from>
      <xdr:col>0</xdr:col>
      <xdr:colOff>0</xdr:colOff>
      <xdr:row>75</xdr:row>
      <xdr:rowOff>19050</xdr:rowOff>
    </xdr:from>
    <xdr:to>
      <xdr:col>5</xdr:col>
      <xdr:colOff>942975</xdr:colOff>
      <xdr:row>75</xdr:row>
      <xdr:rowOff>19050</xdr:rowOff>
    </xdr:to>
    <xdr:sp macro="" textlink="">
      <xdr:nvSpPr>
        <xdr:cNvPr id="3" name="Line 1">
          <a:extLst>
            <a:ext uri="{FF2B5EF4-FFF2-40B4-BE49-F238E27FC236}">
              <a16:creationId xmlns:a16="http://schemas.microsoft.com/office/drawing/2014/main" id="{00000000-0008-0000-0400-000003000000}"/>
            </a:ext>
          </a:extLst>
        </xdr:cNvPr>
        <xdr:cNvSpPr>
          <a:spLocks noChangeShapeType="1"/>
        </xdr:cNvSpPr>
      </xdr:nvSpPr>
      <xdr:spPr bwMode="auto">
        <a:xfrm>
          <a:off x="0" y="15725775"/>
          <a:ext cx="4629150" cy="0"/>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xdr:from>
          <xdr:col>0</xdr:col>
          <xdr:colOff>0</xdr:colOff>
          <xdr:row>502</xdr:row>
          <xdr:rowOff>28575</xdr:rowOff>
        </xdr:from>
        <xdr:to>
          <xdr:col>3</xdr:col>
          <xdr:colOff>742950</xdr:colOff>
          <xdr:row>519</xdr:row>
          <xdr:rowOff>133350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525</xdr:row>
          <xdr:rowOff>0</xdr:rowOff>
        </xdr:from>
        <xdr:to>
          <xdr:col>3</xdr:col>
          <xdr:colOff>742950</xdr:colOff>
          <xdr:row>542</xdr:row>
          <xdr:rowOff>76200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4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image" Target="../media/image8.emf"/><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oleObject" Target="../embeddings/Microsoft_Excel_97-2003_Worksheet1.xls"/><Relationship Id="rId5" Type="http://schemas.openxmlformats.org/officeDocument/2006/relationships/image" Target="../media/image7.emf"/><Relationship Id="rId4" Type="http://schemas.openxmlformats.org/officeDocument/2006/relationships/oleObject" Target="../embeddings/Microsoft_Excel_97-2003_Worksheet.xl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20"/>
  <sheetViews>
    <sheetView tabSelected="1" topLeftCell="A106" zoomScale="80" workbookViewId="0">
      <selection activeCell="D114" sqref="D114"/>
    </sheetView>
  </sheetViews>
  <sheetFormatPr baseColWidth="10" defaultRowHeight="12.75" x14ac:dyDescent="0.2"/>
  <cols>
    <col min="1" max="1" width="4.28515625" customWidth="1"/>
    <col min="2" max="2" width="50.140625" customWidth="1"/>
    <col min="3" max="3" width="1.7109375" customWidth="1"/>
    <col min="4" max="4" width="21.5703125" bestFit="1" customWidth="1"/>
    <col min="5" max="5" width="1" customWidth="1"/>
    <col min="6" max="6" width="21.42578125" customWidth="1"/>
    <col min="7" max="7" width="1.42578125" customWidth="1"/>
    <col min="8" max="8" width="21.42578125" hidden="1" customWidth="1"/>
    <col min="9" max="9" width="17.140625" hidden="1" customWidth="1"/>
    <col min="10" max="10" width="0" hidden="1" customWidth="1"/>
    <col min="11" max="11" width="18" style="118" bestFit="1" customWidth="1"/>
    <col min="12" max="12" width="15" style="118" bestFit="1" customWidth="1"/>
    <col min="13" max="13" width="11.42578125" style="118"/>
  </cols>
  <sheetData>
    <row r="1" spans="1:12" ht="22.5" x14ac:dyDescent="0.3">
      <c r="A1" s="276" t="s">
        <v>73</v>
      </c>
      <c r="B1" s="276"/>
      <c r="C1" s="276"/>
      <c r="D1" s="276"/>
      <c r="E1" s="276"/>
      <c r="F1" s="276"/>
    </row>
    <row r="2" spans="1:12" ht="22.5" x14ac:dyDescent="0.3">
      <c r="A2" s="276" t="s">
        <v>159</v>
      </c>
      <c r="B2" s="276"/>
      <c r="C2" s="276"/>
      <c r="D2" s="276"/>
      <c r="E2" s="276"/>
      <c r="F2" s="276"/>
      <c r="G2" s="1"/>
    </row>
    <row r="3" spans="1:12" ht="20.25" x14ac:dyDescent="0.3">
      <c r="A3" s="277" t="s">
        <v>34</v>
      </c>
      <c r="B3" s="277"/>
      <c r="C3" s="277"/>
      <c r="D3" s="277"/>
      <c r="E3" s="277"/>
      <c r="F3" s="277"/>
      <c r="G3" s="1"/>
    </row>
    <row r="4" spans="1:12" ht="18.75" x14ac:dyDescent="0.3">
      <c r="A4" s="1"/>
      <c r="B4" s="1"/>
      <c r="C4" s="1"/>
      <c r="D4" s="1"/>
      <c r="E4" s="1"/>
      <c r="F4" s="1"/>
      <c r="G4" s="1"/>
      <c r="H4" s="1"/>
    </row>
    <row r="5" spans="1:12" ht="18.75" x14ac:dyDescent="0.3">
      <c r="A5" s="3" t="s">
        <v>0</v>
      </c>
      <c r="B5" s="1"/>
      <c r="D5" s="8">
        <v>2019</v>
      </c>
      <c r="E5" s="7">
        <v>1996</v>
      </c>
      <c r="F5" s="8">
        <v>2018</v>
      </c>
      <c r="G5" s="52"/>
      <c r="H5" s="8" t="s">
        <v>83</v>
      </c>
      <c r="I5" s="53" t="s">
        <v>83</v>
      </c>
      <c r="J5" s="53" t="s">
        <v>97</v>
      </c>
    </row>
    <row r="6" spans="1:12" ht="18.75" x14ac:dyDescent="0.3">
      <c r="A6" s="9"/>
      <c r="B6" s="10"/>
      <c r="D6" s="11"/>
      <c r="E6" s="12"/>
      <c r="F6" s="11"/>
      <c r="G6" s="1"/>
      <c r="H6" s="11"/>
    </row>
    <row r="7" spans="1:12" ht="18.75" x14ac:dyDescent="0.3">
      <c r="A7" s="9" t="s">
        <v>1</v>
      </c>
      <c r="B7" s="10"/>
      <c r="D7" s="13"/>
      <c r="E7" s="13"/>
      <c r="F7" s="13"/>
      <c r="G7" s="1"/>
      <c r="H7" s="13"/>
    </row>
    <row r="8" spans="1:12" ht="18.75" x14ac:dyDescent="0.3">
      <c r="A8" s="10"/>
      <c r="B8" s="10" t="s">
        <v>2</v>
      </c>
      <c r="D8" s="14">
        <f>126755225614.08</f>
        <v>126755225614.08</v>
      </c>
      <c r="E8" s="14"/>
      <c r="F8" s="14">
        <f>119656748240.38+300000</f>
        <v>119657048240.38</v>
      </c>
      <c r="G8" s="1"/>
      <c r="H8" s="14">
        <f>+D8-F8</f>
        <v>7098177373.6999969</v>
      </c>
      <c r="I8" s="32">
        <f>+D8-F8</f>
        <v>7098177373.6999969</v>
      </c>
      <c r="J8" s="59">
        <f>+D8*100/F8-100</f>
        <v>5.9321013497177404</v>
      </c>
      <c r="K8" s="113"/>
    </row>
    <row r="9" spans="1:12" ht="18.75" x14ac:dyDescent="0.3">
      <c r="A9" s="10"/>
      <c r="B9" s="10" t="s">
        <v>86</v>
      </c>
      <c r="D9" s="14">
        <v>206258578574.66</v>
      </c>
      <c r="E9" s="14"/>
      <c r="F9" s="14">
        <v>182436788224.88</v>
      </c>
      <c r="G9" s="1"/>
      <c r="H9" s="14">
        <f>+D9-F9</f>
        <v>23821790349.779999</v>
      </c>
      <c r="I9" s="32">
        <f t="shared" ref="I9:I53" si="0">+D9-F9</f>
        <v>23821790349.779999</v>
      </c>
      <c r="J9" s="59">
        <f>+D9*100/F9-100</f>
        <v>13.057558500984001</v>
      </c>
      <c r="K9" s="113"/>
    </row>
    <row r="10" spans="1:12" ht="18.75" x14ac:dyDescent="0.3">
      <c r="A10" s="10"/>
      <c r="B10" s="10" t="s">
        <v>3</v>
      </c>
      <c r="D10" s="14">
        <v>57931231852.129997</v>
      </c>
      <c r="E10" s="14"/>
      <c r="F10" s="14">
        <v>7483834662.6499996</v>
      </c>
      <c r="G10" s="1"/>
      <c r="H10" s="14">
        <f>+D10-F10</f>
        <v>50447397189.479996</v>
      </c>
      <c r="I10" s="32">
        <f t="shared" si="0"/>
        <v>50447397189.479996</v>
      </c>
      <c r="J10" s="59">
        <f>+D10*100/F10-100</f>
        <v>674.0848704374871</v>
      </c>
      <c r="K10" s="113"/>
    </row>
    <row r="11" spans="1:12" ht="18.75" x14ac:dyDescent="0.3">
      <c r="A11" s="10"/>
      <c r="B11" s="10" t="s">
        <v>102</v>
      </c>
      <c r="D11" s="14">
        <v>10648777311.74</v>
      </c>
      <c r="E11" s="14"/>
      <c r="F11" s="14">
        <v>76646236343.149994</v>
      </c>
      <c r="G11" s="1"/>
      <c r="H11" s="14"/>
      <c r="I11" s="32"/>
      <c r="J11" s="59"/>
      <c r="K11" s="113"/>
    </row>
    <row r="12" spans="1:12" ht="18.75" x14ac:dyDescent="0.3">
      <c r="A12" s="10"/>
      <c r="B12" s="10" t="s">
        <v>104</v>
      </c>
      <c r="D12" s="14">
        <v>3729985166</v>
      </c>
      <c r="E12" s="14"/>
      <c r="F12" s="14">
        <v>3915153273.3899999</v>
      </c>
      <c r="G12" s="1"/>
      <c r="H12" s="14"/>
      <c r="I12" s="32"/>
      <c r="J12" s="59"/>
      <c r="K12" s="113"/>
    </row>
    <row r="13" spans="1:12" ht="18.75" x14ac:dyDescent="0.3">
      <c r="A13" s="10"/>
      <c r="B13" s="10" t="s">
        <v>76</v>
      </c>
      <c r="D13" s="62">
        <v>-38142760</v>
      </c>
      <c r="E13" s="14"/>
      <c r="F13" s="62">
        <v>0</v>
      </c>
      <c r="G13" s="1"/>
      <c r="H13" s="14">
        <f>+D13-F13</f>
        <v>-38142760</v>
      </c>
      <c r="I13" s="32">
        <f t="shared" si="0"/>
        <v>-38142760</v>
      </c>
      <c r="J13" s="59" t="e">
        <f>+D13*100/F13-100</f>
        <v>#DIV/0!</v>
      </c>
      <c r="K13" s="113"/>
      <c r="L13" s="119"/>
    </row>
    <row r="14" spans="1:12" ht="18.75" x14ac:dyDescent="0.3">
      <c r="A14" s="10"/>
      <c r="B14" s="10"/>
      <c r="D14" s="15">
        <f>SUM(D8:D13)</f>
        <v>405285655758.60999</v>
      </c>
      <c r="E14" s="14"/>
      <c r="F14" s="15">
        <f>SUM(F8:F13)</f>
        <v>390139060744.45007</v>
      </c>
      <c r="G14" s="1"/>
      <c r="H14" s="16">
        <f>SUM(H8:H13)</f>
        <v>81329222152.959991</v>
      </c>
      <c r="I14" s="60">
        <f t="shared" si="0"/>
        <v>15146595014.159912</v>
      </c>
      <c r="J14" s="61">
        <f>+D14*100/F14-100</f>
        <v>3.8823579944181148</v>
      </c>
      <c r="K14" s="113"/>
      <c r="L14" s="113"/>
    </row>
    <row r="15" spans="1:12" ht="12" customHeight="1" x14ac:dyDescent="0.3">
      <c r="A15" s="10"/>
      <c r="B15" s="10"/>
      <c r="D15" s="16"/>
      <c r="E15" s="14"/>
      <c r="F15" s="16"/>
      <c r="G15" s="1"/>
      <c r="H15" s="16"/>
      <c r="I15" s="32"/>
      <c r="J15" s="59"/>
      <c r="K15" s="113"/>
    </row>
    <row r="16" spans="1:12" ht="18.75" x14ac:dyDescent="0.3">
      <c r="A16" s="9" t="s">
        <v>77</v>
      </c>
      <c r="B16" s="10"/>
      <c r="D16" s="15">
        <v>107579464312</v>
      </c>
      <c r="E16" s="14"/>
      <c r="F16" s="15">
        <v>68494709629</v>
      </c>
      <c r="G16" s="1"/>
      <c r="H16" s="16">
        <f>+D16-F16</f>
        <v>39084754683</v>
      </c>
      <c r="I16" s="60">
        <f t="shared" si="0"/>
        <v>39084754683</v>
      </c>
      <c r="J16" s="61">
        <f>+D16*100/F16-100</f>
        <v>57.062443062685674</v>
      </c>
      <c r="K16" s="113"/>
    </row>
    <row r="17" spans="1:11" ht="8.25" customHeight="1" x14ac:dyDescent="0.3">
      <c r="A17" s="10"/>
      <c r="B17" s="10"/>
      <c r="D17" s="16"/>
      <c r="E17" s="14"/>
      <c r="F17" s="16"/>
      <c r="G17" s="1"/>
      <c r="H17" s="16"/>
      <c r="I17" s="32"/>
      <c r="J17" s="59"/>
      <c r="K17" s="113"/>
    </row>
    <row r="18" spans="1:11" ht="18.75" x14ac:dyDescent="0.3">
      <c r="A18" s="9" t="s">
        <v>39</v>
      </c>
      <c r="B18" s="10"/>
      <c r="D18" s="14"/>
      <c r="E18" s="14"/>
      <c r="F18" s="14"/>
      <c r="G18" s="1"/>
      <c r="H18" s="14"/>
      <c r="I18" s="32"/>
      <c r="J18" s="59"/>
      <c r="K18" s="113"/>
    </row>
    <row r="19" spans="1:11" ht="18.75" x14ac:dyDescent="0.3">
      <c r="A19" s="9" t="s">
        <v>40</v>
      </c>
      <c r="B19" s="10"/>
      <c r="D19" s="63"/>
      <c r="E19" s="14"/>
      <c r="F19" s="63"/>
      <c r="G19" s="1"/>
      <c r="H19" s="63"/>
      <c r="I19" s="32"/>
      <c r="J19" s="59"/>
      <c r="K19" s="113"/>
    </row>
    <row r="20" spans="1:11" ht="18.75" x14ac:dyDescent="0.3">
      <c r="A20" s="10"/>
      <c r="B20" s="10" t="s">
        <v>3</v>
      </c>
      <c r="D20" s="64">
        <v>39991501908.730003</v>
      </c>
      <c r="E20" s="14"/>
      <c r="F20" s="64">
        <v>23044748429.02</v>
      </c>
      <c r="G20" s="1"/>
      <c r="H20" s="14">
        <f>+D20-F20</f>
        <v>16946753479.710003</v>
      </c>
      <c r="I20" s="32">
        <f t="shared" si="0"/>
        <v>16946753479.710003</v>
      </c>
      <c r="J20" s="59">
        <f>+D20*100/F20-100</f>
        <v>73.538461623513058</v>
      </c>
      <c r="K20" s="113"/>
    </row>
    <row r="21" spans="1:11" ht="18.75" x14ac:dyDescent="0.3">
      <c r="A21" s="10"/>
      <c r="B21" s="10" t="s">
        <v>95</v>
      </c>
      <c r="D21" s="64">
        <v>122062669310</v>
      </c>
      <c r="E21" s="14"/>
      <c r="F21" s="64">
        <v>30021506850.419998</v>
      </c>
      <c r="G21" s="1"/>
      <c r="H21" s="14"/>
      <c r="I21" s="32">
        <f t="shared" si="0"/>
        <v>92041162459.580002</v>
      </c>
      <c r="J21" s="59">
        <f>+D21*100/F21-100</f>
        <v>306.58408626245341</v>
      </c>
      <c r="K21" s="113"/>
    </row>
    <row r="22" spans="1:11" ht="18.75" x14ac:dyDescent="0.3">
      <c r="A22" s="10"/>
      <c r="B22" s="10" t="s">
        <v>41</v>
      </c>
      <c r="D22" s="65">
        <v>1407561629.99</v>
      </c>
      <c r="E22" s="14"/>
      <c r="F22" s="65">
        <v>812710118.27999997</v>
      </c>
      <c r="G22" s="1"/>
      <c r="H22" s="14">
        <f>+D22-F22</f>
        <v>594851511.71000004</v>
      </c>
      <c r="I22" s="32">
        <f t="shared" si="0"/>
        <v>594851511.71000004</v>
      </c>
      <c r="J22" s="59">
        <f>+D22*100/F22-100</f>
        <v>73.193565372230069</v>
      </c>
      <c r="K22" s="113"/>
    </row>
    <row r="23" spans="1:11" ht="18.75" x14ac:dyDescent="0.3">
      <c r="A23" s="10"/>
      <c r="B23" s="10"/>
      <c r="D23" s="91">
        <f>SUM(D20:D22)</f>
        <v>163461732848.72</v>
      </c>
      <c r="E23" s="14"/>
      <c r="F23" s="91">
        <f>SUM(F20:F22)</f>
        <v>53878965397.720001</v>
      </c>
      <c r="G23" s="1"/>
      <c r="H23" s="66">
        <f>SUM(H20:H22)</f>
        <v>17541604991.420002</v>
      </c>
      <c r="I23" s="60">
        <f t="shared" si="0"/>
        <v>109582767451</v>
      </c>
      <c r="J23" s="61">
        <f>+D23*100/F23-100</f>
        <v>203.38691851651112</v>
      </c>
      <c r="K23" s="113"/>
    </row>
    <row r="24" spans="1:11" ht="18.75" x14ac:dyDescent="0.3">
      <c r="A24" s="9" t="s">
        <v>39</v>
      </c>
      <c r="B24" s="10"/>
      <c r="D24" s="67"/>
      <c r="E24" s="14"/>
      <c r="F24" s="67"/>
      <c r="G24" s="1"/>
      <c r="H24" s="67"/>
      <c r="I24" s="32"/>
      <c r="J24" s="59"/>
      <c r="K24" s="113"/>
    </row>
    <row r="25" spans="1:11" ht="18.75" x14ac:dyDescent="0.3">
      <c r="A25" s="9" t="s">
        <v>100</v>
      </c>
      <c r="B25" s="10"/>
      <c r="D25" s="67"/>
      <c r="E25" s="14"/>
      <c r="F25" s="67"/>
      <c r="G25" s="1"/>
      <c r="H25" s="67"/>
      <c r="I25" s="32"/>
      <c r="J25" s="59"/>
      <c r="K25" s="113"/>
    </row>
    <row r="26" spans="1:11" ht="18.75" x14ac:dyDescent="0.3">
      <c r="A26" s="10"/>
      <c r="B26" s="10" t="s">
        <v>101</v>
      </c>
      <c r="D26" s="14">
        <v>1523813216189.1299</v>
      </c>
      <c r="E26" s="14"/>
      <c r="F26" s="14">
        <v>1435730506392.97</v>
      </c>
      <c r="G26" s="1"/>
      <c r="H26" s="14">
        <f>+D26-F26</f>
        <v>88082709796.159912</v>
      </c>
      <c r="I26" s="32">
        <f t="shared" si="0"/>
        <v>88082709796.159912</v>
      </c>
      <c r="J26" s="59">
        <f>+D26*100/F26-100</f>
        <v>6.1350448015103467</v>
      </c>
      <c r="K26" s="113"/>
    </row>
    <row r="27" spans="1:11" ht="18.75" x14ac:dyDescent="0.3">
      <c r="A27" s="10"/>
      <c r="B27" s="10" t="s">
        <v>41</v>
      </c>
      <c r="D27" s="14">
        <f>36566486691.19</f>
        <v>36566486691.190002</v>
      </c>
      <c r="E27" s="14"/>
      <c r="F27" s="14">
        <f>32968940580-12</f>
        <v>32968940568</v>
      </c>
      <c r="G27" s="1"/>
      <c r="H27" s="14">
        <f>+D27-F27</f>
        <v>3597546123.1900024</v>
      </c>
      <c r="I27" s="32">
        <f t="shared" si="0"/>
        <v>3597546123.1900024</v>
      </c>
      <c r="J27" s="59">
        <f>+D27*100/F27-100</f>
        <v>10.911925167173294</v>
      </c>
      <c r="K27" s="113"/>
    </row>
    <row r="28" spans="1:11" ht="18.75" x14ac:dyDescent="0.3">
      <c r="A28" s="10"/>
      <c r="B28" s="10" t="s">
        <v>91</v>
      </c>
      <c r="D28" s="62">
        <v>-10872846357.5</v>
      </c>
      <c r="E28" s="14"/>
      <c r="F28" s="62">
        <v>-10470202180.799999</v>
      </c>
      <c r="G28" s="1"/>
      <c r="H28" s="14"/>
      <c r="I28" s="32">
        <f t="shared" si="0"/>
        <v>-402644176.70000076</v>
      </c>
      <c r="J28" s="59">
        <f>+D28*100/F28-100</f>
        <v>3.8456198815182319</v>
      </c>
      <c r="K28" s="113"/>
    </row>
    <row r="29" spans="1:11" ht="18.75" x14ac:dyDescent="0.3">
      <c r="A29" s="10"/>
      <c r="B29" s="10"/>
      <c r="D29" s="15">
        <f>SUM(D26:D28)</f>
        <v>1549506856522.8198</v>
      </c>
      <c r="E29" s="14"/>
      <c r="F29" s="15">
        <f>SUM(F26:F28)</f>
        <v>1458229244780.1699</v>
      </c>
      <c r="G29" s="1"/>
      <c r="H29" s="16">
        <f>SUM(H26:H27)</f>
        <v>91680255919.349915</v>
      </c>
      <c r="I29" s="60">
        <f t="shared" si="0"/>
        <v>91277611742.649902</v>
      </c>
      <c r="J29" s="61">
        <f>+D29*100/F29-100</f>
        <v>6.2594830044304928</v>
      </c>
      <c r="K29" s="113"/>
    </row>
    <row r="30" spans="1:11" ht="18.75" x14ac:dyDescent="0.3">
      <c r="A30" s="9" t="s">
        <v>4</v>
      </c>
      <c r="B30" s="10"/>
      <c r="D30" s="16"/>
      <c r="E30" s="14"/>
      <c r="F30" s="16"/>
      <c r="G30" s="1"/>
      <c r="H30" s="16"/>
      <c r="I30" s="32"/>
      <c r="J30" s="59"/>
      <c r="K30" s="113"/>
    </row>
    <row r="31" spans="1:11" ht="18.75" x14ac:dyDescent="0.3">
      <c r="A31" s="9"/>
      <c r="B31" s="10" t="s">
        <v>43</v>
      </c>
      <c r="D31" s="14">
        <v>54004793998.190002</v>
      </c>
      <c r="E31" s="14"/>
      <c r="F31" s="14">
        <v>54020445504.370003</v>
      </c>
      <c r="G31" s="1"/>
      <c r="H31" s="14">
        <f>+D31-F31</f>
        <v>-15651506.180000305</v>
      </c>
      <c r="I31" s="32">
        <f t="shared" si="0"/>
        <v>-15651506.180000305</v>
      </c>
      <c r="J31" s="59">
        <f>+D31*100/F31-100</f>
        <v>-2.8973300819473025E-2</v>
      </c>
      <c r="K31" s="113"/>
    </row>
    <row r="32" spans="1:11" ht="18.75" x14ac:dyDescent="0.3">
      <c r="A32" s="9"/>
      <c r="B32" s="10" t="s">
        <v>87</v>
      </c>
      <c r="D32" s="62">
        <v>0</v>
      </c>
      <c r="E32" s="14"/>
      <c r="F32" s="62">
        <v>0</v>
      </c>
      <c r="G32" s="1"/>
      <c r="H32" s="14"/>
      <c r="I32" s="32">
        <f t="shared" si="0"/>
        <v>0</v>
      </c>
      <c r="J32" s="59" t="e">
        <f>+D32*100/F32-100</f>
        <v>#DIV/0!</v>
      </c>
      <c r="K32" s="113"/>
    </row>
    <row r="33" spans="1:12" ht="18.75" x14ac:dyDescent="0.3">
      <c r="A33" s="9"/>
      <c r="B33" s="10"/>
      <c r="D33" s="15">
        <f>SUM(D31:D32)</f>
        <v>54004793998.190002</v>
      </c>
      <c r="E33" s="14"/>
      <c r="F33" s="15">
        <f>SUM(F31:F32)</f>
        <v>54020445504.370003</v>
      </c>
      <c r="G33" s="1"/>
      <c r="H33" s="16">
        <f>SUM(H31:H31)</f>
        <v>-15651506.180000305</v>
      </c>
      <c r="I33" s="60">
        <f t="shared" si="0"/>
        <v>-15651506.180000305</v>
      </c>
      <c r="J33" s="61">
        <f>+D33*100/F33-100</f>
        <v>-2.8973300819473025E-2</v>
      </c>
      <c r="K33" s="113"/>
    </row>
    <row r="34" spans="1:12" ht="18.75" x14ac:dyDescent="0.3">
      <c r="A34" s="9" t="s">
        <v>62</v>
      </c>
      <c r="B34" s="10"/>
      <c r="D34" s="67"/>
      <c r="E34" s="14"/>
      <c r="F34" s="67"/>
      <c r="G34" s="1"/>
      <c r="H34" s="67"/>
      <c r="I34" s="32"/>
      <c r="J34" s="59"/>
      <c r="K34" s="113"/>
    </row>
    <row r="35" spans="1:12" ht="18.75" x14ac:dyDescent="0.3">
      <c r="A35" s="9" t="s">
        <v>74</v>
      </c>
      <c r="B35" s="10"/>
      <c r="D35" s="67"/>
      <c r="E35" s="14"/>
      <c r="F35" s="67"/>
      <c r="G35" s="1"/>
      <c r="H35" s="67"/>
      <c r="I35" s="32"/>
      <c r="J35" s="59"/>
      <c r="K35" s="113"/>
    </row>
    <row r="36" spans="1:12" ht="18.75" x14ac:dyDescent="0.3">
      <c r="A36" s="10"/>
      <c r="B36" s="10" t="s">
        <v>63</v>
      </c>
      <c r="D36" s="14">
        <f>13644981704.19+533404919.23+46649962865.41</f>
        <v>60828349488.830002</v>
      </c>
      <c r="E36" s="14"/>
      <c r="F36" s="14">
        <f>15437855381.44+227394818+33762289067.42+2.9</f>
        <v>49427539269.760002</v>
      </c>
      <c r="G36" s="1"/>
      <c r="H36" s="14">
        <f>+D36-F36</f>
        <v>11400810219.07</v>
      </c>
      <c r="I36" s="32">
        <f t="shared" si="0"/>
        <v>11400810219.07</v>
      </c>
      <c r="J36" s="59">
        <f>+D36*100/F36-100</f>
        <v>23.065704640580933</v>
      </c>
      <c r="K36" s="113"/>
    </row>
    <row r="37" spans="1:12" ht="18.75" x14ac:dyDescent="0.3">
      <c r="A37" s="10"/>
      <c r="B37" s="10" t="s">
        <v>41</v>
      </c>
      <c r="D37" s="65">
        <v>3265399761.1399999</v>
      </c>
      <c r="E37" s="14"/>
      <c r="F37" s="65">
        <v>3617017021.7199998</v>
      </c>
      <c r="G37" s="1"/>
      <c r="H37" s="14">
        <f>+D37-F37</f>
        <v>-351617260.57999992</v>
      </c>
      <c r="I37" s="32">
        <f t="shared" si="0"/>
        <v>-351617260.57999992</v>
      </c>
      <c r="J37" s="59">
        <f>+D37*100/F37-100</f>
        <v>-9.7211945221312561</v>
      </c>
      <c r="K37" s="113"/>
    </row>
    <row r="38" spans="1:12" ht="18.75" x14ac:dyDescent="0.3">
      <c r="A38" s="10"/>
      <c r="B38" s="10" t="s">
        <v>76</v>
      </c>
      <c r="D38" s="62">
        <v>-38039826798.07</v>
      </c>
      <c r="E38" s="14"/>
      <c r="F38" s="62">
        <v>-32798426332.349998</v>
      </c>
      <c r="G38" s="1"/>
      <c r="H38" s="14">
        <f>+D38-F38</f>
        <v>-5241400465.7200012</v>
      </c>
      <c r="I38" s="32">
        <f t="shared" si="0"/>
        <v>-5241400465.7200012</v>
      </c>
      <c r="J38" s="59">
        <f>+D38*100/F38-100</f>
        <v>15.980646182863538</v>
      </c>
      <c r="K38" s="113"/>
    </row>
    <row r="39" spans="1:12" ht="18.75" x14ac:dyDescent="0.3">
      <c r="A39" s="10"/>
      <c r="B39" s="10"/>
      <c r="D39" s="15">
        <f>SUM(D36:D38)</f>
        <v>26053922451.900002</v>
      </c>
      <c r="E39" s="14"/>
      <c r="F39" s="15">
        <f>SUM(F36:F38)</f>
        <v>20246129959.130005</v>
      </c>
      <c r="G39" s="1"/>
      <c r="H39" s="16">
        <f>SUM(H36:H38)</f>
        <v>5807792492.7699986</v>
      </c>
      <c r="I39" s="60">
        <f t="shared" si="0"/>
        <v>5807792492.7699966</v>
      </c>
      <c r="J39" s="61">
        <f>+D39*100/F39-100</f>
        <v>28.685939013993959</v>
      </c>
      <c r="K39" s="113"/>
      <c r="L39" s="113"/>
    </row>
    <row r="40" spans="1:12" ht="18.75" x14ac:dyDescent="0.3">
      <c r="A40" s="9" t="s">
        <v>69</v>
      </c>
      <c r="B40" s="10"/>
      <c r="D40" s="14"/>
      <c r="E40" s="14"/>
      <c r="F40" s="14"/>
      <c r="G40" s="1"/>
      <c r="H40" s="14"/>
      <c r="I40" s="32"/>
      <c r="J40" s="59"/>
      <c r="K40" s="113"/>
    </row>
    <row r="41" spans="1:12" ht="18.75" x14ac:dyDescent="0.3">
      <c r="A41" s="9"/>
      <c r="B41" s="10" t="s">
        <v>84</v>
      </c>
      <c r="D41" s="65">
        <v>10187238446</v>
      </c>
      <c r="E41" s="14"/>
      <c r="F41" s="65">
        <v>10158438446</v>
      </c>
      <c r="G41" s="1"/>
      <c r="H41" s="14">
        <f>+D41-F41</f>
        <v>28800000</v>
      </c>
      <c r="I41" s="32">
        <f t="shared" si="0"/>
        <v>28800000</v>
      </c>
      <c r="J41" s="59">
        <f>+D41*100/F41-100</f>
        <v>0.28350814107005817</v>
      </c>
      <c r="K41" s="113"/>
    </row>
    <row r="42" spans="1:12" ht="18.75" x14ac:dyDescent="0.3">
      <c r="A42" s="10"/>
      <c r="B42" s="10" t="s">
        <v>70</v>
      </c>
      <c r="D42" s="65">
        <v>21799206211.810001</v>
      </c>
      <c r="E42" s="14"/>
      <c r="F42" s="65">
        <v>13028741802.280001</v>
      </c>
      <c r="G42" s="1"/>
      <c r="H42" s="14">
        <f>+D42-F42</f>
        <v>8770464409.5300007</v>
      </c>
      <c r="I42" s="32">
        <f t="shared" si="0"/>
        <v>8770464409.5300007</v>
      </c>
      <c r="J42" s="59">
        <f t="shared" ref="J42:J53" si="1">+D42*100/F42-100</f>
        <v>67.316280747809344</v>
      </c>
      <c r="K42" s="113"/>
    </row>
    <row r="43" spans="1:12" ht="18.75" x14ac:dyDescent="0.3">
      <c r="A43" s="10"/>
      <c r="B43" s="10" t="s">
        <v>105</v>
      </c>
      <c r="D43" s="65">
        <v>2275227005.79</v>
      </c>
      <c r="E43" s="14"/>
      <c r="F43" s="65">
        <v>15216224778.860001</v>
      </c>
      <c r="G43" s="1"/>
      <c r="H43" s="14"/>
      <c r="I43" s="32"/>
      <c r="J43" s="59"/>
      <c r="K43" s="113"/>
    </row>
    <row r="44" spans="1:12" ht="18.75" x14ac:dyDescent="0.3">
      <c r="A44" s="10"/>
      <c r="B44" s="10" t="s">
        <v>76</v>
      </c>
      <c r="D44" s="68">
        <v>-4017612277.96</v>
      </c>
      <c r="E44" s="14"/>
      <c r="F44" s="68">
        <v>-14837349413.92</v>
      </c>
      <c r="G44" s="1"/>
      <c r="H44" s="14">
        <f>+D44-F44</f>
        <v>10819737135.959999</v>
      </c>
      <c r="I44" s="32">
        <f t="shared" si="0"/>
        <v>10819737135.959999</v>
      </c>
      <c r="J44" s="59">
        <f t="shared" si="1"/>
        <v>-72.922304611962673</v>
      </c>
      <c r="K44" s="113"/>
    </row>
    <row r="45" spans="1:12" ht="18.75" x14ac:dyDescent="0.3">
      <c r="A45" s="10"/>
      <c r="B45" s="10"/>
      <c r="D45" s="15">
        <f>SUM(D41:D44)</f>
        <v>30244059385.640003</v>
      </c>
      <c r="E45" s="14"/>
      <c r="F45" s="15">
        <f>SUM(F41:F44)</f>
        <v>23566055613.220001</v>
      </c>
      <c r="G45" s="1"/>
      <c r="H45" s="16">
        <f>SUM(H41:H44)</f>
        <v>19619001545.489998</v>
      </c>
      <c r="I45" s="60">
        <f t="shared" si="0"/>
        <v>6678003772.420002</v>
      </c>
      <c r="J45" s="61">
        <f t="shared" si="1"/>
        <v>28.337384422846725</v>
      </c>
      <c r="K45" s="113"/>
    </row>
    <row r="46" spans="1:12" ht="18.75" x14ac:dyDescent="0.3">
      <c r="A46" s="9" t="s">
        <v>45</v>
      </c>
      <c r="B46" s="10"/>
      <c r="D46" s="16"/>
      <c r="E46" s="14"/>
      <c r="F46" s="16"/>
      <c r="G46" s="1"/>
      <c r="H46" s="16"/>
      <c r="I46" s="32"/>
      <c r="J46" s="59"/>
      <c r="K46" s="113"/>
    </row>
    <row r="47" spans="1:12" ht="18.75" x14ac:dyDescent="0.3">
      <c r="A47" s="10"/>
      <c r="B47" s="10" t="s">
        <v>78</v>
      </c>
      <c r="D47" s="62">
        <f>16155090029.77+9</f>
        <v>16155090038.77</v>
      </c>
      <c r="E47" s="14"/>
      <c r="F47" s="62">
        <v>17419467133.75</v>
      </c>
      <c r="G47" s="1"/>
      <c r="H47" s="14">
        <f>+D47-F47</f>
        <v>-1264377094.9799995</v>
      </c>
      <c r="I47" s="32">
        <f t="shared" si="0"/>
        <v>-1264377094.9799995</v>
      </c>
      <c r="J47" s="59">
        <f t="shared" si="1"/>
        <v>-7.25841430895602</v>
      </c>
      <c r="K47" s="113"/>
    </row>
    <row r="48" spans="1:12" ht="18.75" x14ac:dyDescent="0.3">
      <c r="A48" s="10"/>
      <c r="B48" s="10"/>
      <c r="D48" s="15">
        <f>SUM(D47)</f>
        <v>16155090038.77</v>
      </c>
      <c r="E48" s="14"/>
      <c r="F48" s="15">
        <f>SUM(F47)</f>
        <v>17419467133.75</v>
      </c>
      <c r="G48" s="1"/>
      <c r="H48" s="16">
        <f>SUM(H47)</f>
        <v>-1264377094.9799995</v>
      </c>
      <c r="I48" s="60">
        <f t="shared" si="0"/>
        <v>-1264377094.9799995</v>
      </c>
      <c r="J48" s="61">
        <f t="shared" si="1"/>
        <v>-7.25841430895602</v>
      </c>
      <c r="K48" s="113"/>
    </row>
    <row r="49" spans="1:14" ht="18.75" x14ac:dyDescent="0.3">
      <c r="A49" s="9" t="s">
        <v>44</v>
      </c>
      <c r="B49" s="10"/>
      <c r="D49" s="16"/>
      <c r="E49" s="14"/>
      <c r="F49" s="16"/>
      <c r="G49" s="1"/>
      <c r="H49" s="16"/>
      <c r="I49" s="32"/>
      <c r="J49" s="59"/>
      <c r="K49" s="113"/>
    </row>
    <row r="50" spans="1:14" ht="18.75" x14ac:dyDescent="0.3">
      <c r="A50" s="9"/>
      <c r="B50" s="10" t="s">
        <v>79</v>
      </c>
      <c r="D50" s="62">
        <v>12654860934.33</v>
      </c>
      <c r="E50" s="14"/>
      <c r="F50" s="62">
        <v>16440182132.709999</v>
      </c>
      <c r="G50" s="1"/>
      <c r="H50" s="14">
        <f>+D50-F50</f>
        <v>-3785321198.3799992</v>
      </c>
      <c r="I50" s="32">
        <f t="shared" si="0"/>
        <v>-3785321198.3799992</v>
      </c>
      <c r="J50" s="59">
        <f t="shared" si="1"/>
        <v>-23.024813033236313</v>
      </c>
      <c r="K50" s="113"/>
    </row>
    <row r="51" spans="1:14" ht="18.75" x14ac:dyDescent="0.3">
      <c r="A51" s="9"/>
      <c r="B51" s="10"/>
      <c r="D51" s="15">
        <f>SUM(D50)</f>
        <v>12654860934.33</v>
      </c>
      <c r="E51" s="14"/>
      <c r="F51" s="15">
        <f>SUM(F50)</f>
        <v>16440182132.709999</v>
      </c>
      <c r="G51" s="1"/>
      <c r="H51" s="16">
        <f>SUM(H50)</f>
        <v>-3785321198.3799992</v>
      </c>
      <c r="I51" s="60">
        <f t="shared" si="0"/>
        <v>-3785321198.3799992</v>
      </c>
      <c r="J51" s="61">
        <f t="shared" si="1"/>
        <v>-23.024813033236313</v>
      </c>
      <c r="K51" s="113"/>
    </row>
    <row r="52" spans="1:14" ht="18.75" x14ac:dyDescent="0.3">
      <c r="A52" s="9"/>
      <c r="B52" s="10"/>
      <c r="D52" s="16"/>
      <c r="E52" s="14"/>
      <c r="F52" s="16"/>
      <c r="G52" s="1"/>
      <c r="H52" s="16"/>
      <c r="I52" s="32"/>
      <c r="J52" s="55"/>
      <c r="K52" s="113"/>
    </row>
    <row r="53" spans="1:14" ht="19.5" thickBot="1" x14ac:dyDescent="0.35">
      <c r="A53" s="9" t="s">
        <v>5</v>
      </c>
      <c r="B53" s="9"/>
      <c r="D53" s="17">
        <f>SUM(D14+D29+D33+D39+D45+D48+D51+D23+D16)</f>
        <v>2364946436250.9795</v>
      </c>
      <c r="E53" s="16"/>
      <c r="F53" s="17">
        <f>SUM(F14+F29+F33+F39+F45+F48+F51+F23+F16)</f>
        <v>2102434260894.52</v>
      </c>
      <c r="G53" s="45"/>
      <c r="H53" s="17">
        <f>SUM(H14+H29+H33+H39+H45+H48+H51+H23+H16)</f>
        <v>249997281985.44989</v>
      </c>
      <c r="I53" s="46">
        <f t="shared" si="0"/>
        <v>262512175356.45947</v>
      </c>
      <c r="J53" s="56">
        <f t="shared" si="1"/>
        <v>12.486106235957578</v>
      </c>
      <c r="K53" s="120"/>
      <c r="L53" s="120"/>
    </row>
    <row r="54" spans="1:14" ht="19.5" thickTop="1" x14ac:dyDescent="0.3">
      <c r="A54" s="1"/>
      <c r="B54" s="1"/>
      <c r="D54" s="2"/>
      <c r="E54" s="2"/>
      <c r="F54" s="2"/>
      <c r="G54" s="1"/>
      <c r="H54" s="2"/>
    </row>
    <row r="55" spans="1:14" ht="18.75" x14ac:dyDescent="0.3">
      <c r="A55" s="275" t="s">
        <v>88</v>
      </c>
      <c r="B55" s="275"/>
      <c r="C55" s="275"/>
      <c r="D55" s="275"/>
      <c r="E55" s="275"/>
      <c r="F55" s="275"/>
      <c r="G55" s="1"/>
      <c r="H55" s="4"/>
    </row>
    <row r="56" spans="1:14" ht="18.75" x14ac:dyDescent="0.3">
      <c r="A56" s="5"/>
      <c r="B56" s="5"/>
      <c r="C56" s="5"/>
      <c r="D56" s="5"/>
      <c r="E56" s="5"/>
      <c r="F56" s="5"/>
      <c r="G56" s="1"/>
      <c r="H56" s="4"/>
    </row>
    <row r="57" spans="1:14" ht="18.75" x14ac:dyDescent="0.3">
      <c r="A57" s="5"/>
      <c r="B57" s="5"/>
      <c r="C57" s="5"/>
      <c r="D57" s="5"/>
      <c r="E57" s="5"/>
      <c r="F57" s="5"/>
      <c r="G57" s="1"/>
      <c r="H57" s="4"/>
    </row>
    <row r="58" spans="1:14" ht="18.75" x14ac:dyDescent="0.3">
      <c r="A58" s="1"/>
      <c r="B58" s="1"/>
      <c r="C58" s="4"/>
      <c r="D58" s="28"/>
      <c r="E58" s="1"/>
      <c r="F58" s="1"/>
      <c r="G58" s="1"/>
      <c r="H58" s="1"/>
    </row>
    <row r="59" spans="1:14" ht="18.75" x14ac:dyDescent="0.3">
      <c r="A59" s="35"/>
      <c r="B59" s="38"/>
      <c r="C59" s="38"/>
      <c r="D59" s="38"/>
      <c r="E59" s="38"/>
      <c r="F59" s="38"/>
      <c r="G59" s="93"/>
      <c r="H59" s="28"/>
      <c r="N59" s="118"/>
    </row>
    <row r="60" spans="1:14" ht="11.25" customHeight="1" x14ac:dyDescent="0.3">
      <c r="A60" s="37"/>
      <c r="G60" s="93"/>
      <c r="H60" s="1"/>
      <c r="N60" s="118"/>
    </row>
    <row r="61" spans="1:14" x14ac:dyDescent="0.2">
      <c r="A61" s="37"/>
    </row>
    <row r="62" spans="1:14" ht="24.75" customHeight="1" x14ac:dyDescent="0.3">
      <c r="A62" s="35"/>
      <c r="B62" s="36"/>
      <c r="C62" s="2"/>
      <c r="D62" s="2"/>
      <c r="E62" s="2"/>
      <c r="F62" s="31"/>
    </row>
    <row r="63" spans="1:14" ht="22.5" x14ac:dyDescent="0.3">
      <c r="A63" s="276" t="s">
        <v>73</v>
      </c>
      <c r="B63" s="276"/>
      <c r="C63" s="276"/>
      <c r="D63" s="276"/>
      <c r="E63" s="276"/>
      <c r="F63" s="276"/>
      <c r="G63" s="1"/>
    </row>
    <row r="64" spans="1:14" ht="22.5" x14ac:dyDescent="0.3">
      <c r="A64" s="276" t="s">
        <v>159</v>
      </c>
      <c r="B64" s="276"/>
      <c r="C64" s="276"/>
      <c r="D64" s="276"/>
      <c r="E64" s="276"/>
      <c r="F64" s="276"/>
      <c r="G64" s="1"/>
    </row>
    <row r="65" spans="1:15" ht="20.25" x14ac:dyDescent="0.3">
      <c r="A65" s="277" t="s">
        <v>34</v>
      </c>
      <c r="B65" s="277"/>
      <c r="C65" s="277"/>
      <c r="D65" s="277"/>
      <c r="E65" s="277"/>
      <c r="F65" s="277"/>
      <c r="G65" s="1"/>
    </row>
    <row r="66" spans="1:15" ht="9" customHeight="1" x14ac:dyDescent="0.3">
      <c r="A66" s="1"/>
      <c r="B66" s="1"/>
      <c r="C66" s="1"/>
      <c r="D66" s="1"/>
      <c r="E66" s="1"/>
      <c r="F66" s="1"/>
      <c r="G66" s="1"/>
      <c r="H66" s="1"/>
    </row>
    <row r="67" spans="1:15" ht="18.75" x14ac:dyDescent="0.3">
      <c r="A67" s="3" t="s">
        <v>6</v>
      </c>
      <c r="B67" s="1"/>
      <c r="D67" s="8">
        <v>2019</v>
      </c>
      <c r="E67" s="7">
        <v>1996</v>
      </c>
      <c r="F67" s="8">
        <v>2018</v>
      </c>
      <c r="G67" s="47"/>
      <c r="H67" s="8" t="s">
        <v>83</v>
      </c>
      <c r="I67" s="48" t="s">
        <v>98</v>
      </c>
      <c r="J67" s="48" t="s">
        <v>97</v>
      </c>
    </row>
    <row r="68" spans="1:15" ht="10.5" customHeight="1" x14ac:dyDescent="0.3">
      <c r="A68" s="9"/>
      <c r="B68" s="10"/>
      <c r="D68" s="13"/>
      <c r="E68" s="13"/>
      <c r="F68" s="13"/>
      <c r="G68" s="1"/>
      <c r="H68" s="13"/>
    </row>
    <row r="69" spans="1:15" ht="18.75" x14ac:dyDescent="0.3">
      <c r="A69" s="9" t="s">
        <v>46</v>
      </c>
      <c r="B69" s="10"/>
      <c r="D69" s="18"/>
      <c r="E69" s="13"/>
      <c r="F69" s="18"/>
      <c r="G69" s="1"/>
      <c r="H69" s="18"/>
    </row>
    <row r="70" spans="1:15" ht="18.75" x14ac:dyDescent="0.3">
      <c r="A70" s="9" t="s">
        <v>40</v>
      </c>
      <c r="B70" s="10"/>
      <c r="D70" s="18"/>
      <c r="E70" s="13"/>
      <c r="F70" s="18"/>
      <c r="G70" s="1"/>
      <c r="H70" s="18"/>
    </row>
    <row r="71" spans="1:15" ht="18.75" x14ac:dyDescent="0.3">
      <c r="A71" s="10"/>
      <c r="B71" s="10" t="s">
        <v>37</v>
      </c>
      <c r="D71" s="50">
        <v>2303752068.4499998</v>
      </c>
      <c r="E71" s="19"/>
      <c r="F71" s="50">
        <v>2000962345.8299999</v>
      </c>
      <c r="G71" s="1"/>
      <c r="H71" s="19">
        <f>+D71</f>
        <v>2303752068.4499998</v>
      </c>
      <c r="I71" s="29">
        <f>+D71-F71</f>
        <v>302789722.61999989</v>
      </c>
      <c r="J71" s="59">
        <f t="shared" ref="J71:J78" si="2">+D71*100/F71-100</f>
        <v>15.132204923846402</v>
      </c>
      <c r="K71" s="113"/>
    </row>
    <row r="72" spans="1:15" ht="18.75" x14ac:dyDescent="0.3">
      <c r="A72" s="10"/>
      <c r="B72" s="10" t="s">
        <v>3</v>
      </c>
      <c r="D72" s="50">
        <v>105924928324.36</v>
      </c>
      <c r="E72" s="69"/>
      <c r="F72" s="50">
        <v>93148148361.440002</v>
      </c>
      <c r="G72" s="1"/>
      <c r="H72" s="19">
        <f>+D72-F72</f>
        <v>12776779962.919998</v>
      </c>
      <c r="I72" s="29">
        <f>+D72-F72</f>
        <v>12776779962.919998</v>
      </c>
      <c r="J72" s="59">
        <f t="shared" si="2"/>
        <v>13.716622592799851</v>
      </c>
      <c r="K72" s="113"/>
    </row>
    <row r="73" spans="1:15" ht="18.75" x14ac:dyDescent="0.3">
      <c r="A73" s="10"/>
      <c r="B73" s="10" t="s">
        <v>103</v>
      </c>
      <c r="D73" s="50">
        <v>26444435110.700001</v>
      </c>
      <c r="E73" s="69"/>
      <c r="F73" s="50">
        <v>21331737091.610001</v>
      </c>
      <c r="G73" s="1"/>
      <c r="H73" s="19"/>
      <c r="I73" s="29"/>
      <c r="J73" s="59"/>
      <c r="K73" s="113"/>
    </row>
    <row r="74" spans="1:15" ht="18.75" x14ac:dyDescent="0.3">
      <c r="A74" s="10"/>
      <c r="B74" s="10" t="s">
        <v>149</v>
      </c>
      <c r="D74" s="50">
        <v>0</v>
      </c>
      <c r="E74" s="69"/>
      <c r="F74" s="50">
        <v>5960540000</v>
      </c>
      <c r="G74" s="1"/>
      <c r="H74" s="19"/>
      <c r="I74" s="29"/>
      <c r="J74" s="59"/>
      <c r="K74" s="113"/>
    </row>
    <row r="75" spans="1:15" ht="18.75" x14ac:dyDescent="0.3">
      <c r="A75" s="10"/>
      <c r="B75" s="10" t="s">
        <v>95</v>
      </c>
      <c r="D75" s="50">
        <v>37622740</v>
      </c>
      <c r="E75" s="69"/>
      <c r="F75" s="50">
        <v>22584834</v>
      </c>
      <c r="G75" s="1"/>
      <c r="H75" s="19"/>
      <c r="I75" s="29"/>
      <c r="J75" s="59"/>
      <c r="K75" s="113"/>
    </row>
    <row r="76" spans="1:15" ht="18.75" x14ac:dyDescent="0.3">
      <c r="A76" s="10"/>
      <c r="B76" s="10" t="s">
        <v>92</v>
      </c>
      <c r="D76" s="50">
        <v>111102892347.28999</v>
      </c>
      <c r="E76" s="69"/>
      <c r="F76" s="50">
        <v>115890163780.81</v>
      </c>
      <c r="G76" s="1"/>
      <c r="H76" s="19"/>
      <c r="I76" s="29">
        <f t="shared" ref="I76:I96" si="3">+D76-F76</f>
        <v>-4787271433.5200043</v>
      </c>
      <c r="J76" s="59">
        <f t="shared" si="2"/>
        <v>-4.1308695037953811</v>
      </c>
      <c r="K76" s="113"/>
    </row>
    <row r="77" spans="1:15" ht="18.75" x14ac:dyDescent="0.3">
      <c r="A77" s="10"/>
      <c r="B77" s="10" t="s">
        <v>47</v>
      </c>
      <c r="D77" s="71">
        <v>5187803730</v>
      </c>
      <c r="E77" s="19"/>
      <c r="F77" s="71">
        <v>2822137924.7600002</v>
      </c>
      <c r="G77" s="1"/>
      <c r="H77" s="19">
        <f>+D77-F77</f>
        <v>2365665805.2399998</v>
      </c>
      <c r="I77" s="29">
        <f t="shared" si="3"/>
        <v>2365665805.2399998</v>
      </c>
      <c r="J77" s="59">
        <f t="shared" si="2"/>
        <v>83.825307915848242</v>
      </c>
      <c r="K77" s="113"/>
    </row>
    <row r="78" spans="1:15" ht="18.75" x14ac:dyDescent="0.3">
      <c r="A78" s="10"/>
      <c r="B78" s="10"/>
      <c r="D78" s="72">
        <f>SUM(D71:D77)</f>
        <v>251001434320.79999</v>
      </c>
      <c r="E78" s="19"/>
      <c r="F78" s="72">
        <f>SUM(F71:F77)</f>
        <v>241176274338.45001</v>
      </c>
      <c r="G78" s="1"/>
      <c r="H78" s="25">
        <f>SUM(H71:H77)</f>
        <v>17446197836.610001</v>
      </c>
      <c r="I78" s="70">
        <f t="shared" si="3"/>
        <v>9825159982.3499756</v>
      </c>
      <c r="J78" s="61">
        <f t="shared" si="2"/>
        <v>4.0738501369177129</v>
      </c>
      <c r="K78" s="113"/>
      <c r="N78" s="32"/>
      <c r="O78" s="32"/>
    </row>
    <row r="79" spans="1:15" ht="18.75" x14ac:dyDescent="0.3">
      <c r="A79" s="9" t="s">
        <v>46</v>
      </c>
      <c r="B79" s="10"/>
      <c r="D79" s="19"/>
      <c r="E79" s="19"/>
      <c r="F79" s="19"/>
      <c r="G79" s="1"/>
      <c r="H79" s="19"/>
      <c r="I79" s="29"/>
      <c r="J79" s="54"/>
      <c r="K79" s="113"/>
    </row>
    <row r="80" spans="1:15" ht="18.75" x14ac:dyDescent="0.3">
      <c r="A80" s="9" t="s">
        <v>42</v>
      </c>
      <c r="B80" s="10"/>
      <c r="D80" s="19"/>
      <c r="E80" s="19"/>
      <c r="F80" s="19"/>
      <c r="G80" s="1"/>
      <c r="H80" s="19"/>
      <c r="I80" s="29"/>
      <c r="J80" s="54"/>
      <c r="K80" s="113"/>
    </row>
    <row r="81" spans="1:12" ht="18.75" x14ac:dyDescent="0.3">
      <c r="A81" s="10"/>
      <c r="B81" s="10" t="s">
        <v>7</v>
      </c>
      <c r="D81" s="19">
        <v>1760107475813.6799</v>
      </c>
      <c r="E81" s="19"/>
      <c r="F81" s="19">
        <v>1491825065421.24</v>
      </c>
      <c r="G81" s="1"/>
      <c r="H81" s="19">
        <f>+D81-F81</f>
        <v>268282410392.43994</v>
      </c>
      <c r="I81" s="29">
        <f t="shared" si="3"/>
        <v>268282410392.43994</v>
      </c>
      <c r="J81" s="59">
        <f t="shared" ref="J81:J96" si="4">+D81*100/F81-100</f>
        <v>17.983503335003036</v>
      </c>
      <c r="K81" s="113"/>
    </row>
    <row r="82" spans="1:12" ht="18.75" x14ac:dyDescent="0.3">
      <c r="A82" s="10"/>
      <c r="B82" s="10" t="s">
        <v>8</v>
      </c>
      <c r="D82" s="19">
        <v>298786493</v>
      </c>
      <c r="E82" s="19"/>
      <c r="F82" s="19">
        <f>296140781-3</f>
        <v>296140778</v>
      </c>
      <c r="G82" s="1"/>
      <c r="H82" s="19">
        <f>+D82-F82</f>
        <v>2645715</v>
      </c>
      <c r="I82" s="29">
        <f t="shared" si="3"/>
        <v>2645715</v>
      </c>
      <c r="J82" s="59">
        <f t="shared" si="4"/>
        <v>0.89339773396557121</v>
      </c>
      <c r="K82" s="113"/>
    </row>
    <row r="83" spans="1:12" ht="18.75" x14ac:dyDescent="0.3">
      <c r="A83" s="10"/>
      <c r="B83" s="10" t="s">
        <v>93</v>
      </c>
      <c r="D83" s="19">
        <v>79203939417</v>
      </c>
      <c r="E83" s="19"/>
      <c r="F83" s="19">
        <v>93517307839</v>
      </c>
      <c r="G83" s="1"/>
      <c r="H83" s="19"/>
      <c r="I83" s="29">
        <f t="shared" si="3"/>
        <v>-14313368422</v>
      </c>
      <c r="J83" s="59">
        <f t="shared" si="4"/>
        <v>-15.305582199438405</v>
      </c>
      <c r="K83" s="113"/>
    </row>
    <row r="84" spans="1:12" ht="18.75" x14ac:dyDescent="0.3">
      <c r="A84" s="10"/>
      <c r="B84" s="10" t="s">
        <v>99</v>
      </c>
      <c r="D84" s="19">
        <v>40000000000</v>
      </c>
      <c r="E84" s="19"/>
      <c r="F84" s="19">
        <v>50000000000</v>
      </c>
      <c r="G84" s="1"/>
      <c r="H84" s="19"/>
      <c r="I84" s="29"/>
      <c r="J84" s="59"/>
      <c r="K84" s="113"/>
    </row>
    <row r="85" spans="1:12" ht="18.75" x14ac:dyDescent="0.3">
      <c r="A85" s="10"/>
      <c r="B85" s="10" t="s">
        <v>47</v>
      </c>
      <c r="D85" s="19">
        <v>27094238703.91</v>
      </c>
      <c r="E85" s="19"/>
      <c r="F85" s="19">
        <v>25759897019.970001</v>
      </c>
      <c r="G85" s="1"/>
      <c r="H85" s="19">
        <f>+D85-F85</f>
        <v>1334341683.9399986</v>
      </c>
      <c r="I85" s="29">
        <f t="shared" si="3"/>
        <v>1334341683.9399986</v>
      </c>
      <c r="J85" s="59">
        <f t="shared" si="4"/>
        <v>5.1799185489971791</v>
      </c>
      <c r="K85" s="113"/>
    </row>
    <row r="86" spans="1:12" ht="18.75" x14ac:dyDescent="0.3">
      <c r="A86" s="10"/>
      <c r="B86" s="10"/>
      <c r="D86" s="72">
        <f>SUM(D81:D85)</f>
        <v>1906704440427.5898</v>
      </c>
      <c r="E86" s="19"/>
      <c r="F86" s="72">
        <f>SUM(F81:F85)</f>
        <v>1661398411058.21</v>
      </c>
      <c r="G86" s="1"/>
      <c r="H86" s="25">
        <f>SUM(H81:H85)</f>
        <v>269619397791.37994</v>
      </c>
      <c r="I86" s="70">
        <f t="shared" si="3"/>
        <v>245306029369.37988</v>
      </c>
      <c r="J86" s="61">
        <f t="shared" si="4"/>
        <v>14.765033343996933</v>
      </c>
      <c r="K86" s="113"/>
    </row>
    <row r="87" spans="1:12" ht="18.75" x14ac:dyDescent="0.3">
      <c r="A87" s="9" t="s">
        <v>9</v>
      </c>
      <c r="B87" s="10"/>
      <c r="D87" s="19"/>
      <c r="E87" s="19"/>
      <c r="F87" s="19"/>
      <c r="G87" s="1"/>
      <c r="H87" s="19"/>
      <c r="I87" s="29"/>
      <c r="J87" s="54"/>
      <c r="K87" s="113"/>
    </row>
    <row r="88" spans="1:12" ht="18.75" x14ac:dyDescent="0.3">
      <c r="A88" s="10"/>
      <c r="B88" s="10" t="s">
        <v>10</v>
      </c>
      <c r="D88" s="69">
        <v>1539944441.4000001</v>
      </c>
      <c r="E88" s="19"/>
      <c r="F88" s="69">
        <v>1803259438.4300001</v>
      </c>
      <c r="G88" s="1"/>
      <c r="H88" s="19">
        <f>+D88-F88</f>
        <v>-263314997.02999997</v>
      </c>
      <c r="I88" s="29">
        <f t="shared" si="3"/>
        <v>-263314997.02999997</v>
      </c>
      <c r="J88" s="59">
        <f t="shared" si="4"/>
        <v>-14.602169350587403</v>
      </c>
      <c r="K88" s="113"/>
    </row>
    <row r="89" spans="1:12" ht="18.75" x14ac:dyDescent="0.3">
      <c r="A89" s="10"/>
      <c r="B89" s="10" t="s">
        <v>11</v>
      </c>
      <c r="D89" s="69">
        <v>0</v>
      </c>
      <c r="E89" s="19"/>
      <c r="F89" s="69">
        <v>17862550</v>
      </c>
      <c r="G89" s="1"/>
      <c r="H89" s="19">
        <f>+D89-F89</f>
        <v>-17862550</v>
      </c>
      <c r="I89" s="29">
        <f t="shared" si="3"/>
        <v>-17862550</v>
      </c>
      <c r="J89" s="59">
        <f t="shared" si="4"/>
        <v>-100</v>
      </c>
      <c r="K89" s="113"/>
    </row>
    <row r="90" spans="1:12" ht="18.75" x14ac:dyDescent="0.3">
      <c r="A90" s="10"/>
      <c r="B90" s="10" t="s">
        <v>12</v>
      </c>
      <c r="D90" s="69">
        <f>15247267006.92-2</f>
        <v>15247267004.92</v>
      </c>
      <c r="E90" s="19"/>
      <c r="F90" s="69">
        <v>13435032858.23</v>
      </c>
      <c r="G90" s="1"/>
      <c r="H90" s="19">
        <f>+D90-F90</f>
        <v>1812234146.6900005</v>
      </c>
      <c r="I90" s="29">
        <f t="shared" si="3"/>
        <v>1812234146.6900005</v>
      </c>
      <c r="J90" s="59">
        <f t="shared" si="4"/>
        <v>13.488870223193132</v>
      </c>
      <c r="K90" s="113"/>
    </row>
    <row r="91" spans="1:12" ht="18.75" x14ac:dyDescent="0.3">
      <c r="A91" s="10"/>
      <c r="B91" s="10"/>
      <c r="D91" s="72">
        <f>SUM(D88:D90)</f>
        <v>16787211446.32</v>
      </c>
      <c r="E91" s="19"/>
      <c r="F91" s="72">
        <f>SUM(F88:F90)</f>
        <v>15256154846.66</v>
      </c>
      <c r="G91" s="1"/>
      <c r="H91" s="25">
        <f>SUM(H88:H90)</f>
        <v>1531056599.6600006</v>
      </c>
      <c r="I91" s="70">
        <f t="shared" si="3"/>
        <v>1531056599.6599998</v>
      </c>
      <c r="J91" s="61">
        <f t="shared" si="4"/>
        <v>10.03566504829486</v>
      </c>
      <c r="K91" s="113"/>
    </row>
    <row r="92" spans="1:12" ht="18.75" x14ac:dyDescent="0.3">
      <c r="A92" s="9" t="s">
        <v>60</v>
      </c>
      <c r="B92" s="10"/>
      <c r="D92" s="19"/>
      <c r="E92" s="19"/>
      <c r="F92" s="19"/>
      <c r="G92" s="1"/>
      <c r="H92" s="19"/>
      <c r="I92" s="29"/>
      <c r="J92" s="54"/>
      <c r="K92" s="113"/>
    </row>
    <row r="93" spans="1:12" ht="18.75" x14ac:dyDescent="0.3">
      <c r="A93" s="9"/>
      <c r="B93" s="10" t="s">
        <v>61</v>
      </c>
      <c r="D93" s="19">
        <v>4509720240.7799997</v>
      </c>
      <c r="E93" s="19"/>
      <c r="F93" s="19">
        <v>1366468659.1300001</v>
      </c>
      <c r="G93" s="1"/>
      <c r="H93" s="19">
        <f>+D93-F93</f>
        <v>3143251581.6499996</v>
      </c>
      <c r="I93" s="29">
        <f t="shared" si="3"/>
        <v>3143251581.6499996</v>
      </c>
      <c r="J93" s="59">
        <f t="shared" si="4"/>
        <v>230.02734535098944</v>
      </c>
      <c r="K93" s="113"/>
    </row>
    <row r="94" spans="1:12" ht="18.75" x14ac:dyDescent="0.3">
      <c r="A94" s="9"/>
      <c r="B94" s="10"/>
      <c r="D94" s="72">
        <f>SUM(D93)</f>
        <v>4509720240.7799997</v>
      </c>
      <c r="E94" s="19"/>
      <c r="F94" s="72">
        <f>SUM(F93)</f>
        <v>1366468659.1300001</v>
      </c>
      <c r="G94" s="1"/>
      <c r="H94" s="25">
        <f>SUM(H93)</f>
        <v>3143251581.6499996</v>
      </c>
      <c r="I94" s="29">
        <f t="shared" si="3"/>
        <v>3143251581.6499996</v>
      </c>
      <c r="J94" s="59">
        <f t="shared" si="4"/>
        <v>230.02734535098944</v>
      </c>
      <c r="K94" s="113"/>
    </row>
    <row r="95" spans="1:12" ht="10.5" customHeight="1" x14ac:dyDescent="0.3">
      <c r="A95" s="9"/>
      <c r="B95" s="10"/>
      <c r="D95" s="19"/>
      <c r="E95" s="19"/>
      <c r="F95" s="19"/>
      <c r="G95" s="1"/>
      <c r="H95" s="19"/>
      <c r="I95" s="29"/>
      <c r="J95" s="57"/>
      <c r="K95" s="113"/>
    </row>
    <row r="96" spans="1:12" ht="19.5" thickBot="1" x14ac:dyDescent="0.35">
      <c r="A96" s="9" t="s">
        <v>13</v>
      </c>
      <c r="B96" s="9"/>
      <c r="D96" s="20">
        <f>+D78+D86+D91+D94</f>
        <v>2179002806435.49</v>
      </c>
      <c r="E96" s="20"/>
      <c r="F96" s="20">
        <f>+F78+F86+F91+F94</f>
        <v>1919197308902.4497</v>
      </c>
      <c r="G96" s="44"/>
      <c r="H96" s="20">
        <f>+H78+H86+H91+H94</f>
        <v>291739903809.29993</v>
      </c>
      <c r="I96" s="49">
        <f t="shared" si="3"/>
        <v>259805497533.04028</v>
      </c>
      <c r="J96" s="58">
        <f t="shared" si="4"/>
        <v>13.537195802010473</v>
      </c>
      <c r="K96" s="113"/>
      <c r="L96" s="113"/>
    </row>
    <row r="97" spans="1:13" ht="12.75" customHeight="1" thickTop="1" x14ac:dyDescent="0.3">
      <c r="A97" s="10"/>
      <c r="B97" s="10"/>
      <c r="D97" s="19"/>
      <c r="E97" s="19"/>
      <c r="F97" s="19"/>
      <c r="G97" s="1"/>
      <c r="H97" s="19"/>
      <c r="I97" s="29"/>
      <c r="J97" s="54"/>
      <c r="K97" s="113"/>
    </row>
    <row r="98" spans="1:13" ht="18.75" x14ac:dyDescent="0.3">
      <c r="A98" s="3" t="s">
        <v>48</v>
      </c>
      <c r="B98" s="3"/>
      <c r="D98" s="21"/>
      <c r="E98" s="21"/>
      <c r="F98" s="21"/>
      <c r="G98" s="1"/>
      <c r="H98" s="21"/>
      <c r="I98" s="29"/>
      <c r="J98" s="54"/>
      <c r="K98" s="113"/>
    </row>
    <row r="99" spans="1:13" ht="9" customHeight="1" x14ac:dyDescent="0.3">
      <c r="A99" s="3"/>
      <c r="B99" s="3"/>
      <c r="D99" s="21"/>
      <c r="E99" s="21"/>
      <c r="F99" s="21"/>
      <c r="G99" s="1"/>
      <c r="H99" s="21"/>
      <c r="I99" s="29"/>
      <c r="J99" s="54"/>
      <c r="K99" s="113"/>
    </row>
    <row r="100" spans="1:13" ht="18.75" x14ac:dyDescent="0.3">
      <c r="B100" s="10" t="s">
        <v>66</v>
      </c>
      <c r="D100" s="19">
        <v>148277471133</v>
      </c>
      <c r="E100" s="19"/>
      <c r="F100" s="19">
        <v>98277471133</v>
      </c>
      <c r="G100" s="1"/>
      <c r="H100" s="19">
        <f t="shared" ref="H100:H108" si="5">+D100-F100</f>
        <v>50000000000</v>
      </c>
      <c r="I100" s="29">
        <f t="shared" ref="I100:I117" si="6">+D100-F100</f>
        <v>50000000000</v>
      </c>
      <c r="J100" s="59">
        <f t="shared" ref="J100:J112" si="7">+D100*100/F100-100</f>
        <v>50.876359987259377</v>
      </c>
      <c r="K100" s="113"/>
    </row>
    <row r="101" spans="1:13" ht="18.75" x14ac:dyDescent="0.3">
      <c r="B101" s="10" t="s">
        <v>65</v>
      </c>
      <c r="D101" s="19">
        <v>1722528867</v>
      </c>
      <c r="E101" s="19"/>
      <c r="F101" s="19">
        <v>1722528867</v>
      </c>
      <c r="G101" s="1"/>
      <c r="H101" s="19">
        <f t="shared" si="5"/>
        <v>0</v>
      </c>
      <c r="I101" s="29">
        <f t="shared" si="6"/>
        <v>0</v>
      </c>
      <c r="J101" s="59">
        <f t="shared" si="7"/>
        <v>0</v>
      </c>
      <c r="K101" s="113"/>
    </row>
    <row r="102" spans="1:13" ht="18.75" x14ac:dyDescent="0.3">
      <c r="B102" s="10" t="s">
        <v>75</v>
      </c>
      <c r="D102" s="19">
        <v>38161200000</v>
      </c>
      <c r="E102" s="19"/>
      <c r="F102" s="19">
        <v>8382600000</v>
      </c>
      <c r="G102" s="1"/>
      <c r="H102" s="19">
        <f t="shared" si="5"/>
        <v>29778600000</v>
      </c>
      <c r="I102" s="29">
        <f t="shared" si="6"/>
        <v>29778600000</v>
      </c>
      <c r="J102" s="59">
        <f t="shared" si="7"/>
        <v>355.24300336411136</v>
      </c>
      <c r="K102" s="113"/>
    </row>
    <row r="103" spans="1:13" ht="18.75" x14ac:dyDescent="0.3">
      <c r="B103" s="10" t="s">
        <v>14</v>
      </c>
      <c r="D103" s="19">
        <v>12318955518.49</v>
      </c>
      <c r="E103" s="19"/>
      <c r="F103" s="19">
        <v>11810053921.49</v>
      </c>
      <c r="G103" s="1"/>
      <c r="H103" s="19">
        <f t="shared" si="5"/>
        <v>508901597</v>
      </c>
      <c r="I103" s="29">
        <f t="shared" si="6"/>
        <v>508901597</v>
      </c>
      <c r="J103" s="59">
        <f t="shared" si="7"/>
        <v>4.3090539669254611</v>
      </c>
      <c r="K103" s="113"/>
    </row>
    <row r="104" spans="1:13" ht="18.75" x14ac:dyDescent="0.3">
      <c r="B104" s="10" t="s">
        <v>94</v>
      </c>
      <c r="D104" s="19">
        <v>0</v>
      </c>
      <c r="E104" s="19"/>
      <c r="F104" s="19">
        <v>39910348655</v>
      </c>
      <c r="G104" s="1"/>
      <c r="H104" s="19"/>
      <c r="I104" s="29">
        <f t="shared" si="6"/>
        <v>-39910348655</v>
      </c>
      <c r="J104" s="59">
        <f t="shared" si="7"/>
        <v>-100</v>
      </c>
      <c r="K104" s="113"/>
    </row>
    <row r="105" spans="1:13" ht="18.75" x14ac:dyDescent="0.3">
      <c r="B105" s="10" t="s">
        <v>96</v>
      </c>
      <c r="D105" s="69">
        <v>0</v>
      </c>
      <c r="E105" s="19"/>
      <c r="F105" s="69">
        <v>0</v>
      </c>
      <c r="G105" s="1"/>
      <c r="H105" s="19">
        <f t="shared" si="5"/>
        <v>0</v>
      </c>
      <c r="I105" s="29">
        <f t="shared" si="6"/>
        <v>0</v>
      </c>
      <c r="J105" s="59"/>
      <c r="K105" s="113"/>
    </row>
    <row r="106" spans="1:13" ht="18.75" x14ac:dyDescent="0.3">
      <c r="B106" s="10" t="s">
        <v>106</v>
      </c>
      <c r="D106" s="50">
        <v>4819796844.2799997</v>
      </c>
      <c r="E106" s="19"/>
      <c r="F106" s="50">
        <v>8941258139.4300003</v>
      </c>
      <c r="G106" s="1"/>
      <c r="H106" s="19">
        <f t="shared" si="5"/>
        <v>-4121461295.1500006</v>
      </c>
      <c r="I106" s="29">
        <f t="shared" si="6"/>
        <v>-4121461295.1500006</v>
      </c>
      <c r="J106" s="54"/>
      <c r="K106" s="113"/>
    </row>
    <row r="107" spans="1:13" ht="18.75" x14ac:dyDescent="0.3">
      <c r="B107" s="9" t="s">
        <v>15</v>
      </c>
      <c r="D107" s="51">
        <v>-19356322547.470001</v>
      </c>
      <c r="E107" s="19"/>
      <c r="F107" s="51">
        <v>14192691277.110001</v>
      </c>
      <c r="G107" s="1"/>
      <c r="H107" s="19">
        <f t="shared" si="5"/>
        <v>-33549013824.580002</v>
      </c>
      <c r="I107" s="29">
        <f t="shared" si="6"/>
        <v>-33549013824.580002</v>
      </c>
      <c r="J107" s="59">
        <f t="shared" si="7"/>
        <v>-236.38232643507095</v>
      </c>
      <c r="K107" s="113"/>
    </row>
    <row r="108" spans="1:13" s="81" customFormat="1" ht="18.75" x14ac:dyDescent="0.3">
      <c r="B108" s="82" t="s">
        <v>64</v>
      </c>
      <c r="C108" s="83"/>
      <c r="D108" s="84">
        <v>0</v>
      </c>
      <c r="E108" s="85">
        <v>484762711</v>
      </c>
      <c r="F108" s="84">
        <v>2670943730</v>
      </c>
      <c r="G108" s="86"/>
      <c r="H108" s="85">
        <f t="shared" si="5"/>
        <v>-2670943730</v>
      </c>
      <c r="I108" s="87">
        <f t="shared" si="6"/>
        <v>-2670943730</v>
      </c>
      <c r="J108" s="88">
        <f t="shared" si="7"/>
        <v>-100</v>
      </c>
      <c r="K108" s="113"/>
      <c r="L108" s="118"/>
      <c r="M108" s="118"/>
    </row>
    <row r="109" spans="1:13" s="81" customFormat="1" ht="18.75" x14ac:dyDescent="0.3">
      <c r="B109" s="82" t="s">
        <v>85</v>
      </c>
      <c r="D109" s="89">
        <v>0</v>
      </c>
      <c r="E109" s="85"/>
      <c r="F109" s="89">
        <f>+F107-F108</f>
        <v>11521747547.110001</v>
      </c>
      <c r="G109" s="90"/>
      <c r="H109" s="85"/>
      <c r="I109" s="87">
        <f t="shared" si="6"/>
        <v>-11521747547.110001</v>
      </c>
      <c r="J109" s="88">
        <f t="shared" si="7"/>
        <v>-100</v>
      </c>
      <c r="K109" s="113"/>
      <c r="L109" s="118"/>
      <c r="M109" s="118"/>
    </row>
    <row r="110" spans="1:13" ht="18.75" x14ac:dyDescent="0.3">
      <c r="A110" s="9" t="s">
        <v>16</v>
      </c>
      <c r="B110" s="9"/>
      <c r="C110" s="29"/>
      <c r="D110" s="72">
        <f>SUM(D100:D107)</f>
        <v>185943629815.29999</v>
      </c>
      <c r="E110" s="25"/>
      <c r="F110" s="72">
        <f>SUM(F100:F107)</f>
        <v>183236951993.02997</v>
      </c>
      <c r="G110" s="22"/>
      <c r="H110" s="25">
        <f>SUM(H100:H108)</f>
        <v>39946082747.270004</v>
      </c>
      <c r="I110" s="70">
        <f t="shared" si="6"/>
        <v>2706677822.2700195</v>
      </c>
      <c r="J110" s="61">
        <f t="shared" si="7"/>
        <v>1.4771462812659024</v>
      </c>
      <c r="K110" s="113"/>
    </row>
    <row r="111" spans="1:13" ht="12.75" customHeight="1" x14ac:dyDescent="0.3">
      <c r="A111" s="10"/>
      <c r="B111" s="10"/>
      <c r="D111" s="19"/>
      <c r="E111" s="19"/>
      <c r="F111" s="19"/>
      <c r="G111" s="1"/>
      <c r="H111" s="19"/>
      <c r="I111" s="29"/>
      <c r="J111" s="54"/>
      <c r="K111" s="113"/>
    </row>
    <row r="112" spans="1:13" ht="19.5" thickBot="1" x14ac:dyDescent="0.35">
      <c r="A112" s="9" t="s">
        <v>49</v>
      </c>
      <c r="B112" s="9"/>
      <c r="D112" s="20">
        <f>D96+D110</f>
        <v>2364946436250.79</v>
      </c>
      <c r="E112" s="25"/>
      <c r="F112" s="20">
        <f>F96+F110</f>
        <v>2102434260895.4797</v>
      </c>
      <c r="G112" s="44"/>
      <c r="H112" s="20">
        <f>H96+H110</f>
        <v>331685986556.56995</v>
      </c>
      <c r="I112" s="70">
        <f t="shared" si="6"/>
        <v>262512175355.3103</v>
      </c>
      <c r="J112" s="61">
        <f t="shared" si="7"/>
        <v>12.486106235897225</v>
      </c>
      <c r="K112" s="113"/>
    </row>
    <row r="113" spans="1:14" ht="13.5" customHeight="1" thickTop="1" x14ac:dyDescent="0.3">
      <c r="A113" s="10"/>
      <c r="B113" s="10"/>
      <c r="D113" s="19"/>
      <c r="E113" s="19"/>
      <c r="F113" s="19"/>
      <c r="G113" s="1"/>
      <c r="H113" s="19"/>
      <c r="I113" s="29"/>
      <c r="J113" s="54"/>
      <c r="K113" s="113"/>
    </row>
    <row r="114" spans="1:14" ht="18.75" x14ac:dyDescent="0.3">
      <c r="A114" s="9" t="s">
        <v>35</v>
      </c>
      <c r="B114" s="10"/>
      <c r="D114" s="26"/>
      <c r="E114" s="26"/>
      <c r="F114" s="26"/>
      <c r="G114" s="1"/>
      <c r="H114" s="26"/>
      <c r="I114" s="29"/>
      <c r="J114" s="54"/>
      <c r="K114" s="113"/>
    </row>
    <row r="115" spans="1:14" ht="18.75" x14ac:dyDescent="0.3">
      <c r="A115" s="10"/>
      <c r="B115" s="10" t="s">
        <v>80</v>
      </c>
      <c r="D115" s="69">
        <v>85292655811.710007</v>
      </c>
      <c r="E115" s="19"/>
      <c r="F115" s="69">
        <v>113002547834.89</v>
      </c>
      <c r="G115" s="1"/>
      <c r="I115" s="29">
        <f t="shared" si="6"/>
        <v>-27709892023.179993</v>
      </c>
      <c r="J115" s="59">
        <f>+D115*100/F115-100</f>
        <v>-24.521475448206175</v>
      </c>
      <c r="K115" s="113"/>
    </row>
    <row r="116" spans="1:14" ht="18.75" x14ac:dyDescent="0.3">
      <c r="A116" s="10"/>
      <c r="B116" s="10" t="s">
        <v>38</v>
      </c>
      <c r="D116" s="74">
        <v>3016177544746.1401</v>
      </c>
      <c r="E116" s="19"/>
      <c r="F116" s="74">
        <v>2506412057539.6802</v>
      </c>
      <c r="G116" s="1"/>
      <c r="I116" s="29">
        <f t="shared" si="6"/>
        <v>509765487206.45996</v>
      </c>
      <c r="J116" s="59">
        <f>+D116*100/F116-100</f>
        <v>20.338454950893066</v>
      </c>
      <c r="K116" s="113"/>
    </row>
    <row r="117" spans="1:14" ht="19.5" thickBot="1" x14ac:dyDescent="0.35">
      <c r="A117" s="10"/>
      <c r="B117" s="10"/>
      <c r="D117" s="20">
        <f>SUM(D115:D116)</f>
        <v>3101470200557.8501</v>
      </c>
      <c r="E117" s="25"/>
      <c r="F117" s="20">
        <f>SUM(F115:F116)</f>
        <v>2619414605374.5703</v>
      </c>
      <c r="G117" s="44"/>
      <c r="H117" s="73"/>
      <c r="I117" s="70">
        <f t="shared" si="6"/>
        <v>482055595183.27979</v>
      </c>
      <c r="J117" s="61">
        <f>+D117*100/F117-100</f>
        <v>18.403180397413522</v>
      </c>
      <c r="K117" s="113"/>
    </row>
    <row r="118" spans="1:14" ht="15" customHeight="1" thickTop="1" x14ac:dyDescent="0.3">
      <c r="A118" s="10"/>
      <c r="B118" s="10"/>
      <c r="D118" s="19"/>
      <c r="E118" s="19"/>
      <c r="F118" s="19"/>
      <c r="G118" s="1"/>
      <c r="I118" s="29"/>
    </row>
    <row r="119" spans="1:14" ht="18.75" x14ac:dyDescent="0.3">
      <c r="A119" s="275" t="s">
        <v>88</v>
      </c>
      <c r="B119" s="275"/>
      <c r="C119" s="275"/>
      <c r="D119" s="275"/>
      <c r="E119" s="275"/>
      <c r="F119" s="275"/>
      <c r="G119" s="1"/>
    </row>
    <row r="120" spans="1:14" ht="18.75" x14ac:dyDescent="0.3">
      <c r="A120" s="5"/>
      <c r="B120" s="5"/>
      <c r="C120" s="5"/>
      <c r="D120" s="5"/>
      <c r="E120" s="5"/>
      <c r="F120" s="5"/>
      <c r="G120" s="1"/>
    </row>
    <row r="121" spans="1:14" ht="18.75" x14ac:dyDescent="0.3">
      <c r="A121" s="5"/>
      <c r="B121" s="5"/>
      <c r="C121" s="5"/>
      <c r="D121" s="5"/>
      <c r="E121" s="5"/>
      <c r="F121" s="5"/>
      <c r="G121" s="1"/>
    </row>
    <row r="122" spans="1:14" ht="16.5" customHeight="1" x14ac:dyDescent="0.3">
      <c r="A122" s="34"/>
      <c r="B122" s="34"/>
      <c r="C122" s="34"/>
      <c r="D122" s="34"/>
      <c r="E122" s="34"/>
      <c r="F122" s="34"/>
      <c r="G122" s="1"/>
    </row>
    <row r="123" spans="1:14" ht="18.75" x14ac:dyDescent="0.3">
      <c r="A123" s="35"/>
      <c r="B123" s="38"/>
      <c r="C123" s="38"/>
      <c r="D123" s="38"/>
      <c r="E123" s="38"/>
      <c r="F123" s="38"/>
      <c r="G123" s="93"/>
      <c r="H123" s="28"/>
      <c r="N123" s="118"/>
    </row>
    <row r="124" spans="1:14" ht="11.25" customHeight="1" x14ac:dyDescent="0.3">
      <c r="A124" s="37"/>
      <c r="G124" s="93"/>
      <c r="H124" s="1"/>
      <c r="N124" s="118"/>
    </row>
    <row r="125" spans="1:14" ht="27.75" customHeight="1" x14ac:dyDescent="0.3">
      <c r="A125" s="35"/>
      <c r="B125" s="36"/>
      <c r="C125" s="2"/>
      <c r="D125" s="2"/>
      <c r="E125" s="2"/>
      <c r="F125" s="31"/>
    </row>
    <row r="126" spans="1:14" ht="18.75" x14ac:dyDescent="0.3">
      <c r="A126" s="1"/>
      <c r="B126" s="1"/>
      <c r="C126" s="2"/>
      <c r="D126" s="33"/>
      <c r="E126" s="1"/>
      <c r="F126" s="1"/>
      <c r="G126" s="1"/>
      <c r="H126" s="1"/>
    </row>
    <row r="127" spans="1:14" ht="18.75" x14ac:dyDescent="0.3">
      <c r="A127" s="1"/>
      <c r="B127" s="1"/>
      <c r="C127" s="2"/>
      <c r="D127" s="1"/>
      <c r="E127" s="1"/>
      <c r="F127" s="1"/>
      <c r="G127" s="1"/>
      <c r="H127" s="1"/>
    </row>
    <row r="128" spans="1:14" ht="18.75" x14ac:dyDescent="0.3">
      <c r="A128" s="1"/>
      <c r="B128" s="1"/>
      <c r="C128" s="2"/>
      <c r="D128" s="1"/>
      <c r="E128" s="1"/>
      <c r="F128" s="1"/>
      <c r="G128" s="1"/>
      <c r="H128" s="1"/>
    </row>
    <row r="129" spans="1:8" ht="18.75" x14ac:dyDescent="0.3">
      <c r="A129" s="1"/>
      <c r="B129" s="1"/>
      <c r="C129" s="2"/>
      <c r="D129" s="1"/>
      <c r="E129" s="1"/>
      <c r="F129" s="1"/>
      <c r="G129" s="1"/>
      <c r="H129" s="1"/>
    </row>
    <row r="130" spans="1:8" ht="18.75" x14ac:dyDescent="0.3">
      <c r="A130" s="1"/>
      <c r="B130" s="1"/>
      <c r="C130" s="2"/>
      <c r="D130" s="1"/>
      <c r="E130" s="1"/>
      <c r="F130" s="1"/>
      <c r="G130" s="1"/>
      <c r="H130" s="1"/>
    </row>
    <row r="131" spans="1:8" ht="18.75" x14ac:dyDescent="0.3">
      <c r="A131" s="1"/>
      <c r="B131" s="1"/>
      <c r="C131" s="2"/>
      <c r="D131" s="1"/>
      <c r="E131" s="1"/>
      <c r="F131" s="1"/>
      <c r="G131" s="1"/>
      <c r="H131" s="1"/>
    </row>
    <row r="132" spans="1:8" ht="18.75" x14ac:dyDescent="0.3">
      <c r="A132" s="1"/>
      <c r="B132" s="1"/>
      <c r="C132" s="2"/>
      <c r="D132" s="1"/>
      <c r="E132" s="1"/>
      <c r="F132" s="1"/>
      <c r="G132" s="1"/>
      <c r="H132" s="1"/>
    </row>
    <row r="133" spans="1:8" ht="18.75" x14ac:dyDescent="0.3">
      <c r="A133" s="1"/>
      <c r="B133" s="1"/>
      <c r="C133" s="2"/>
      <c r="D133" s="1"/>
      <c r="E133" s="1"/>
      <c r="F133" s="1"/>
      <c r="G133" s="1"/>
      <c r="H133" s="1"/>
    </row>
    <row r="134" spans="1:8" ht="18.75" x14ac:dyDescent="0.3">
      <c r="A134" s="1"/>
      <c r="B134" s="1"/>
      <c r="C134" s="2"/>
      <c r="D134" s="1"/>
      <c r="E134" s="1"/>
      <c r="F134" s="1"/>
      <c r="G134" s="1"/>
      <c r="H134" s="1"/>
    </row>
    <row r="135" spans="1:8" ht="18.75" x14ac:dyDescent="0.3">
      <c r="A135" s="1"/>
      <c r="B135" s="1"/>
      <c r="C135" s="2"/>
      <c r="D135" s="1"/>
      <c r="E135" s="1"/>
      <c r="F135" s="1"/>
      <c r="G135" s="1"/>
      <c r="H135" s="1"/>
    </row>
    <row r="136" spans="1:8" ht="18.75" x14ac:dyDescent="0.3">
      <c r="A136" s="1"/>
      <c r="B136" s="1"/>
      <c r="C136" s="2"/>
      <c r="D136" s="1"/>
      <c r="E136" s="1"/>
      <c r="F136" s="1"/>
      <c r="G136" s="1"/>
      <c r="H136" s="1"/>
    </row>
    <row r="137" spans="1:8" ht="18.75" x14ac:dyDescent="0.3">
      <c r="A137" s="1"/>
      <c r="B137" s="1"/>
      <c r="C137" s="2"/>
      <c r="D137" s="1"/>
      <c r="E137" s="1"/>
      <c r="F137" s="1"/>
      <c r="G137" s="1"/>
      <c r="H137" s="1"/>
    </row>
    <row r="138" spans="1:8" ht="18.75" x14ac:dyDescent="0.3">
      <c r="A138" s="1"/>
      <c r="B138" s="1"/>
      <c r="C138" s="2"/>
      <c r="D138" s="1"/>
      <c r="E138" s="1"/>
      <c r="F138" s="1"/>
      <c r="G138" s="1"/>
      <c r="H138" s="1"/>
    </row>
    <row r="139" spans="1:8" ht="18.75" x14ac:dyDescent="0.3">
      <c r="A139" s="1"/>
      <c r="B139" s="1"/>
      <c r="C139" s="2"/>
      <c r="D139" s="1"/>
      <c r="E139" s="1"/>
      <c r="F139" s="1"/>
      <c r="G139" s="1"/>
      <c r="H139" s="1"/>
    </row>
    <row r="140" spans="1:8" ht="18.75" x14ac:dyDescent="0.3">
      <c r="A140" s="1"/>
      <c r="B140" s="1"/>
      <c r="C140" s="2"/>
      <c r="D140" s="1"/>
      <c r="E140" s="1"/>
      <c r="F140" s="1"/>
      <c r="G140" s="1"/>
      <c r="H140" s="1"/>
    </row>
    <row r="141" spans="1:8" ht="18.75" x14ac:dyDescent="0.3">
      <c r="A141" s="1"/>
      <c r="B141" s="1"/>
      <c r="C141" s="2"/>
      <c r="D141" s="1"/>
      <c r="E141" s="1"/>
      <c r="F141" s="1"/>
      <c r="G141" s="1"/>
      <c r="H141" s="1"/>
    </row>
    <row r="142" spans="1:8" ht="18.75" x14ac:dyDescent="0.3">
      <c r="A142" s="1"/>
      <c r="B142" s="1"/>
      <c r="C142" s="2"/>
      <c r="D142" s="1"/>
      <c r="E142" s="1"/>
      <c r="F142" s="1"/>
      <c r="G142" s="1"/>
      <c r="H142" s="1"/>
    </row>
    <row r="143" spans="1:8" ht="18.75" x14ac:dyDescent="0.3">
      <c r="A143" s="1"/>
      <c r="B143" s="1"/>
      <c r="C143" s="2"/>
      <c r="D143" s="1"/>
      <c r="E143" s="1"/>
      <c r="F143" s="1"/>
      <c r="G143" s="1"/>
      <c r="H143" s="1"/>
    </row>
    <row r="144" spans="1:8" ht="18.75" x14ac:dyDescent="0.3">
      <c r="A144" s="1"/>
      <c r="B144" s="1"/>
      <c r="C144" s="2"/>
      <c r="D144" s="1"/>
      <c r="E144" s="1"/>
      <c r="F144" s="1"/>
      <c r="G144" s="1"/>
      <c r="H144" s="1"/>
    </row>
    <row r="145" spans="1:8" ht="18.75" x14ac:dyDescent="0.3">
      <c r="A145" s="1"/>
      <c r="B145" s="1"/>
      <c r="C145" s="2"/>
      <c r="D145" s="1"/>
      <c r="E145" s="1"/>
      <c r="F145" s="1"/>
      <c r="G145" s="1"/>
      <c r="H145" s="1"/>
    </row>
    <row r="146" spans="1:8" ht="18.75" x14ac:dyDescent="0.3">
      <c r="A146" s="1"/>
      <c r="B146" s="1"/>
      <c r="C146" s="2"/>
      <c r="D146" s="1"/>
      <c r="E146" s="1"/>
      <c r="F146" s="1"/>
      <c r="G146" s="1"/>
      <c r="H146" s="1"/>
    </row>
    <row r="147" spans="1:8" ht="18.75" x14ac:dyDescent="0.3">
      <c r="A147" s="1"/>
      <c r="B147" s="1"/>
      <c r="C147" s="2"/>
      <c r="D147" s="1"/>
      <c r="E147" s="1"/>
      <c r="F147" s="1"/>
      <c r="G147" s="1"/>
      <c r="H147" s="1"/>
    </row>
    <row r="148" spans="1:8" ht="18.75" x14ac:dyDescent="0.3">
      <c r="A148" s="1"/>
      <c r="B148" s="1"/>
      <c r="C148" s="2"/>
      <c r="D148" s="1"/>
      <c r="E148" s="1"/>
      <c r="F148" s="1"/>
      <c r="G148" s="1"/>
      <c r="H148" s="1"/>
    </row>
    <row r="149" spans="1:8" ht="18.75" x14ac:dyDescent="0.3">
      <c r="A149" s="1"/>
      <c r="B149" s="1"/>
      <c r="C149" s="2"/>
      <c r="D149" s="1"/>
      <c r="E149" s="1"/>
      <c r="F149" s="1"/>
      <c r="G149" s="1"/>
      <c r="H149" s="1"/>
    </row>
    <row r="150" spans="1:8" ht="18.75" x14ac:dyDescent="0.3">
      <c r="A150" s="1"/>
      <c r="B150" s="1"/>
      <c r="C150" s="2"/>
      <c r="D150" s="1"/>
      <c r="E150" s="1"/>
      <c r="F150" s="1"/>
      <c r="G150" s="1"/>
      <c r="H150" s="1"/>
    </row>
    <row r="151" spans="1:8" ht="18.75" x14ac:dyDescent="0.3">
      <c r="A151" s="1"/>
      <c r="B151" s="1"/>
      <c r="C151" s="2"/>
      <c r="D151" s="1"/>
      <c r="E151" s="1"/>
      <c r="F151" s="1"/>
      <c r="G151" s="1"/>
      <c r="H151" s="1"/>
    </row>
    <row r="152" spans="1:8" ht="18.75" x14ac:dyDescent="0.3">
      <c r="A152" s="1"/>
      <c r="B152" s="1"/>
      <c r="C152" s="2"/>
      <c r="D152" s="1"/>
      <c r="E152" s="1"/>
      <c r="F152" s="1"/>
      <c r="G152" s="1"/>
      <c r="H152" s="1"/>
    </row>
    <row r="153" spans="1:8" ht="18.75" x14ac:dyDescent="0.3">
      <c r="A153" s="1"/>
      <c r="B153" s="1"/>
      <c r="C153" s="2"/>
      <c r="D153" s="1"/>
      <c r="E153" s="1"/>
      <c r="F153" s="1"/>
      <c r="G153" s="1"/>
      <c r="H153" s="1"/>
    </row>
    <row r="154" spans="1:8" ht="18.75" x14ac:dyDescent="0.3">
      <c r="A154" s="1"/>
      <c r="B154" s="1"/>
      <c r="C154" s="2"/>
      <c r="D154" s="1"/>
      <c r="E154" s="1"/>
      <c r="F154" s="1"/>
      <c r="G154" s="1"/>
      <c r="H154" s="1"/>
    </row>
    <row r="155" spans="1:8" ht="18.75" x14ac:dyDescent="0.3">
      <c r="A155" s="1"/>
      <c r="B155" s="1"/>
      <c r="C155" s="2"/>
      <c r="D155" s="1"/>
      <c r="E155" s="1"/>
      <c r="F155" s="1"/>
      <c r="G155" s="1"/>
      <c r="H155" s="1"/>
    </row>
    <row r="156" spans="1:8" ht="18.75" x14ac:dyDescent="0.3">
      <c r="A156" s="1"/>
      <c r="B156" s="1"/>
      <c r="C156" s="2"/>
      <c r="D156" s="1"/>
      <c r="E156" s="1"/>
      <c r="F156" s="1"/>
      <c r="G156" s="1"/>
      <c r="H156" s="1"/>
    </row>
    <row r="157" spans="1:8" ht="18.75" x14ac:dyDescent="0.3">
      <c r="A157" s="1"/>
      <c r="B157" s="1"/>
      <c r="C157" s="2"/>
      <c r="D157" s="1"/>
      <c r="E157" s="1"/>
      <c r="F157" s="1"/>
      <c r="G157" s="1"/>
      <c r="H157" s="1"/>
    </row>
    <row r="158" spans="1:8" ht="18.75" x14ac:dyDescent="0.3">
      <c r="A158" s="1"/>
      <c r="B158" s="1"/>
      <c r="C158" s="2"/>
      <c r="D158" s="1"/>
      <c r="E158" s="1"/>
      <c r="F158" s="1"/>
      <c r="G158" s="1"/>
      <c r="H158" s="1"/>
    </row>
    <row r="159" spans="1:8" ht="18.75" x14ac:dyDescent="0.3">
      <c r="A159" s="1"/>
      <c r="B159" s="1"/>
      <c r="C159" s="2"/>
      <c r="D159" s="1"/>
      <c r="E159" s="1"/>
      <c r="F159" s="1"/>
      <c r="G159" s="1"/>
      <c r="H159" s="1"/>
    </row>
    <row r="160" spans="1:8" ht="18.75" x14ac:dyDescent="0.3">
      <c r="A160" s="1"/>
      <c r="B160" s="1"/>
      <c r="C160" s="2"/>
      <c r="D160" s="1"/>
      <c r="E160" s="1"/>
      <c r="F160" s="1"/>
      <c r="G160" s="1"/>
      <c r="H160" s="1"/>
    </row>
    <row r="161" spans="1:8" ht="18.75" x14ac:dyDescent="0.3">
      <c r="A161" s="1"/>
      <c r="B161" s="1"/>
      <c r="C161" s="2"/>
      <c r="D161" s="1"/>
      <c r="E161" s="1"/>
      <c r="F161" s="1"/>
      <c r="G161" s="1"/>
      <c r="H161" s="1"/>
    </row>
    <row r="162" spans="1:8" ht="18.75" x14ac:dyDescent="0.3">
      <c r="A162" s="1"/>
      <c r="B162" s="1"/>
      <c r="C162" s="2"/>
      <c r="D162" s="1"/>
      <c r="E162" s="1"/>
      <c r="F162" s="1"/>
      <c r="G162" s="1"/>
      <c r="H162" s="1"/>
    </row>
    <row r="163" spans="1:8" ht="18.75" x14ac:dyDescent="0.3">
      <c r="A163" s="1"/>
      <c r="B163" s="1"/>
      <c r="C163" s="2"/>
      <c r="D163" s="1"/>
      <c r="E163" s="1"/>
      <c r="F163" s="1"/>
      <c r="G163" s="1"/>
      <c r="H163" s="1"/>
    </row>
    <row r="164" spans="1:8" ht="18.75" x14ac:dyDescent="0.3">
      <c r="A164" s="1"/>
      <c r="B164" s="1"/>
      <c r="C164" s="2"/>
      <c r="D164" s="1"/>
      <c r="E164" s="1"/>
      <c r="F164" s="1"/>
      <c r="G164" s="1"/>
      <c r="H164" s="1"/>
    </row>
    <row r="165" spans="1:8" ht="18.75" x14ac:dyDescent="0.3">
      <c r="A165" s="1"/>
      <c r="B165" s="1"/>
      <c r="C165" s="2"/>
      <c r="D165" s="1"/>
      <c r="E165" s="1"/>
      <c r="F165" s="1"/>
      <c r="G165" s="1"/>
      <c r="H165" s="1"/>
    </row>
    <row r="166" spans="1:8" ht="18.75" x14ac:dyDescent="0.3">
      <c r="A166" s="1"/>
      <c r="B166" s="1"/>
      <c r="C166" s="2"/>
      <c r="D166" s="1"/>
      <c r="E166" s="1"/>
      <c r="F166" s="1"/>
      <c r="G166" s="1"/>
      <c r="H166" s="1"/>
    </row>
    <row r="167" spans="1:8" ht="18.75" x14ac:dyDescent="0.3">
      <c r="A167" s="1"/>
      <c r="B167" s="1"/>
      <c r="C167" s="2"/>
      <c r="D167" s="1"/>
      <c r="E167" s="1"/>
      <c r="F167" s="1"/>
      <c r="G167" s="1"/>
      <c r="H167" s="1"/>
    </row>
    <row r="168" spans="1:8" ht="18.75" x14ac:dyDescent="0.3">
      <c r="A168" s="1"/>
      <c r="B168" s="1"/>
      <c r="C168" s="2"/>
      <c r="D168" s="1"/>
      <c r="E168" s="1"/>
      <c r="F168" s="1"/>
      <c r="G168" s="1"/>
      <c r="H168" s="1"/>
    </row>
    <row r="169" spans="1:8" ht="18.75" x14ac:dyDescent="0.3">
      <c r="A169" s="1"/>
      <c r="B169" s="1"/>
      <c r="C169" s="2"/>
      <c r="D169" s="1"/>
      <c r="E169" s="1"/>
      <c r="F169" s="1"/>
      <c r="G169" s="1"/>
      <c r="H169" s="1"/>
    </row>
    <row r="170" spans="1:8" ht="18.75" x14ac:dyDescent="0.3">
      <c r="A170" s="1"/>
      <c r="B170" s="1"/>
      <c r="C170" s="2"/>
      <c r="D170" s="1"/>
      <c r="E170" s="1"/>
      <c r="F170" s="1"/>
      <c r="G170" s="1"/>
      <c r="H170" s="1"/>
    </row>
    <row r="171" spans="1:8" ht="18.75" x14ac:dyDescent="0.3">
      <c r="A171" s="1"/>
      <c r="B171" s="1"/>
      <c r="C171" s="2"/>
      <c r="D171" s="1"/>
      <c r="E171" s="1"/>
      <c r="F171" s="1"/>
      <c r="G171" s="1"/>
      <c r="H171" s="1"/>
    </row>
    <row r="172" spans="1:8" ht="18.75" x14ac:dyDescent="0.3">
      <c r="A172" s="1"/>
      <c r="B172" s="1"/>
      <c r="C172" s="2"/>
      <c r="D172" s="1"/>
      <c r="E172" s="1"/>
      <c r="F172" s="1"/>
      <c r="G172" s="1"/>
      <c r="H172" s="1"/>
    </row>
    <row r="173" spans="1:8" ht="18.75" x14ac:dyDescent="0.3">
      <c r="A173" s="1"/>
      <c r="B173" s="1"/>
      <c r="C173" s="2"/>
      <c r="D173" s="1"/>
      <c r="E173" s="1"/>
      <c r="F173" s="1"/>
      <c r="G173" s="1"/>
      <c r="H173" s="1"/>
    </row>
    <row r="174" spans="1:8" ht="18.75" x14ac:dyDescent="0.3">
      <c r="A174" s="1"/>
      <c r="B174" s="1"/>
      <c r="C174" s="2"/>
      <c r="D174" s="1"/>
      <c r="E174" s="1"/>
      <c r="F174" s="1"/>
      <c r="G174" s="1"/>
      <c r="H174" s="1"/>
    </row>
    <row r="175" spans="1:8" ht="18.75" x14ac:dyDescent="0.3">
      <c r="A175" s="1"/>
      <c r="B175" s="1"/>
      <c r="C175" s="2"/>
      <c r="D175" s="1"/>
      <c r="E175" s="1"/>
      <c r="F175" s="1"/>
      <c r="G175" s="1"/>
      <c r="H175" s="1"/>
    </row>
    <row r="176" spans="1:8" ht="18.75" x14ac:dyDescent="0.3">
      <c r="A176" s="1"/>
      <c r="B176" s="1"/>
      <c r="C176" s="2"/>
      <c r="D176" s="1"/>
      <c r="E176" s="1"/>
      <c r="F176" s="1"/>
      <c r="G176" s="1"/>
      <c r="H176" s="1"/>
    </row>
    <row r="177" spans="1:8" ht="18.75" x14ac:dyDescent="0.3">
      <c r="A177" s="1"/>
      <c r="B177" s="1"/>
      <c r="C177" s="2"/>
      <c r="D177" s="1"/>
      <c r="E177" s="1"/>
      <c r="F177" s="1"/>
      <c r="G177" s="1"/>
      <c r="H177" s="1"/>
    </row>
    <row r="178" spans="1:8" ht="18.75" x14ac:dyDescent="0.3">
      <c r="A178" s="1"/>
      <c r="B178" s="1"/>
      <c r="C178" s="2"/>
      <c r="D178" s="1"/>
      <c r="E178" s="1"/>
      <c r="F178" s="1"/>
      <c r="G178" s="1"/>
      <c r="H178" s="1"/>
    </row>
    <row r="179" spans="1:8" ht="18.75" x14ac:dyDescent="0.3">
      <c r="A179" s="1"/>
      <c r="B179" s="1"/>
      <c r="C179" s="2"/>
      <c r="D179" s="1"/>
      <c r="E179" s="1"/>
      <c r="F179" s="1"/>
      <c r="G179" s="1"/>
      <c r="H179" s="1"/>
    </row>
    <row r="180" spans="1:8" ht="18.75" x14ac:dyDescent="0.3">
      <c r="A180" s="1"/>
      <c r="B180" s="1"/>
      <c r="C180" s="2"/>
      <c r="D180" s="1"/>
      <c r="E180" s="1"/>
      <c r="F180" s="1"/>
      <c r="G180" s="1"/>
      <c r="H180" s="1"/>
    </row>
    <row r="181" spans="1:8" ht="18.75" x14ac:dyDescent="0.3">
      <c r="A181" s="1"/>
      <c r="B181" s="1"/>
      <c r="C181" s="2"/>
      <c r="D181" s="1"/>
      <c r="E181" s="1"/>
      <c r="F181" s="1"/>
      <c r="G181" s="1"/>
      <c r="H181" s="1"/>
    </row>
    <row r="182" spans="1:8" ht="18.75" x14ac:dyDescent="0.3">
      <c r="A182" s="1"/>
      <c r="B182" s="1"/>
      <c r="C182" s="2"/>
      <c r="D182" s="1"/>
      <c r="E182" s="1"/>
      <c r="F182" s="1"/>
      <c r="G182" s="1"/>
      <c r="H182" s="1"/>
    </row>
    <row r="183" spans="1:8" ht="18.75" x14ac:dyDescent="0.3">
      <c r="A183" s="1"/>
      <c r="B183" s="1"/>
      <c r="C183" s="2"/>
      <c r="D183" s="1"/>
      <c r="E183" s="1"/>
      <c r="F183" s="1"/>
      <c r="G183" s="1"/>
      <c r="H183" s="1"/>
    </row>
    <row r="184" spans="1:8" ht="18.75" x14ac:dyDescent="0.3">
      <c r="A184" s="1"/>
      <c r="B184" s="1"/>
      <c r="C184" s="2"/>
      <c r="D184" s="1"/>
      <c r="E184" s="1"/>
      <c r="F184" s="1"/>
      <c r="G184" s="1"/>
      <c r="H184" s="1"/>
    </row>
    <row r="185" spans="1:8" ht="18.75" x14ac:dyDescent="0.3">
      <c r="A185" s="1"/>
      <c r="B185" s="1"/>
      <c r="C185" s="2"/>
      <c r="D185" s="1"/>
      <c r="E185" s="1"/>
      <c r="F185" s="1"/>
      <c r="G185" s="1"/>
      <c r="H185" s="1"/>
    </row>
    <row r="186" spans="1:8" ht="18.75" x14ac:dyDescent="0.3">
      <c r="A186" s="1"/>
      <c r="B186" s="1"/>
      <c r="C186" s="2"/>
      <c r="D186" s="1"/>
      <c r="E186" s="1"/>
      <c r="F186" s="1"/>
      <c r="G186" s="1"/>
      <c r="H186" s="1"/>
    </row>
    <row r="187" spans="1:8" ht="18.75" x14ac:dyDescent="0.3">
      <c r="A187" s="1"/>
      <c r="B187" s="1"/>
      <c r="C187" s="2"/>
      <c r="D187" s="1"/>
      <c r="E187" s="1"/>
      <c r="F187" s="1"/>
      <c r="G187" s="1"/>
      <c r="H187" s="1"/>
    </row>
    <row r="188" spans="1:8" ht="18.75" x14ac:dyDescent="0.3">
      <c r="A188" s="1"/>
      <c r="B188" s="1"/>
      <c r="C188" s="2"/>
      <c r="D188" s="1"/>
      <c r="E188" s="1"/>
      <c r="F188" s="1"/>
      <c r="G188" s="1"/>
      <c r="H188" s="1"/>
    </row>
    <row r="189" spans="1:8" ht="18.75" x14ac:dyDescent="0.3">
      <c r="A189" s="1"/>
      <c r="B189" s="1"/>
      <c r="C189" s="2"/>
      <c r="D189" s="1"/>
      <c r="E189" s="1"/>
      <c r="F189" s="1"/>
      <c r="G189" s="1"/>
      <c r="H189" s="1"/>
    </row>
    <row r="190" spans="1:8" ht="18.75" x14ac:dyDescent="0.3">
      <c r="A190" s="1"/>
      <c r="B190" s="1"/>
      <c r="C190" s="2"/>
      <c r="D190" s="1"/>
      <c r="E190" s="1"/>
      <c r="F190" s="1"/>
      <c r="G190" s="1"/>
      <c r="H190" s="1"/>
    </row>
    <row r="191" spans="1:8" ht="18.75" x14ac:dyDescent="0.3">
      <c r="A191" s="1"/>
      <c r="B191" s="1"/>
      <c r="C191" s="2"/>
      <c r="D191" s="1"/>
      <c r="E191" s="1"/>
      <c r="F191" s="1"/>
      <c r="G191" s="1"/>
      <c r="H191" s="1"/>
    </row>
    <row r="192" spans="1:8" ht="18.75" x14ac:dyDescent="0.3">
      <c r="A192" s="1"/>
      <c r="B192" s="1"/>
      <c r="C192" s="2"/>
      <c r="D192" s="1"/>
      <c r="E192" s="1"/>
      <c r="F192" s="1"/>
      <c r="G192" s="1"/>
      <c r="H192" s="1"/>
    </row>
    <row r="193" spans="1:8" ht="18.75" x14ac:dyDescent="0.3">
      <c r="A193" s="1"/>
      <c r="B193" s="1"/>
      <c r="C193" s="2"/>
      <c r="D193" s="1"/>
      <c r="E193" s="1"/>
      <c r="F193" s="1"/>
      <c r="G193" s="1"/>
      <c r="H193" s="1"/>
    </row>
    <row r="194" spans="1:8" ht="18.75" x14ac:dyDescent="0.3">
      <c r="A194" s="1"/>
      <c r="B194" s="1"/>
      <c r="C194" s="2"/>
      <c r="D194" s="1"/>
      <c r="E194" s="1"/>
      <c r="F194" s="1"/>
      <c r="G194" s="1"/>
      <c r="H194" s="1"/>
    </row>
    <row r="195" spans="1:8" ht="18.75" x14ac:dyDescent="0.3">
      <c r="A195" s="1"/>
      <c r="B195" s="1"/>
      <c r="C195" s="2"/>
      <c r="D195" s="1"/>
      <c r="E195" s="1"/>
      <c r="F195" s="1"/>
      <c r="G195" s="1"/>
      <c r="H195" s="1"/>
    </row>
    <row r="196" spans="1:8" ht="18.75" x14ac:dyDescent="0.3">
      <c r="A196" s="1"/>
      <c r="B196" s="1"/>
      <c r="C196" s="2"/>
      <c r="D196" s="1"/>
      <c r="E196" s="1"/>
      <c r="F196" s="1"/>
      <c r="G196" s="1"/>
      <c r="H196" s="1"/>
    </row>
    <row r="197" spans="1:8" ht="18.75" x14ac:dyDescent="0.3">
      <c r="A197" s="1"/>
      <c r="B197" s="1"/>
      <c r="C197" s="2"/>
      <c r="D197" s="1"/>
      <c r="E197" s="1"/>
      <c r="F197" s="1"/>
      <c r="G197" s="1"/>
      <c r="H197" s="1"/>
    </row>
    <row r="198" spans="1:8" ht="18.75" x14ac:dyDescent="0.3">
      <c r="A198" s="1"/>
      <c r="B198" s="1"/>
      <c r="C198" s="2"/>
      <c r="D198" s="1"/>
      <c r="E198" s="1"/>
      <c r="F198" s="1"/>
      <c r="G198" s="1"/>
      <c r="H198" s="1"/>
    </row>
    <row r="199" spans="1:8" ht="18.75" x14ac:dyDescent="0.3">
      <c r="A199" s="1"/>
      <c r="B199" s="1"/>
      <c r="C199" s="2"/>
      <c r="D199" s="1"/>
      <c r="E199" s="1"/>
      <c r="F199" s="1"/>
      <c r="G199" s="1"/>
      <c r="H199" s="1"/>
    </row>
    <row r="200" spans="1:8" ht="18.75" x14ac:dyDescent="0.3">
      <c r="A200" s="1"/>
      <c r="B200" s="1"/>
      <c r="C200" s="2"/>
      <c r="D200" s="1"/>
      <c r="E200" s="1"/>
      <c r="F200" s="1"/>
      <c r="G200" s="1"/>
      <c r="H200" s="1"/>
    </row>
    <row r="201" spans="1:8" ht="18.75" x14ac:dyDescent="0.3">
      <c r="A201" s="1"/>
      <c r="B201" s="1"/>
      <c r="C201" s="2"/>
      <c r="D201" s="1"/>
      <c r="E201" s="1"/>
      <c r="F201" s="1"/>
      <c r="G201" s="1"/>
      <c r="H201" s="1"/>
    </row>
    <row r="202" spans="1:8" ht="18.75" x14ac:dyDescent="0.3">
      <c r="A202" s="1"/>
      <c r="B202" s="1"/>
      <c r="C202" s="2"/>
      <c r="D202" s="1"/>
      <c r="E202" s="1"/>
      <c r="F202" s="1"/>
      <c r="G202" s="1"/>
      <c r="H202" s="1"/>
    </row>
    <row r="203" spans="1:8" ht="18.75" x14ac:dyDescent="0.3">
      <c r="A203" s="1"/>
      <c r="B203" s="1"/>
      <c r="C203" s="2"/>
      <c r="D203" s="1"/>
      <c r="E203" s="1"/>
      <c r="F203" s="1"/>
      <c r="G203" s="1"/>
      <c r="H203" s="1"/>
    </row>
    <row r="204" spans="1:8" ht="18.75" x14ac:dyDescent="0.3">
      <c r="A204" s="1"/>
      <c r="B204" s="1"/>
      <c r="C204" s="2"/>
      <c r="D204" s="1"/>
      <c r="E204" s="1"/>
      <c r="F204" s="1"/>
      <c r="G204" s="1"/>
      <c r="H204" s="1"/>
    </row>
    <row r="205" spans="1:8" ht="18.75" x14ac:dyDescent="0.3">
      <c r="A205" s="1"/>
      <c r="B205" s="1"/>
      <c r="C205" s="2"/>
      <c r="D205" s="1"/>
      <c r="E205" s="1"/>
      <c r="F205" s="1"/>
      <c r="G205" s="1"/>
      <c r="H205" s="1"/>
    </row>
    <row r="206" spans="1:8" ht="18.75" x14ac:dyDescent="0.3">
      <c r="A206" s="1"/>
      <c r="B206" s="1"/>
      <c r="C206" s="2"/>
      <c r="D206" s="1"/>
      <c r="E206" s="1"/>
      <c r="F206" s="1"/>
      <c r="G206" s="1"/>
      <c r="H206" s="1"/>
    </row>
    <row r="207" spans="1:8" ht="18.75" x14ac:dyDescent="0.3">
      <c r="A207" s="1"/>
      <c r="B207" s="1"/>
      <c r="C207" s="2"/>
      <c r="D207" s="1"/>
      <c r="E207" s="1"/>
      <c r="F207" s="1"/>
      <c r="G207" s="1"/>
      <c r="H207" s="1"/>
    </row>
    <row r="208" spans="1:8" ht="18.75" x14ac:dyDescent="0.3">
      <c r="A208" s="1"/>
      <c r="B208" s="1"/>
      <c r="C208" s="2"/>
      <c r="D208" s="1"/>
      <c r="E208" s="1"/>
      <c r="F208" s="1"/>
      <c r="G208" s="1"/>
      <c r="H208" s="1"/>
    </row>
    <row r="209" spans="1:8" ht="18.75" x14ac:dyDescent="0.3">
      <c r="A209" s="1"/>
      <c r="B209" s="1"/>
      <c r="C209" s="2"/>
      <c r="D209" s="1"/>
      <c r="E209" s="1"/>
      <c r="F209" s="1"/>
      <c r="G209" s="1"/>
      <c r="H209" s="1"/>
    </row>
    <row r="210" spans="1:8" ht="18.75" x14ac:dyDescent="0.3">
      <c r="A210" s="1"/>
      <c r="B210" s="1"/>
      <c r="C210" s="2"/>
      <c r="D210" s="1"/>
      <c r="E210" s="1"/>
      <c r="F210" s="1"/>
      <c r="G210" s="1"/>
      <c r="H210" s="1"/>
    </row>
    <row r="211" spans="1:8" ht="18.75" x14ac:dyDescent="0.3">
      <c r="A211" s="1"/>
      <c r="B211" s="1"/>
      <c r="C211" s="2"/>
      <c r="D211" s="1"/>
      <c r="E211" s="1"/>
      <c r="F211" s="1"/>
      <c r="G211" s="1"/>
      <c r="H211" s="1"/>
    </row>
    <row r="212" spans="1:8" ht="18.75" x14ac:dyDescent="0.3">
      <c r="A212" s="1"/>
      <c r="B212" s="1"/>
      <c r="C212" s="2"/>
      <c r="D212" s="1"/>
      <c r="E212" s="1"/>
      <c r="F212" s="1"/>
      <c r="G212" s="1"/>
      <c r="H212" s="1"/>
    </row>
    <row r="213" spans="1:8" ht="18.75" x14ac:dyDescent="0.3">
      <c r="A213" s="1"/>
      <c r="B213" s="1"/>
      <c r="C213" s="2"/>
      <c r="D213" s="1"/>
      <c r="E213" s="1"/>
      <c r="F213" s="1"/>
      <c r="G213" s="1"/>
      <c r="H213" s="1"/>
    </row>
    <row r="214" spans="1:8" ht="18.75" x14ac:dyDescent="0.3">
      <c r="A214" s="1"/>
      <c r="B214" s="1"/>
      <c r="C214" s="2"/>
      <c r="D214" s="1"/>
      <c r="E214" s="1"/>
      <c r="F214" s="1"/>
      <c r="G214" s="1"/>
      <c r="H214" s="1"/>
    </row>
    <row r="215" spans="1:8" ht="18.75" x14ac:dyDescent="0.3">
      <c r="A215" s="1"/>
      <c r="B215" s="1"/>
      <c r="C215" s="2"/>
      <c r="D215" s="1"/>
      <c r="E215" s="1"/>
      <c r="F215" s="1"/>
      <c r="G215" s="1"/>
      <c r="H215" s="1"/>
    </row>
    <row r="216" spans="1:8" ht="18.75" x14ac:dyDescent="0.3">
      <c r="A216" s="1"/>
      <c r="B216" s="1"/>
      <c r="C216" s="2"/>
      <c r="D216" s="1"/>
      <c r="E216" s="1"/>
      <c r="F216" s="1"/>
      <c r="G216" s="1"/>
      <c r="H216" s="1"/>
    </row>
    <row r="217" spans="1:8" ht="18.75" x14ac:dyDescent="0.3">
      <c r="A217" s="1"/>
      <c r="B217" s="1"/>
      <c r="C217" s="2"/>
      <c r="D217" s="1"/>
      <c r="E217" s="1"/>
      <c r="F217" s="1"/>
      <c r="G217" s="1"/>
      <c r="H217" s="1"/>
    </row>
    <row r="218" spans="1:8" ht="18.75" x14ac:dyDescent="0.3">
      <c r="A218" s="1"/>
      <c r="B218" s="1"/>
      <c r="C218" s="2"/>
      <c r="D218" s="1"/>
      <c r="E218" s="1"/>
      <c r="F218" s="1"/>
      <c r="G218" s="1"/>
      <c r="H218" s="1"/>
    </row>
    <row r="219" spans="1:8" ht="18.75" x14ac:dyDescent="0.3">
      <c r="A219" s="1"/>
      <c r="B219" s="1"/>
      <c r="C219" s="2"/>
      <c r="D219" s="1"/>
      <c r="E219" s="1"/>
      <c r="F219" s="1"/>
      <c r="G219" s="1"/>
      <c r="H219" s="1"/>
    </row>
    <row r="220" spans="1:8" ht="18.75" x14ac:dyDescent="0.3">
      <c r="A220" s="1"/>
      <c r="B220" s="1"/>
      <c r="C220" s="2"/>
      <c r="D220" s="1"/>
      <c r="E220" s="1"/>
      <c r="F220" s="1"/>
      <c r="G220" s="1"/>
      <c r="H220" s="1"/>
    </row>
    <row r="221" spans="1:8" ht="18.75" x14ac:dyDescent="0.3">
      <c r="A221" s="1"/>
      <c r="B221" s="1"/>
      <c r="C221" s="2"/>
      <c r="D221" s="1"/>
      <c r="E221" s="1"/>
      <c r="F221" s="1"/>
      <c r="G221" s="1"/>
      <c r="H221" s="1"/>
    </row>
    <row r="222" spans="1:8" ht="18.75" x14ac:dyDescent="0.3">
      <c r="A222" s="1"/>
      <c r="B222" s="1"/>
      <c r="C222" s="2"/>
      <c r="D222" s="1"/>
      <c r="E222" s="1"/>
      <c r="F222" s="1"/>
      <c r="G222" s="1"/>
      <c r="H222" s="1"/>
    </row>
    <row r="223" spans="1:8" ht="18.75" x14ac:dyDescent="0.3">
      <c r="A223" s="1"/>
      <c r="B223" s="1"/>
      <c r="C223" s="2"/>
      <c r="D223" s="1"/>
      <c r="E223" s="1"/>
      <c r="F223" s="1"/>
      <c r="G223" s="1"/>
      <c r="H223" s="1"/>
    </row>
    <row r="224" spans="1:8" ht="18.75" x14ac:dyDescent="0.3">
      <c r="A224" s="1"/>
      <c r="B224" s="1"/>
      <c r="C224" s="2"/>
      <c r="D224" s="1"/>
      <c r="E224" s="1"/>
      <c r="F224" s="1"/>
      <c r="G224" s="1"/>
      <c r="H224" s="1"/>
    </row>
    <row r="225" spans="1:8" ht="18.75" x14ac:dyDescent="0.3">
      <c r="A225" s="1"/>
      <c r="B225" s="1"/>
      <c r="C225" s="2"/>
      <c r="D225" s="1"/>
      <c r="E225" s="1"/>
      <c r="F225" s="1"/>
      <c r="G225" s="1"/>
      <c r="H225" s="1"/>
    </row>
    <row r="226" spans="1:8" ht="18.75" x14ac:dyDescent="0.3">
      <c r="A226" s="1"/>
      <c r="B226" s="1"/>
      <c r="C226" s="2"/>
      <c r="D226" s="1"/>
      <c r="E226" s="1"/>
      <c r="F226" s="1"/>
      <c r="G226" s="1"/>
      <c r="H226" s="1"/>
    </row>
    <row r="227" spans="1:8" ht="18.75" x14ac:dyDescent="0.3">
      <c r="A227" s="1"/>
      <c r="B227" s="1"/>
      <c r="C227" s="2"/>
      <c r="D227" s="1"/>
      <c r="E227" s="1"/>
      <c r="F227" s="1"/>
      <c r="G227" s="1"/>
      <c r="H227" s="1"/>
    </row>
    <row r="228" spans="1:8" ht="18.75" x14ac:dyDescent="0.3">
      <c r="A228" s="1"/>
      <c r="B228" s="1"/>
      <c r="C228" s="2"/>
      <c r="D228" s="1"/>
      <c r="E228" s="1"/>
      <c r="F228" s="1"/>
      <c r="G228" s="1"/>
      <c r="H228" s="1"/>
    </row>
    <row r="229" spans="1:8" ht="18.75" x14ac:dyDescent="0.3">
      <c r="A229" s="1"/>
      <c r="B229" s="1"/>
      <c r="C229" s="2"/>
      <c r="D229" s="1"/>
      <c r="E229" s="1"/>
      <c r="F229" s="1"/>
      <c r="G229" s="1"/>
      <c r="H229" s="1"/>
    </row>
    <row r="230" spans="1:8" ht="18.75" x14ac:dyDescent="0.3">
      <c r="A230" s="1"/>
      <c r="B230" s="1"/>
      <c r="C230" s="2"/>
      <c r="D230" s="1"/>
      <c r="E230" s="1"/>
      <c r="F230" s="1"/>
      <c r="G230" s="1"/>
      <c r="H230" s="1"/>
    </row>
    <row r="231" spans="1:8" ht="18.75" x14ac:dyDescent="0.3">
      <c r="A231" s="1"/>
      <c r="B231" s="1"/>
      <c r="C231" s="2"/>
      <c r="D231" s="1"/>
      <c r="E231" s="1"/>
      <c r="F231" s="1"/>
      <c r="G231" s="1"/>
      <c r="H231" s="1"/>
    </row>
    <row r="232" spans="1:8" ht="18.75" x14ac:dyDescent="0.3">
      <c r="A232" s="1"/>
      <c r="B232" s="1"/>
      <c r="C232" s="2"/>
      <c r="D232" s="1"/>
      <c r="E232" s="1"/>
      <c r="F232" s="1"/>
      <c r="G232" s="1"/>
      <c r="H232" s="1"/>
    </row>
    <row r="233" spans="1:8" ht="18.75" x14ac:dyDescent="0.3">
      <c r="A233" s="1"/>
      <c r="B233" s="1"/>
      <c r="C233" s="2"/>
      <c r="D233" s="1"/>
      <c r="E233" s="1"/>
      <c r="F233" s="1"/>
      <c r="G233" s="1"/>
      <c r="H233" s="1"/>
    </row>
    <row r="234" spans="1:8" ht="18.75" x14ac:dyDescent="0.3">
      <c r="A234" s="1"/>
      <c r="B234" s="1"/>
      <c r="C234" s="2"/>
      <c r="D234" s="1"/>
      <c r="E234" s="1"/>
      <c r="F234" s="1"/>
      <c r="G234" s="1"/>
      <c r="H234" s="1"/>
    </row>
    <row r="235" spans="1:8" ht="18.75" x14ac:dyDescent="0.3">
      <c r="A235" s="1"/>
      <c r="B235" s="1"/>
      <c r="C235" s="2"/>
      <c r="D235" s="1"/>
      <c r="E235" s="1"/>
      <c r="F235" s="1"/>
      <c r="G235" s="1"/>
      <c r="H235" s="1"/>
    </row>
    <row r="236" spans="1:8" ht="18.75" x14ac:dyDescent="0.3">
      <c r="A236" s="1"/>
      <c r="B236" s="1"/>
      <c r="C236" s="2"/>
      <c r="D236" s="1"/>
      <c r="E236" s="1"/>
      <c r="F236" s="1"/>
      <c r="G236" s="1"/>
      <c r="H236" s="1"/>
    </row>
    <row r="237" spans="1:8" ht="18.75" x14ac:dyDescent="0.3">
      <c r="A237" s="1"/>
      <c r="B237" s="1"/>
      <c r="C237" s="2"/>
      <c r="D237" s="1"/>
      <c r="E237" s="1"/>
      <c r="F237" s="1"/>
      <c r="G237" s="1"/>
      <c r="H237" s="1"/>
    </row>
    <row r="238" spans="1:8" ht="18.75" x14ac:dyDescent="0.3">
      <c r="A238" s="1"/>
      <c r="B238" s="1"/>
      <c r="C238" s="2"/>
      <c r="D238" s="1"/>
      <c r="E238" s="1"/>
      <c r="F238" s="1"/>
      <c r="G238" s="1"/>
      <c r="H238" s="1"/>
    </row>
    <row r="239" spans="1:8" ht="18.75" x14ac:dyDescent="0.3">
      <c r="A239" s="1"/>
      <c r="B239" s="1"/>
      <c r="C239" s="2"/>
      <c r="D239" s="1"/>
      <c r="E239" s="1"/>
      <c r="F239" s="1"/>
      <c r="G239" s="1"/>
      <c r="H239" s="1"/>
    </row>
    <row r="240" spans="1:8" ht="18.75" x14ac:dyDescent="0.3">
      <c r="A240" s="1"/>
      <c r="B240" s="1"/>
      <c r="C240" s="2"/>
      <c r="D240" s="1"/>
      <c r="E240" s="1"/>
      <c r="F240" s="1"/>
      <c r="G240" s="1"/>
      <c r="H240" s="1"/>
    </row>
    <row r="241" spans="1:8" ht="18.75" x14ac:dyDescent="0.3">
      <c r="A241" s="1"/>
      <c r="B241" s="1"/>
      <c r="C241" s="2"/>
      <c r="D241" s="1"/>
      <c r="E241" s="1"/>
      <c r="F241" s="1"/>
      <c r="G241" s="1"/>
      <c r="H241" s="1"/>
    </row>
    <row r="242" spans="1:8" ht="18.75" x14ac:dyDescent="0.3">
      <c r="A242" s="1"/>
      <c r="B242" s="1"/>
      <c r="C242" s="2"/>
      <c r="D242" s="1"/>
      <c r="E242" s="1"/>
      <c r="F242" s="1"/>
      <c r="G242" s="1"/>
      <c r="H242" s="1"/>
    </row>
    <row r="243" spans="1:8" ht="18.75" x14ac:dyDescent="0.3">
      <c r="A243" s="1"/>
      <c r="B243" s="1"/>
      <c r="C243" s="2"/>
      <c r="D243" s="1"/>
      <c r="E243" s="1"/>
      <c r="F243" s="1"/>
      <c r="G243" s="1"/>
      <c r="H243" s="1"/>
    </row>
    <row r="244" spans="1:8" ht="18.75" x14ac:dyDescent="0.3">
      <c r="A244" s="1"/>
      <c r="B244" s="1"/>
      <c r="C244" s="2"/>
      <c r="D244" s="1"/>
      <c r="E244" s="1"/>
      <c r="F244" s="1"/>
      <c r="G244" s="1"/>
      <c r="H244" s="1"/>
    </row>
    <row r="245" spans="1:8" ht="18.75" x14ac:dyDescent="0.3">
      <c r="A245" s="1"/>
      <c r="B245" s="1"/>
      <c r="C245" s="2"/>
      <c r="D245" s="1"/>
      <c r="E245" s="1"/>
      <c r="F245" s="1"/>
      <c r="G245" s="1"/>
      <c r="H245" s="1"/>
    </row>
    <row r="246" spans="1:8" ht="18.75" x14ac:dyDescent="0.3">
      <c r="A246" s="1"/>
      <c r="B246" s="1"/>
      <c r="C246" s="2"/>
      <c r="D246" s="1"/>
      <c r="E246" s="1"/>
      <c r="F246" s="1"/>
      <c r="G246" s="1"/>
      <c r="H246" s="1"/>
    </row>
    <row r="247" spans="1:8" ht="18.75" x14ac:dyDescent="0.3">
      <c r="A247" s="1"/>
      <c r="B247" s="1"/>
      <c r="C247" s="2"/>
      <c r="D247" s="1"/>
      <c r="E247" s="1"/>
      <c r="F247" s="1"/>
      <c r="G247" s="1"/>
      <c r="H247" s="1"/>
    </row>
    <row r="248" spans="1:8" ht="18.75" x14ac:dyDescent="0.3">
      <c r="A248" s="1"/>
      <c r="B248" s="1"/>
      <c r="C248" s="2"/>
      <c r="D248" s="1"/>
      <c r="E248" s="1"/>
      <c r="F248" s="1"/>
      <c r="G248" s="1"/>
      <c r="H248" s="1"/>
    </row>
    <row r="249" spans="1:8" ht="18.75" x14ac:dyDescent="0.3">
      <c r="A249" s="1"/>
      <c r="B249" s="1"/>
      <c r="C249" s="2"/>
      <c r="D249" s="1"/>
      <c r="E249" s="1"/>
      <c r="F249" s="1"/>
      <c r="G249" s="1"/>
      <c r="H249" s="1"/>
    </row>
    <row r="250" spans="1:8" ht="18.75" x14ac:dyDescent="0.3">
      <c r="A250" s="1"/>
      <c r="B250" s="1"/>
      <c r="C250" s="2"/>
      <c r="D250" s="1"/>
      <c r="E250" s="1"/>
      <c r="F250" s="1"/>
      <c r="G250" s="1"/>
      <c r="H250" s="1"/>
    </row>
    <row r="251" spans="1:8" ht="18.75" x14ac:dyDescent="0.3">
      <c r="A251" s="1"/>
      <c r="B251" s="1"/>
      <c r="C251" s="2"/>
      <c r="D251" s="1"/>
      <c r="E251" s="1"/>
      <c r="F251" s="1"/>
      <c r="G251" s="1"/>
      <c r="H251" s="1"/>
    </row>
    <row r="252" spans="1:8" ht="18.75" x14ac:dyDescent="0.3">
      <c r="A252" s="1"/>
      <c r="B252" s="1"/>
      <c r="C252" s="2"/>
      <c r="D252" s="1"/>
      <c r="E252" s="1"/>
      <c r="F252" s="1"/>
      <c r="G252" s="1"/>
      <c r="H252" s="1"/>
    </row>
    <row r="253" spans="1:8" ht="18.75" x14ac:dyDescent="0.3">
      <c r="A253" s="1"/>
      <c r="B253" s="1"/>
      <c r="C253" s="2"/>
      <c r="D253" s="1"/>
      <c r="E253" s="1"/>
      <c r="F253" s="1"/>
      <c r="G253" s="1"/>
      <c r="H253" s="1"/>
    </row>
    <row r="254" spans="1:8" ht="18.75" x14ac:dyDescent="0.3">
      <c r="A254" s="1"/>
      <c r="B254" s="1"/>
      <c r="C254" s="2"/>
      <c r="D254" s="1"/>
      <c r="E254" s="1"/>
      <c r="F254" s="1"/>
      <c r="G254" s="1"/>
      <c r="H254" s="1"/>
    </row>
    <row r="255" spans="1:8" ht="18.75" x14ac:dyDescent="0.3">
      <c r="A255" s="1"/>
      <c r="B255" s="1"/>
      <c r="C255" s="2"/>
      <c r="D255" s="1"/>
      <c r="E255" s="1"/>
      <c r="F255" s="1"/>
      <c r="G255" s="1"/>
      <c r="H255" s="1"/>
    </row>
    <row r="256" spans="1:8" ht="18.75" x14ac:dyDescent="0.3">
      <c r="A256" s="1"/>
      <c r="B256" s="1"/>
      <c r="C256" s="2"/>
      <c r="D256" s="1"/>
      <c r="E256" s="1"/>
      <c r="F256" s="1"/>
      <c r="G256" s="1"/>
      <c r="H256" s="1"/>
    </row>
    <row r="257" spans="1:8" ht="18.75" x14ac:dyDescent="0.3">
      <c r="A257" s="1"/>
      <c r="B257" s="1"/>
      <c r="C257" s="2"/>
      <c r="D257" s="1"/>
      <c r="E257" s="1"/>
      <c r="F257" s="1"/>
      <c r="G257" s="1"/>
      <c r="H257" s="1"/>
    </row>
    <row r="258" spans="1:8" ht="18.75" x14ac:dyDescent="0.3">
      <c r="A258" s="1"/>
      <c r="B258" s="1"/>
      <c r="C258" s="2"/>
      <c r="D258" s="1"/>
      <c r="E258" s="1"/>
      <c r="F258" s="1"/>
      <c r="G258" s="1"/>
      <c r="H258" s="1"/>
    </row>
    <row r="259" spans="1:8" ht="18.75" x14ac:dyDescent="0.3">
      <c r="A259" s="1"/>
      <c r="B259" s="1"/>
      <c r="C259" s="2"/>
      <c r="D259" s="1"/>
      <c r="E259" s="1"/>
      <c r="F259" s="1"/>
      <c r="G259" s="1"/>
      <c r="H259" s="1"/>
    </row>
    <row r="260" spans="1:8" ht="18.75" x14ac:dyDescent="0.3">
      <c r="A260" s="1"/>
      <c r="B260" s="1"/>
      <c r="C260" s="2"/>
      <c r="D260" s="1"/>
      <c r="E260" s="1"/>
      <c r="F260" s="1"/>
      <c r="G260" s="1"/>
      <c r="H260" s="1"/>
    </row>
    <row r="261" spans="1:8" ht="18.75" x14ac:dyDescent="0.3">
      <c r="A261" s="1"/>
      <c r="B261" s="1"/>
      <c r="C261" s="2"/>
      <c r="D261" s="1"/>
      <c r="E261" s="1"/>
      <c r="F261" s="1"/>
      <c r="G261" s="1"/>
      <c r="H261" s="1"/>
    </row>
    <row r="262" spans="1:8" ht="18.75" x14ac:dyDescent="0.3">
      <c r="A262" s="1"/>
      <c r="B262" s="1"/>
      <c r="C262" s="2"/>
      <c r="D262" s="1"/>
      <c r="E262" s="1"/>
      <c r="F262" s="1"/>
      <c r="G262" s="1"/>
      <c r="H262" s="1"/>
    </row>
    <row r="263" spans="1:8" ht="18.75" x14ac:dyDescent="0.3">
      <c r="A263" s="1"/>
      <c r="B263" s="1"/>
      <c r="C263" s="2"/>
      <c r="D263" s="1"/>
      <c r="E263" s="1"/>
      <c r="F263" s="1"/>
      <c r="G263" s="1"/>
      <c r="H263" s="1"/>
    </row>
    <row r="264" spans="1:8" ht="18.75" x14ac:dyDescent="0.3">
      <c r="A264" s="1"/>
      <c r="B264" s="1"/>
      <c r="C264" s="2"/>
      <c r="D264" s="1"/>
      <c r="E264" s="1"/>
      <c r="F264" s="1"/>
      <c r="G264" s="1"/>
      <c r="H264" s="1"/>
    </row>
    <row r="265" spans="1:8" ht="18.75" x14ac:dyDescent="0.3">
      <c r="A265" s="1"/>
      <c r="B265" s="1"/>
      <c r="C265" s="2"/>
      <c r="D265" s="1"/>
      <c r="E265" s="1"/>
      <c r="F265" s="1"/>
      <c r="G265" s="1"/>
      <c r="H265" s="1"/>
    </row>
    <row r="266" spans="1:8" ht="18.75" x14ac:dyDescent="0.3">
      <c r="A266" s="1"/>
      <c r="B266" s="1"/>
      <c r="C266" s="2"/>
      <c r="D266" s="1"/>
      <c r="E266" s="1"/>
      <c r="F266" s="1"/>
      <c r="G266" s="1"/>
      <c r="H266" s="1"/>
    </row>
    <row r="267" spans="1:8" ht="18.75" x14ac:dyDescent="0.3">
      <c r="A267" s="1"/>
      <c r="B267" s="1"/>
      <c r="C267" s="2"/>
      <c r="D267" s="1"/>
      <c r="E267" s="1"/>
      <c r="F267" s="1"/>
      <c r="G267" s="1"/>
      <c r="H267" s="1"/>
    </row>
    <row r="268" spans="1:8" ht="18.75" x14ac:dyDescent="0.3">
      <c r="A268" s="1"/>
      <c r="B268" s="1"/>
      <c r="C268" s="2"/>
      <c r="D268" s="1"/>
      <c r="E268" s="1"/>
      <c r="F268" s="1"/>
      <c r="G268" s="1"/>
      <c r="H268" s="1"/>
    </row>
    <row r="269" spans="1:8" ht="18.75" x14ac:dyDescent="0.3">
      <c r="A269" s="1"/>
      <c r="B269" s="1"/>
      <c r="C269" s="2"/>
      <c r="D269" s="1"/>
      <c r="E269" s="1"/>
      <c r="F269" s="1"/>
      <c r="G269" s="1"/>
      <c r="H269" s="1"/>
    </row>
    <row r="270" spans="1:8" ht="18.75" x14ac:dyDescent="0.3">
      <c r="A270" s="1"/>
      <c r="B270" s="1"/>
      <c r="C270" s="2"/>
      <c r="D270" s="1"/>
      <c r="E270" s="1"/>
      <c r="F270" s="1"/>
      <c r="G270" s="1"/>
      <c r="H270" s="1"/>
    </row>
    <row r="271" spans="1:8" ht="18.75" x14ac:dyDescent="0.3">
      <c r="A271" s="1"/>
      <c r="B271" s="1"/>
      <c r="C271" s="2"/>
      <c r="D271" s="1"/>
      <c r="E271" s="1"/>
      <c r="F271" s="1"/>
      <c r="G271" s="1"/>
      <c r="H271" s="1"/>
    </row>
    <row r="272" spans="1:8" ht="18.75" x14ac:dyDescent="0.3">
      <c r="A272" s="1"/>
      <c r="B272" s="1"/>
      <c r="C272" s="2"/>
      <c r="D272" s="1"/>
      <c r="E272" s="1"/>
      <c r="F272" s="1"/>
      <c r="G272" s="1"/>
      <c r="H272" s="1"/>
    </row>
    <row r="273" spans="1:8" ht="18.75" x14ac:dyDescent="0.3">
      <c r="A273" s="1"/>
      <c r="B273" s="1"/>
      <c r="C273" s="2"/>
      <c r="D273" s="1"/>
      <c r="E273" s="1"/>
      <c r="F273" s="1"/>
      <c r="G273" s="1"/>
      <c r="H273" s="1"/>
    </row>
    <row r="274" spans="1:8" ht="18.75" x14ac:dyDescent="0.3">
      <c r="A274" s="1"/>
      <c r="B274" s="1"/>
      <c r="C274" s="2"/>
      <c r="D274" s="1"/>
      <c r="E274" s="1"/>
      <c r="F274" s="1"/>
      <c r="G274" s="1"/>
      <c r="H274" s="1"/>
    </row>
    <row r="275" spans="1:8" ht="18.75" x14ac:dyDescent="0.3">
      <c r="A275" s="1"/>
      <c r="B275" s="1"/>
      <c r="C275" s="2"/>
      <c r="D275" s="1"/>
      <c r="E275" s="1"/>
      <c r="F275" s="1"/>
      <c r="G275" s="1"/>
      <c r="H275" s="1"/>
    </row>
    <row r="276" spans="1:8" ht="18.75" x14ac:dyDescent="0.3">
      <c r="A276" s="1"/>
      <c r="B276" s="1"/>
      <c r="C276" s="2"/>
      <c r="D276" s="1"/>
      <c r="E276" s="1"/>
      <c r="F276" s="1"/>
      <c r="G276" s="1"/>
      <c r="H276" s="1"/>
    </row>
    <row r="277" spans="1:8" ht="18.75" x14ac:dyDescent="0.3">
      <c r="A277" s="1"/>
      <c r="B277" s="1"/>
      <c r="C277" s="2"/>
      <c r="D277" s="1"/>
      <c r="E277" s="1"/>
      <c r="F277" s="1"/>
      <c r="G277" s="1"/>
      <c r="H277" s="1"/>
    </row>
    <row r="278" spans="1:8" ht="18.75" x14ac:dyDescent="0.3">
      <c r="A278" s="1"/>
      <c r="B278" s="1"/>
      <c r="C278" s="2"/>
      <c r="D278" s="1"/>
      <c r="E278" s="1"/>
      <c r="F278" s="1"/>
      <c r="G278" s="1"/>
      <c r="H278" s="1"/>
    </row>
    <row r="279" spans="1:8" ht="18.75" x14ac:dyDescent="0.3">
      <c r="A279" s="1"/>
      <c r="B279" s="1"/>
      <c r="C279" s="2"/>
      <c r="D279" s="1"/>
      <c r="E279" s="1"/>
      <c r="F279" s="1"/>
      <c r="G279" s="1"/>
      <c r="H279" s="1"/>
    </row>
    <row r="280" spans="1:8" ht="18.75" x14ac:dyDescent="0.3">
      <c r="A280" s="1"/>
      <c r="B280" s="1"/>
      <c r="C280" s="2"/>
      <c r="D280" s="1"/>
      <c r="E280" s="1"/>
      <c r="F280" s="1"/>
      <c r="G280" s="1"/>
      <c r="H280" s="1"/>
    </row>
    <row r="281" spans="1:8" ht="18.75" x14ac:dyDescent="0.3">
      <c r="A281" s="1"/>
      <c r="B281" s="1"/>
      <c r="C281" s="2"/>
      <c r="D281" s="1"/>
      <c r="E281" s="1"/>
      <c r="F281" s="1"/>
      <c r="G281" s="1"/>
      <c r="H281" s="1"/>
    </row>
    <row r="282" spans="1:8" ht="18.75" x14ac:dyDescent="0.3">
      <c r="A282" s="1"/>
      <c r="B282" s="1"/>
      <c r="C282" s="2"/>
      <c r="D282" s="1"/>
      <c r="E282" s="1"/>
      <c r="F282" s="1"/>
      <c r="G282" s="1"/>
      <c r="H282" s="1"/>
    </row>
    <row r="283" spans="1:8" ht="18.75" x14ac:dyDescent="0.3">
      <c r="A283" s="1"/>
      <c r="B283" s="1"/>
      <c r="C283" s="2"/>
      <c r="D283" s="1"/>
      <c r="E283" s="1"/>
      <c r="F283" s="1"/>
      <c r="G283" s="1"/>
      <c r="H283" s="1"/>
    </row>
    <row r="284" spans="1:8" ht="18.75" x14ac:dyDescent="0.3">
      <c r="A284" s="1"/>
      <c r="B284" s="1"/>
      <c r="C284" s="2"/>
      <c r="D284" s="1"/>
      <c r="E284" s="1"/>
      <c r="F284" s="1"/>
      <c r="G284" s="1"/>
      <c r="H284" s="1"/>
    </row>
    <row r="285" spans="1:8" ht="18.75" x14ac:dyDescent="0.3">
      <c r="A285" s="1"/>
      <c r="B285" s="1"/>
      <c r="C285" s="2"/>
      <c r="D285" s="1"/>
      <c r="E285" s="1"/>
      <c r="F285" s="1"/>
      <c r="G285" s="1"/>
      <c r="H285" s="1"/>
    </row>
    <row r="286" spans="1:8" ht="18.75" x14ac:dyDescent="0.3">
      <c r="A286" s="1"/>
      <c r="B286" s="1"/>
      <c r="C286" s="2"/>
      <c r="D286" s="1"/>
      <c r="E286" s="1"/>
      <c r="F286" s="1"/>
      <c r="G286" s="1"/>
      <c r="H286" s="1"/>
    </row>
    <row r="287" spans="1:8" ht="18.75" x14ac:dyDescent="0.3">
      <c r="A287" s="1"/>
      <c r="B287" s="1"/>
      <c r="C287" s="2"/>
      <c r="D287" s="1"/>
      <c r="E287" s="1"/>
      <c r="F287" s="1"/>
      <c r="G287" s="1"/>
      <c r="H287" s="1"/>
    </row>
    <row r="288" spans="1:8" ht="18.75" x14ac:dyDescent="0.3">
      <c r="A288" s="1"/>
      <c r="B288" s="1"/>
      <c r="C288" s="2"/>
      <c r="D288" s="1"/>
      <c r="E288" s="1"/>
      <c r="F288" s="1"/>
      <c r="G288" s="1"/>
      <c r="H288" s="1"/>
    </row>
    <row r="289" spans="1:8" ht="18.75" x14ac:dyDescent="0.3">
      <c r="A289" s="1"/>
      <c r="B289" s="1"/>
      <c r="C289" s="2"/>
      <c r="D289" s="1"/>
      <c r="E289" s="1"/>
      <c r="F289" s="1"/>
      <c r="G289" s="1"/>
      <c r="H289" s="1"/>
    </row>
    <row r="290" spans="1:8" ht="18.75" x14ac:dyDescent="0.3">
      <c r="A290" s="1"/>
      <c r="B290" s="1"/>
      <c r="C290" s="2"/>
      <c r="D290" s="1"/>
      <c r="E290" s="1"/>
      <c r="F290" s="1"/>
      <c r="G290" s="1"/>
      <c r="H290" s="1"/>
    </row>
    <row r="291" spans="1:8" ht="18.75" x14ac:dyDescent="0.3">
      <c r="A291" s="1"/>
      <c r="B291" s="1"/>
      <c r="C291" s="2"/>
      <c r="D291" s="1"/>
      <c r="E291" s="1"/>
      <c r="F291" s="1"/>
      <c r="G291" s="1"/>
      <c r="H291" s="1"/>
    </row>
    <row r="292" spans="1:8" ht="18.75" x14ac:dyDescent="0.3">
      <c r="A292" s="1"/>
      <c r="B292" s="1"/>
      <c r="C292" s="2"/>
      <c r="D292" s="1"/>
      <c r="E292" s="1"/>
      <c r="F292" s="1"/>
      <c r="G292" s="1"/>
      <c r="H292" s="1"/>
    </row>
    <row r="293" spans="1:8" ht="18.75" x14ac:dyDescent="0.3">
      <c r="A293" s="1"/>
      <c r="B293" s="1"/>
      <c r="C293" s="2"/>
      <c r="D293" s="1"/>
      <c r="E293" s="1"/>
      <c r="F293" s="1"/>
      <c r="G293" s="1"/>
      <c r="H293" s="1"/>
    </row>
    <row r="294" spans="1:8" ht="18.75" x14ac:dyDescent="0.3">
      <c r="A294" s="1"/>
      <c r="B294" s="1"/>
      <c r="C294" s="2"/>
      <c r="D294" s="1"/>
      <c r="E294" s="1"/>
      <c r="F294" s="1"/>
      <c r="G294" s="1"/>
      <c r="H294" s="1"/>
    </row>
    <row r="295" spans="1:8" ht="18.75" x14ac:dyDescent="0.3">
      <c r="A295" s="1"/>
      <c r="B295" s="1"/>
      <c r="C295" s="2"/>
      <c r="D295" s="1"/>
      <c r="E295" s="1"/>
      <c r="F295" s="1"/>
      <c r="G295" s="1"/>
      <c r="H295" s="1"/>
    </row>
    <row r="296" spans="1:8" ht="18.75" x14ac:dyDescent="0.3">
      <c r="A296" s="1"/>
      <c r="B296" s="1"/>
      <c r="C296" s="2"/>
      <c r="D296" s="1"/>
      <c r="E296" s="1"/>
      <c r="F296" s="1"/>
      <c r="G296" s="1"/>
      <c r="H296" s="1"/>
    </row>
    <row r="297" spans="1:8" ht="18.75" x14ac:dyDescent="0.3">
      <c r="A297" s="1"/>
      <c r="B297" s="1"/>
      <c r="C297" s="2"/>
      <c r="D297" s="1"/>
      <c r="E297" s="1"/>
      <c r="F297" s="1"/>
      <c r="G297" s="1"/>
      <c r="H297" s="1"/>
    </row>
    <row r="298" spans="1:8" ht="18.75" x14ac:dyDescent="0.3">
      <c r="A298" s="1"/>
      <c r="B298" s="1"/>
      <c r="C298" s="2"/>
      <c r="D298" s="1"/>
      <c r="E298" s="1"/>
      <c r="F298" s="1"/>
      <c r="G298" s="1"/>
      <c r="H298" s="1"/>
    </row>
    <row r="299" spans="1:8" ht="18.75" x14ac:dyDescent="0.3">
      <c r="A299" s="1"/>
      <c r="B299" s="1"/>
      <c r="C299" s="2"/>
      <c r="D299" s="1"/>
      <c r="E299" s="1"/>
      <c r="F299" s="1"/>
      <c r="G299" s="1"/>
      <c r="H299" s="1"/>
    </row>
    <row r="300" spans="1:8" ht="18.75" x14ac:dyDescent="0.3">
      <c r="A300" s="1"/>
      <c r="B300" s="1"/>
      <c r="C300" s="2"/>
      <c r="D300" s="1"/>
      <c r="E300" s="1"/>
      <c r="F300" s="1"/>
      <c r="G300" s="1"/>
      <c r="H300" s="1"/>
    </row>
    <row r="301" spans="1:8" ht="18.75" x14ac:dyDescent="0.3">
      <c r="A301" s="1"/>
      <c r="B301" s="1"/>
      <c r="C301" s="2"/>
      <c r="D301" s="1"/>
      <c r="E301" s="1"/>
      <c r="F301" s="1"/>
      <c r="G301" s="1"/>
      <c r="H301" s="1"/>
    </row>
    <row r="302" spans="1:8" ht="18.75" x14ac:dyDescent="0.3">
      <c r="A302" s="1"/>
      <c r="B302" s="1"/>
      <c r="C302" s="2"/>
      <c r="D302" s="1"/>
      <c r="E302" s="1"/>
      <c r="F302" s="1"/>
      <c r="G302" s="1"/>
      <c r="H302" s="1"/>
    </row>
    <row r="303" spans="1:8" ht="18.75" x14ac:dyDescent="0.3">
      <c r="A303" s="1"/>
      <c r="B303" s="1"/>
      <c r="C303" s="2"/>
      <c r="D303" s="1"/>
      <c r="E303" s="1"/>
      <c r="F303" s="1"/>
      <c r="G303" s="1"/>
      <c r="H303" s="1"/>
    </row>
    <row r="304" spans="1:8" ht="18.75" x14ac:dyDescent="0.3">
      <c r="A304" s="1"/>
      <c r="B304" s="1"/>
      <c r="C304" s="2"/>
      <c r="D304" s="1"/>
      <c r="E304" s="1"/>
      <c r="F304" s="1"/>
      <c r="G304" s="1"/>
      <c r="H304" s="1"/>
    </row>
    <row r="305" spans="1:8" ht="18.75" x14ac:dyDescent="0.3">
      <c r="A305" s="1"/>
      <c r="B305" s="1"/>
      <c r="C305" s="2"/>
      <c r="D305" s="1"/>
      <c r="E305" s="1"/>
      <c r="F305" s="1"/>
      <c r="G305" s="1"/>
      <c r="H305" s="1"/>
    </row>
    <row r="306" spans="1:8" ht="18.75" x14ac:dyDescent="0.3">
      <c r="A306" s="1"/>
      <c r="B306" s="1"/>
      <c r="C306" s="2"/>
      <c r="D306" s="1"/>
      <c r="E306" s="1"/>
      <c r="F306" s="1"/>
      <c r="G306" s="1"/>
      <c r="H306" s="1"/>
    </row>
    <row r="307" spans="1:8" ht="18.75" x14ac:dyDescent="0.3">
      <c r="A307" s="1"/>
      <c r="B307" s="1"/>
      <c r="C307" s="2"/>
      <c r="D307" s="1"/>
      <c r="E307" s="1"/>
      <c r="F307" s="1"/>
      <c r="G307" s="1"/>
      <c r="H307" s="1"/>
    </row>
    <row r="308" spans="1:8" ht="18.75" x14ac:dyDescent="0.3">
      <c r="A308" s="1"/>
      <c r="B308" s="1"/>
      <c r="C308" s="2"/>
      <c r="D308" s="1"/>
      <c r="E308" s="1"/>
      <c r="F308" s="1"/>
      <c r="G308" s="1"/>
      <c r="H308" s="1"/>
    </row>
    <row r="309" spans="1:8" ht="18.75" x14ac:dyDescent="0.3">
      <c r="A309" s="1"/>
      <c r="B309" s="1"/>
      <c r="C309" s="2"/>
      <c r="D309" s="1"/>
      <c r="E309" s="1"/>
      <c r="F309" s="1"/>
      <c r="G309" s="1"/>
      <c r="H309" s="1"/>
    </row>
    <row r="310" spans="1:8" ht="18.75" x14ac:dyDescent="0.3">
      <c r="A310" s="1"/>
      <c r="B310" s="1"/>
      <c r="C310" s="2"/>
      <c r="D310" s="1"/>
      <c r="E310" s="1"/>
      <c r="F310" s="1"/>
      <c r="G310" s="1"/>
      <c r="H310" s="1"/>
    </row>
    <row r="311" spans="1:8" ht="18.75" x14ac:dyDescent="0.3">
      <c r="A311" s="1"/>
      <c r="B311" s="1"/>
      <c r="C311" s="2"/>
      <c r="D311" s="1"/>
      <c r="E311" s="1"/>
      <c r="F311" s="1"/>
      <c r="G311" s="1"/>
      <c r="H311" s="1"/>
    </row>
    <row r="312" spans="1:8" ht="18.75" x14ac:dyDescent="0.3">
      <c r="A312" s="1"/>
      <c r="B312" s="1"/>
      <c r="C312" s="2"/>
      <c r="D312" s="1"/>
      <c r="E312" s="1"/>
      <c r="F312" s="1"/>
      <c r="G312" s="1"/>
      <c r="H312" s="1"/>
    </row>
    <row r="313" spans="1:8" ht="18.75" x14ac:dyDescent="0.3">
      <c r="A313" s="1"/>
      <c r="B313" s="1"/>
      <c r="C313" s="2"/>
      <c r="D313" s="1"/>
      <c r="E313" s="1"/>
      <c r="F313" s="1"/>
      <c r="G313" s="1"/>
      <c r="H313" s="1"/>
    </row>
    <row r="314" spans="1:8" ht="18.75" x14ac:dyDescent="0.3">
      <c r="A314" s="1"/>
      <c r="B314" s="1"/>
      <c r="C314" s="2"/>
      <c r="D314" s="1"/>
      <c r="E314" s="1"/>
      <c r="F314" s="1"/>
      <c r="G314" s="1"/>
      <c r="H314" s="1"/>
    </row>
    <row r="315" spans="1:8" ht="18.75" x14ac:dyDescent="0.3">
      <c r="A315" s="1"/>
      <c r="B315" s="1"/>
      <c r="C315" s="2"/>
      <c r="D315" s="1"/>
      <c r="E315" s="1"/>
      <c r="F315" s="1"/>
      <c r="G315" s="1"/>
      <c r="H315" s="1"/>
    </row>
    <row r="316" spans="1:8" ht="18.75" x14ac:dyDescent="0.3">
      <c r="A316" s="1"/>
      <c r="B316" s="1"/>
      <c r="C316" s="2"/>
      <c r="D316" s="1"/>
      <c r="E316" s="1"/>
      <c r="F316" s="1"/>
      <c r="G316" s="1"/>
      <c r="H316" s="1"/>
    </row>
    <row r="317" spans="1:8" ht="18.75" x14ac:dyDescent="0.3">
      <c r="A317" s="1"/>
      <c r="B317" s="1"/>
      <c r="C317" s="2"/>
      <c r="D317" s="1"/>
      <c r="E317" s="1"/>
      <c r="F317" s="1"/>
      <c r="G317" s="1"/>
      <c r="H317" s="1"/>
    </row>
    <row r="318" spans="1:8" ht="18.75" x14ac:dyDescent="0.3">
      <c r="A318" s="1"/>
      <c r="B318" s="1"/>
      <c r="C318" s="2"/>
      <c r="D318" s="1"/>
      <c r="E318" s="1"/>
      <c r="F318" s="1"/>
      <c r="G318" s="1"/>
      <c r="H318" s="1"/>
    </row>
    <row r="319" spans="1:8" ht="18.75" x14ac:dyDescent="0.3">
      <c r="A319" s="1"/>
      <c r="B319" s="1"/>
      <c r="C319" s="2"/>
      <c r="D319" s="1"/>
      <c r="E319" s="1"/>
      <c r="F319" s="1"/>
      <c r="G319" s="1"/>
      <c r="H319" s="1"/>
    </row>
    <row r="320" spans="1:8" ht="18.75" x14ac:dyDescent="0.3">
      <c r="A320" s="1"/>
      <c r="B320" s="1"/>
      <c r="C320" s="2"/>
      <c r="D320" s="1"/>
      <c r="E320" s="1"/>
      <c r="F320" s="1"/>
      <c r="G320" s="1"/>
      <c r="H320" s="1"/>
    </row>
    <row r="321" spans="1:8" ht="18.75" x14ac:dyDescent="0.3">
      <c r="A321" s="1"/>
      <c r="B321" s="1"/>
      <c r="C321" s="2"/>
      <c r="D321" s="1"/>
      <c r="E321" s="1"/>
      <c r="F321" s="1"/>
      <c r="G321" s="1"/>
      <c r="H321" s="1"/>
    </row>
    <row r="322" spans="1:8" ht="18.75" x14ac:dyDescent="0.3">
      <c r="A322" s="1"/>
      <c r="B322" s="1"/>
      <c r="C322" s="2"/>
      <c r="D322" s="1"/>
      <c r="E322" s="1"/>
      <c r="F322" s="1"/>
      <c r="G322" s="1"/>
      <c r="H322" s="1"/>
    </row>
    <row r="323" spans="1:8" ht="18.75" x14ac:dyDescent="0.3">
      <c r="A323" s="1"/>
      <c r="B323" s="1"/>
      <c r="C323" s="2"/>
      <c r="D323" s="1"/>
      <c r="E323" s="1"/>
      <c r="F323" s="1"/>
      <c r="G323" s="1"/>
      <c r="H323" s="1"/>
    </row>
    <row r="324" spans="1:8" ht="18.75" x14ac:dyDescent="0.3">
      <c r="A324" s="1"/>
      <c r="B324" s="1"/>
      <c r="C324" s="2"/>
      <c r="D324" s="1"/>
      <c r="E324" s="1"/>
      <c r="F324" s="1"/>
      <c r="G324" s="1"/>
      <c r="H324" s="1"/>
    </row>
    <row r="325" spans="1:8" ht="18.75" x14ac:dyDescent="0.3">
      <c r="A325" s="1"/>
      <c r="B325" s="1"/>
      <c r="C325" s="2"/>
      <c r="D325" s="1"/>
      <c r="E325" s="1"/>
      <c r="F325" s="1"/>
      <c r="G325" s="1"/>
      <c r="H325" s="1"/>
    </row>
    <row r="326" spans="1:8" ht="18.75" x14ac:dyDescent="0.3">
      <c r="A326" s="1"/>
      <c r="B326" s="1"/>
      <c r="C326" s="2"/>
      <c r="D326" s="1"/>
      <c r="E326" s="1"/>
      <c r="F326" s="1"/>
      <c r="G326" s="1"/>
      <c r="H326" s="1"/>
    </row>
    <row r="327" spans="1:8" ht="18.75" x14ac:dyDescent="0.3">
      <c r="A327" s="1"/>
      <c r="B327" s="1"/>
      <c r="C327" s="2"/>
      <c r="D327" s="1"/>
      <c r="E327" s="1"/>
      <c r="F327" s="1"/>
      <c r="G327" s="1"/>
      <c r="H327" s="1"/>
    </row>
    <row r="328" spans="1:8" ht="18.75" x14ac:dyDescent="0.3">
      <c r="A328" s="1"/>
      <c r="B328" s="1"/>
      <c r="C328" s="2"/>
      <c r="D328" s="1"/>
      <c r="E328" s="1"/>
      <c r="F328" s="1"/>
      <c r="G328" s="1"/>
      <c r="H328" s="1"/>
    </row>
    <row r="329" spans="1:8" ht="18.75" x14ac:dyDescent="0.3">
      <c r="A329" s="1"/>
      <c r="B329" s="1"/>
      <c r="C329" s="2"/>
      <c r="D329" s="1"/>
      <c r="E329" s="1"/>
      <c r="F329" s="1"/>
      <c r="G329" s="1"/>
      <c r="H329" s="1"/>
    </row>
    <row r="330" spans="1:8" ht="18.75" x14ac:dyDescent="0.3">
      <c r="A330" s="1"/>
      <c r="B330" s="1"/>
      <c r="C330" s="2"/>
      <c r="D330" s="1"/>
      <c r="E330" s="1"/>
      <c r="F330" s="1"/>
      <c r="G330" s="1"/>
      <c r="H330" s="1"/>
    </row>
    <row r="331" spans="1:8" ht="18.75" x14ac:dyDescent="0.3">
      <c r="A331" s="1"/>
      <c r="B331" s="1"/>
      <c r="C331" s="2"/>
      <c r="D331" s="1"/>
      <c r="E331" s="1"/>
      <c r="F331" s="1"/>
      <c r="G331" s="1"/>
      <c r="H331" s="1"/>
    </row>
    <row r="332" spans="1:8" ht="18.75" x14ac:dyDescent="0.3">
      <c r="A332" s="1"/>
      <c r="B332" s="1"/>
      <c r="C332" s="2"/>
      <c r="D332" s="1"/>
      <c r="E332" s="1"/>
      <c r="F332" s="1"/>
      <c r="G332" s="1"/>
      <c r="H332" s="1"/>
    </row>
    <row r="333" spans="1:8" ht="18.75" x14ac:dyDescent="0.3">
      <c r="A333" s="1"/>
      <c r="B333" s="1"/>
      <c r="C333" s="2"/>
      <c r="D333" s="1"/>
      <c r="E333" s="1"/>
      <c r="F333" s="1"/>
      <c r="G333" s="1"/>
      <c r="H333" s="1"/>
    </row>
    <row r="334" spans="1:8" ht="18.75" x14ac:dyDescent="0.3">
      <c r="A334" s="1"/>
      <c r="B334" s="1"/>
      <c r="C334" s="2"/>
      <c r="D334" s="1"/>
      <c r="E334" s="1"/>
      <c r="F334" s="1"/>
      <c r="G334" s="1"/>
      <c r="H334" s="1"/>
    </row>
    <row r="335" spans="1:8" ht="18.75" x14ac:dyDescent="0.3">
      <c r="A335" s="1"/>
      <c r="B335" s="1"/>
      <c r="C335" s="2"/>
      <c r="D335" s="1"/>
      <c r="E335" s="1"/>
      <c r="F335" s="1"/>
      <c r="G335" s="1"/>
      <c r="H335" s="1"/>
    </row>
    <row r="336" spans="1:8" ht="18.75" x14ac:dyDescent="0.3">
      <c r="A336" s="1"/>
      <c r="B336" s="1"/>
      <c r="C336" s="2"/>
      <c r="D336" s="1"/>
      <c r="E336" s="1"/>
      <c r="F336" s="1"/>
      <c r="G336" s="1"/>
      <c r="H336" s="1"/>
    </row>
    <row r="337" spans="1:8" ht="18.75" x14ac:dyDescent="0.3">
      <c r="A337" s="1"/>
      <c r="B337" s="1"/>
      <c r="C337" s="2"/>
      <c r="D337" s="1"/>
      <c r="E337" s="1"/>
      <c r="F337" s="1"/>
      <c r="G337" s="1"/>
      <c r="H337" s="1"/>
    </row>
    <row r="338" spans="1:8" ht="18.75" x14ac:dyDescent="0.3">
      <c r="A338" s="1"/>
      <c r="B338" s="1"/>
      <c r="C338" s="2"/>
      <c r="D338" s="1"/>
      <c r="E338" s="1"/>
      <c r="F338" s="1"/>
      <c r="G338" s="1"/>
      <c r="H338" s="1"/>
    </row>
    <row r="339" spans="1:8" ht="18.75" x14ac:dyDescent="0.3">
      <c r="A339" s="1"/>
      <c r="B339" s="1"/>
      <c r="C339" s="2"/>
      <c r="D339" s="1"/>
      <c r="E339" s="1"/>
      <c r="F339" s="1"/>
      <c r="G339" s="1"/>
      <c r="H339" s="1"/>
    </row>
    <row r="340" spans="1:8" ht="18.75" x14ac:dyDescent="0.3">
      <c r="A340" s="1"/>
      <c r="B340" s="1"/>
      <c r="C340" s="2"/>
      <c r="D340" s="1"/>
      <c r="E340" s="1"/>
      <c r="F340" s="1"/>
      <c r="G340" s="1"/>
      <c r="H340" s="1"/>
    </row>
    <row r="341" spans="1:8" ht="18.75" x14ac:dyDescent="0.3">
      <c r="A341" s="1"/>
      <c r="B341" s="1"/>
      <c r="C341" s="2"/>
      <c r="D341" s="1"/>
      <c r="E341" s="1"/>
      <c r="F341" s="1"/>
      <c r="G341" s="1"/>
      <c r="H341" s="1"/>
    </row>
    <row r="342" spans="1:8" ht="18.75" x14ac:dyDescent="0.3">
      <c r="A342" s="1"/>
      <c r="B342" s="1"/>
      <c r="C342" s="2"/>
      <c r="D342" s="1"/>
      <c r="E342" s="1"/>
      <c r="F342" s="1"/>
      <c r="G342" s="1"/>
      <c r="H342" s="1"/>
    </row>
    <row r="343" spans="1:8" ht="18.75" x14ac:dyDescent="0.3">
      <c r="A343" s="1"/>
      <c r="B343" s="1"/>
      <c r="C343" s="2"/>
      <c r="D343" s="1"/>
      <c r="E343" s="1"/>
      <c r="F343" s="1"/>
      <c r="G343" s="1"/>
      <c r="H343" s="1"/>
    </row>
    <row r="344" spans="1:8" ht="18.75" x14ac:dyDescent="0.3">
      <c r="A344" s="1"/>
      <c r="B344" s="1"/>
      <c r="C344" s="2"/>
      <c r="D344" s="1"/>
      <c r="E344" s="1"/>
      <c r="F344" s="1"/>
      <c r="G344" s="1"/>
      <c r="H344" s="1"/>
    </row>
    <row r="345" spans="1:8" ht="18.75" x14ac:dyDescent="0.3">
      <c r="A345" s="1"/>
      <c r="B345" s="1"/>
      <c r="C345" s="1"/>
      <c r="D345" s="1"/>
      <c r="E345" s="1"/>
      <c r="F345" s="1"/>
      <c r="G345" s="1"/>
      <c r="H345" s="1"/>
    </row>
    <row r="346" spans="1:8" ht="18.75" x14ac:dyDescent="0.3">
      <c r="A346" s="1"/>
      <c r="B346" s="1"/>
      <c r="C346" s="1"/>
      <c r="D346" s="1"/>
      <c r="E346" s="1"/>
      <c r="F346" s="1"/>
      <c r="G346" s="1"/>
      <c r="H346" s="1"/>
    </row>
    <row r="347" spans="1:8" ht="18.75" x14ac:dyDescent="0.3">
      <c r="A347" s="1"/>
      <c r="B347" s="1"/>
      <c r="C347" s="1"/>
      <c r="D347" s="1"/>
      <c r="E347" s="1"/>
      <c r="F347" s="1"/>
      <c r="G347" s="1"/>
      <c r="H347" s="1"/>
    </row>
    <row r="348" spans="1:8" ht="18.75" x14ac:dyDescent="0.3">
      <c r="A348" s="1"/>
      <c r="B348" s="1"/>
      <c r="C348" s="1"/>
      <c r="D348" s="1"/>
      <c r="E348" s="1"/>
      <c r="F348" s="1"/>
      <c r="G348" s="1"/>
      <c r="H348" s="1"/>
    </row>
    <row r="349" spans="1:8" ht="18.75" x14ac:dyDescent="0.3">
      <c r="A349" s="1"/>
      <c r="B349" s="1"/>
      <c r="C349" s="1"/>
      <c r="D349" s="1"/>
      <c r="E349" s="1"/>
      <c r="F349" s="1"/>
      <c r="G349" s="1"/>
      <c r="H349" s="1"/>
    </row>
    <row r="350" spans="1:8" ht="18.75" x14ac:dyDescent="0.3">
      <c r="A350" s="1"/>
      <c r="B350" s="1"/>
      <c r="C350" s="1"/>
      <c r="D350" s="1"/>
      <c r="E350" s="1"/>
      <c r="F350" s="1"/>
      <c r="G350" s="1"/>
      <c r="H350" s="1"/>
    </row>
    <row r="351" spans="1:8" ht="18.75" x14ac:dyDescent="0.3">
      <c r="A351" s="1"/>
      <c r="B351" s="1"/>
      <c r="C351" s="1"/>
      <c r="D351" s="1"/>
      <c r="E351" s="1"/>
      <c r="F351" s="1"/>
      <c r="G351" s="1"/>
      <c r="H351" s="1"/>
    </row>
    <row r="352" spans="1:8" ht="18.75" x14ac:dyDescent="0.3">
      <c r="A352" s="1"/>
      <c r="B352" s="1"/>
      <c r="C352" s="1"/>
      <c r="D352" s="1"/>
      <c r="E352" s="1"/>
      <c r="F352" s="1"/>
      <c r="G352" s="1"/>
      <c r="H352" s="1"/>
    </row>
    <row r="353" spans="1:8" ht="18.75" x14ac:dyDescent="0.3">
      <c r="A353" s="1"/>
      <c r="B353" s="1"/>
      <c r="C353" s="1"/>
      <c r="D353" s="1"/>
      <c r="E353" s="1"/>
      <c r="F353" s="1"/>
      <c r="G353" s="1"/>
      <c r="H353" s="1"/>
    </row>
    <row r="354" spans="1:8" ht="18.75" x14ac:dyDescent="0.3">
      <c r="A354" s="1"/>
      <c r="B354" s="1"/>
      <c r="C354" s="1"/>
      <c r="D354" s="1"/>
      <c r="E354" s="1"/>
      <c r="F354" s="1"/>
      <c r="G354" s="1"/>
      <c r="H354" s="1"/>
    </row>
    <row r="355" spans="1:8" ht="18.75" x14ac:dyDescent="0.3">
      <c r="A355" s="1"/>
      <c r="B355" s="1"/>
      <c r="C355" s="1"/>
      <c r="D355" s="1"/>
      <c r="E355" s="1"/>
      <c r="F355" s="1"/>
      <c r="G355" s="1"/>
      <c r="H355" s="1"/>
    </row>
    <row r="356" spans="1:8" ht="18.75" x14ac:dyDescent="0.3">
      <c r="A356" s="1"/>
      <c r="B356" s="1"/>
      <c r="C356" s="1"/>
      <c r="D356" s="1"/>
      <c r="E356" s="1"/>
      <c r="F356" s="1"/>
      <c r="G356" s="1"/>
      <c r="H356" s="1"/>
    </row>
    <row r="357" spans="1:8" ht="18.75" x14ac:dyDescent="0.3">
      <c r="A357" s="1"/>
      <c r="B357" s="1"/>
      <c r="C357" s="1"/>
      <c r="D357" s="1"/>
      <c r="E357" s="1"/>
      <c r="F357" s="1"/>
      <c r="G357" s="1"/>
      <c r="H357" s="1"/>
    </row>
    <row r="358" spans="1:8" ht="18.75" x14ac:dyDescent="0.3">
      <c r="A358" s="1"/>
      <c r="B358" s="1"/>
      <c r="C358" s="1"/>
      <c r="D358" s="1"/>
      <c r="E358" s="1"/>
      <c r="F358" s="1"/>
      <c r="G358" s="1"/>
      <c r="H358" s="1"/>
    </row>
    <row r="359" spans="1:8" ht="18.75" x14ac:dyDescent="0.3">
      <c r="A359" s="1"/>
      <c r="B359" s="1"/>
      <c r="C359" s="1"/>
      <c r="D359" s="1"/>
      <c r="E359" s="1"/>
      <c r="F359" s="1"/>
      <c r="G359" s="1"/>
      <c r="H359" s="1"/>
    </row>
    <row r="360" spans="1:8" ht="18.75" x14ac:dyDescent="0.3">
      <c r="A360" s="1"/>
      <c r="B360" s="1"/>
      <c r="C360" s="1"/>
      <c r="D360" s="1"/>
      <c r="E360" s="1"/>
      <c r="F360" s="1"/>
      <c r="G360" s="1"/>
      <c r="H360" s="1"/>
    </row>
    <row r="361" spans="1:8" ht="18.75" x14ac:dyDescent="0.3">
      <c r="A361" s="1"/>
      <c r="B361" s="1"/>
      <c r="C361" s="1"/>
      <c r="D361" s="1"/>
      <c r="E361" s="1"/>
      <c r="F361" s="1"/>
      <c r="G361" s="1"/>
      <c r="H361" s="1"/>
    </row>
    <row r="362" spans="1:8" ht="18.75" x14ac:dyDescent="0.3">
      <c r="A362" s="1"/>
      <c r="B362" s="1"/>
      <c r="C362" s="1"/>
      <c r="D362" s="1"/>
      <c r="E362" s="1"/>
      <c r="F362" s="1"/>
      <c r="G362" s="1"/>
      <c r="H362" s="1"/>
    </row>
    <row r="363" spans="1:8" ht="18.75" x14ac:dyDescent="0.3">
      <c r="A363" s="1"/>
      <c r="B363" s="1"/>
      <c r="C363" s="1"/>
      <c r="D363" s="1"/>
      <c r="E363" s="1"/>
      <c r="F363" s="1"/>
      <c r="G363" s="1"/>
      <c r="H363" s="1"/>
    </row>
    <row r="364" spans="1:8" ht="18.75" x14ac:dyDescent="0.3">
      <c r="A364" s="1"/>
      <c r="B364" s="1"/>
      <c r="C364" s="1"/>
      <c r="D364" s="1"/>
      <c r="E364" s="1"/>
      <c r="F364" s="1"/>
      <c r="G364" s="1"/>
      <c r="H364" s="1"/>
    </row>
    <row r="365" spans="1:8" ht="18.75" x14ac:dyDescent="0.3">
      <c r="A365" s="1"/>
      <c r="B365" s="1"/>
      <c r="C365" s="1"/>
      <c r="D365" s="1"/>
      <c r="E365" s="1"/>
      <c r="F365" s="1"/>
      <c r="G365" s="1"/>
      <c r="H365" s="1"/>
    </row>
    <row r="366" spans="1:8" ht="18.75" x14ac:dyDescent="0.3">
      <c r="A366" s="1"/>
      <c r="B366" s="1"/>
      <c r="C366" s="1"/>
      <c r="D366" s="1"/>
      <c r="E366" s="1"/>
      <c r="F366" s="1"/>
      <c r="G366" s="1"/>
      <c r="H366" s="1"/>
    </row>
    <row r="367" spans="1:8" ht="18.75" x14ac:dyDescent="0.3">
      <c r="A367" s="1"/>
      <c r="B367" s="1"/>
      <c r="C367" s="1"/>
      <c r="D367" s="1"/>
      <c r="E367" s="1"/>
      <c r="F367" s="1"/>
      <c r="G367" s="1"/>
      <c r="H367" s="1"/>
    </row>
    <row r="368" spans="1:8" ht="18.75" x14ac:dyDescent="0.3">
      <c r="A368" s="1"/>
      <c r="B368" s="1"/>
      <c r="C368" s="1"/>
      <c r="D368" s="1"/>
      <c r="E368" s="1"/>
      <c r="F368" s="1"/>
      <c r="G368" s="1"/>
      <c r="H368" s="1"/>
    </row>
    <row r="369" spans="1:8" ht="18.75" x14ac:dyDescent="0.3">
      <c r="A369" s="1"/>
      <c r="B369" s="1"/>
      <c r="C369" s="1"/>
      <c r="D369" s="1"/>
      <c r="E369" s="1"/>
      <c r="F369" s="1"/>
      <c r="G369" s="1"/>
      <c r="H369" s="1"/>
    </row>
    <row r="370" spans="1:8" ht="18.75" x14ac:dyDescent="0.3">
      <c r="A370" s="1"/>
      <c r="B370" s="1"/>
      <c r="C370" s="1"/>
      <c r="D370" s="1"/>
      <c r="E370" s="1"/>
      <c r="F370" s="1"/>
      <c r="G370" s="1"/>
      <c r="H370" s="1"/>
    </row>
    <row r="371" spans="1:8" ht="18.75" x14ac:dyDescent="0.3">
      <c r="A371" s="1"/>
      <c r="B371" s="1"/>
      <c r="C371" s="1"/>
      <c r="D371" s="1"/>
      <c r="E371" s="1"/>
      <c r="F371" s="1"/>
      <c r="G371" s="1"/>
      <c r="H371" s="1"/>
    </row>
    <row r="372" spans="1:8" ht="18.75" x14ac:dyDescent="0.3">
      <c r="A372" s="1"/>
      <c r="B372" s="1"/>
      <c r="C372" s="1"/>
      <c r="D372" s="1"/>
      <c r="E372" s="1"/>
      <c r="F372" s="1"/>
      <c r="G372" s="1"/>
      <c r="H372" s="1"/>
    </row>
    <row r="373" spans="1:8" ht="18.75" x14ac:dyDescent="0.3">
      <c r="A373" s="1"/>
      <c r="B373" s="1"/>
      <c r="C373" s="1"/>
      <c r="D373" s="1"/>
      <c r="E373" s="1"/>
      <c r="F373" s="1"/>
      <c r="G373" s="1"/>
      <c r="H373" s="1"/>
    </row>
    <row r="374" spans="1:8" ht="18.75" x14ac:dyDescent="0.3">
      <c r="A374" s="1"/>
      <c r="B374" s="1"/>
      <c r="C374" s="1"/>
      <c r="D374" s="1"/>
      <c r="E374" s="1"/>
      <c r="F374" s="1"/>
      <c r="G374" s="1"/>
      <c r="H374" s="1"/>
    </row>
    <row r="375" spans="1:8" ht="18.75" x14ac:dyDescent="0.3">
      <c r="A375" s="1"/>
      <c r="B375" s="1"/>
      <c r="C375" s="1"/>
      <c r="D375" s="1"/>
      <c r="E375" s="1"/>
      <c r="F375" s="1"/>
      <c r="G375" s="1"/>
      <c r="H375" s="1"/>
    </row>
    <row r="376" spans="1:8" ht="18.75" x14ac:dyDescent="0.3">
      <c r="A376" s="1"/>
      <c r="B376" s="1"/>
      <c r="C376" s="1"/>
      <c r="D376" s="1"/>
      <c r="E376" s="1"/>
      <c r="F376" s="1"/>
      <c r="G376" s="1"/>
      <c r="H376" s="1"/>
    </row>
    <row r="377" spans="1:8" ht="18.75" x14ac:dyDescent="0.3">
      <c r="A377" s="1"/>
      <c r="B377" s="1"/>
      <c r="C377" s="1"/>
      <c r="D377" s="1"/>
      <c r="E377" s="1"/>
      <c r="F377" s="1"/>
      <c r="G377" s="1"/>
      <c r="H377" s="1"/>
    </row>
    <row r="378" spans="1:8" ht="18.75" x14ac:dyDescent="0.3">
      <c r="A378" s="1"/>
      <c r="B378" s="1"/>
      <c r="C378" s="1"/>
      <c r="D378" s="1"/>
      <c r="E378" s="1"/>
      <c r="F378" s="1"/>
      <c r="G378" s="1"/>
      <c r="H378" s="1"/>
    </row>
    <row r="379" spans="1:8" ht="18.75" x14ac:dyDescent="0.3">
      <c r="A379" s="1"/>
      <c r="B379" s="1"/>
      <c r="C379" s="1"/>
      <c r="D379" s="1"/>
      <c r="E379" s="1"/>
      <c r="F379" s="1"/>
      <c r="G379" s="1"/>
      <c r="H379" s="1"/>
    </row>
    <row r="380" spans="1:8" ht="18.75" x14ac:dyDescent="0.3">
      <c r="A380" s="1"/>
      <c r="B380" s="1"/>
      <c r="C380" s="1"/>
      <c r="D380" s="1"/>
      <c r="E380" s="1"/>
      <c r="F380" s="1"/>
      <c r="G380" s="1"/>
      <c r="H380" s="1"/>
    </row>
    <row r="381" spans="1:8" ht="18.75" x14ac:dyDescent="0.3">
      <c r="A381" s="1"/>
      <c r="B381" s="1"/>
      <c r="C381" s="1"/>
      <c r="D381" s="1"/>
      <c r="E381" s="1"/>
      <c r="F381" s="1"/>
      <c r="G381" s="1"/>
      <c r="H381" s="1"/>
    </row>
    <row r="382" spans="1:8" ht="18.75" x14ac:dyDescent="0.3">
      <c r="A382" s="1"/>
      <c r="B382" s="1"/>
      <c r="C382" s="1"/>
      <c r="D382" s="1"/>
      <c r="E382" s="1"/>
      <c r="F382" s="1"/>
      <c r="G382" s="1"/>
      <c r="H382" s="1"/>
    </row>
    <row r="383" spans="1:8" ht="18.75" x14ac:dyDescent="0.3">
      <c r="A383" s="1"/>
      <c r="B383" s="1"/>
      <c r="C383" s="1"/>
      <c r="D383" s="1"/>
      <c r="E383" s="1"/>
      <c r="F383" s="1"/>
      <c r="G383" s="1"/>
      <c r="H383" s="1"/>
    </row>
    <row r="384" spans="1:8" ht="18.75" x14ac:dyDescent="0.3">
      <c r="A384" s="1"/>
      <c r="B384" s="1"/>
      <c r="C384" s="1"/>
      <c r="D384" s="1"/>
      <c r="E384" s="1"/>
      <c r="F384" s="1"/>
      <c r="G384" s="1"/>
      <c r="H384" s="1"/>
    </row>
    <row r="385" spans="1:8" ht="18.75" x14ac:dyDescent="0.3">
      <c r="A385" s="1"/>
      <c r="B385" s="1"/>
      <c r="C385" s="1"/>
      <c r="D385" s="1"/>
      <c r="E385" s="1"/>
      <c r="F385" s="1"/>
      <c r="G385" s="1"/>
      <c r="H385" s="1"/>
    </row>
    <row r="386" spans="1:8" ht="18.75" x14ac:dyDescent="0.3">
      <c r="A386" s="1"/>
      <c r="B386" s="1"/>
      <c r="C386" s="1"/>
      <c r="D386" s="1"/>
      <c r="E386" s="1"/>
      <c r="F386" s="1"/>
      <c r="G386" s="1"/>
      <c r="H386" s="1"/>
    </row>
    <row r="387" spans="1:8" ht="18.75" x14ac:dyDescent="0.3">
      <c r="A387" s="1"/>
      <c r="B387" s="1"/>
      <c r="C387" s="1"/>
      <c r="D387" s="1"/>
      <c r="E387" s="1"/>
      <c r="F387" s="1"/>
      <c r="G387" s="1"/>
      <c r="H387" s="1"/>
    </row>
    <row r="388" spans="1:8" ht="18.75" x14ac:dyDescent="0.3">
      <c r="A388" s="1"/>
      <c r="B388" s="1"/>
      <c r="C388" s="1"/>
      <c r="D388" s="1"/>
      <c r="E388" s="1"/>
      <c r="F388" s="1"/>
      <c r="G388" s="1"/>
      <c r="H388" s="1"/>
    </row>
    <row r="389" spans="1:8" ht="18.75" x14ac:dyDescent="0.3">
      <c r="A389" s="1"/>
      <c r="B389" s="1"/>
      <c r="C389" s="1"/>
      <c r="D389" s="1"/>
      <c r="E389" s="1"/>
      <c r="F389" s="1"/>
      <c r="G389" s="1"/>
      <c r="H389" s="1"/>
    </row>
    <row r="390" spans="1:8" ht="18.75" x14ac:dyDescent="0.3">
      <c r="A390" s="1"/>
      <c r="B390" s="1"/>
      <c r="C390" s="1"/>
      <c r="D390" s="1"/>
      <c r="E390" s="1"/>
      <c r="F390" s="1"/>
      <c r="G390" s="1"/>
      <c r="H390" s="1"/>
    </row>
    <row r="391" spans="1:8" ht="18.75" x14ac:dyDescent="0.3">
      <c r="A391" s="1"/>
      <c r="B391" s="1"/>
      <c r="C391" s="1"/>
      <c r="D391" s="1"/>
      <c r="E391" s="1"/>
      <c r="F391" s="1"/>
      <c r="G391" s="1"/>
      <c r="H391" s="1"/>
    </row>
    <row r="392" spans="1:8" ht="18.75" x14ac:dyDescent="0.3">
      <c r="A392" s="1"/>
      <c r="B392" s="1"/>
      <c r="C392" s="1"/>
      <c r="D392" s="1"/>
      <c r="E392" s="1"/>
      <c r="F392" s="1"/>
      <c r="G392" s="1"/>
      <c r="H392" s="1"/>
    </row>
    <row r="393" spans="1:8" ht="18.75" x14ac:dyDescent="0.3">
      <c r="A393" s="1"/>
      <c r="B393" s="1"/>
      <c r="C393" s="1"/>
      <c r="D393" s="1"/>
      <c r="E393" s="1"/>
      <c r="F393" s="1"/>
      <c r="G393" s="1"/>
      <c r="H393" s="1"/>
    </row>
    <row r="394" spans="1:8" ht="18.75" x14ac:dyDescent="0.3">
      <c r="A394" s="1"/>
      <c r="B394" s="1"/>
      <c r="C394" s="1"/>
      <c r="D394" s="1"/>
      <c r="E394" s="1"/>
      <c r="F394" s="1"/>
      <c r="G394" s="1"/>
      <c r="H394" s="1"/>
    </row>
    <row r="395" spans="1:8" ht="18.75" x14ac:dyDescent="0.3">
      <c r="A395" s="1"/>
      <c r="B395" s="1"/>
      <c r="C395" s="1"/>
      <c r="D395" s="1"/>
      <c r="E395" s="1"/>
      <c r="F395" s="1"/>
      <c r="G395" s="1"/>
      <c r="H395" s="1"/>
    </row>
    <row r="396" spans="1:8" ht="18.75" x14ac:dyDescent="0.3">
      <c r="A396" s="1"/>
      <c r="B396" s="1"/>
      <c r="C396" s="1"/>
      <c r="D396" s="1"/>
      <c r="E396" s="1"/>
      <c r="F396" s="1"/>
      <c r="G396" s="1"/>
      <c r="H396" s="1"/>
    </row>
    <row r="397" spans="1:8" ht="18.75" x14ac:dyDescent="0.3">
      <c r="A397" s="1"/>
      <c r="B397" s="1"/>
      <c r="C397" s="1"/>
      <c r="D397" s="1"/>
      <c r="E397" s="1"/>
      <c r="F397" s="1"/>
      <c r="G397" s="1"/>
      <c r="H397" s="1"/>
    </row>
    <row r="398" spans="1:8" ht="18.75" x14ac:dyDescent="0.3">
      <c r="A398" s="1"/>
      <c r="B398" s="1"/>
      <c r="C398" s="1"/>
      <c r="D398" s="1"/>
      <c r="E398" s="1"/>
      <c r="F398" s="1"/>
      <c r="G398" s="1"/>
      <c r="H398" s="1"/>
    </row>
    <row r="399" spans="1:8" ht="18.75" x14ac:dyDescent="0.3">
      <c r="A399" s="1"/>
      <c r="B399" s="1"/>
      <c r="C399" s="1"/>
      <c r="D399" s="1"/>
      <c r="E399" s="1"/>
      <c r="F399" s="1"/>
      <c r="G399" s="1"/>
      <c r="H399" s="1"/>
    </row>
    <row r="400" spans="1:8" ht="18.75" x14ac:dyDescent="0.3">
      <c r="A400" s="1"/>
      <c r="B400" s="1"/>
      <c r="C400" s="1"/>
      <c r="D400" s="1"/>
      <c r="E400" s="1"/>
      <c r="F400" s="1"/>
      <c r="G400" s="1"/>
      <c r="H400" s="1"/>
    </row>
    <row r="401" spans="1:8" ht="18.75" x14ac:dyDescent="0.3">
      <c r="A401" s="1"/>
      <c r="B401" s="1"/>
      <c r="C401" s="1"/>
      <c r="D401" s="1"/>
      <c r="E401" s="1"/>
      <c r="F401" s="1"/>
      <c r="G401" s="1"/>
      <c r="H401" s="1"/>
    </row>
    <row r="402" spans="1:8" ht="18.75" x14ac:dyDescent="0.3">
      <c r="A402" s="1"/>
      <c r="B402" s="1"/>
      <c r="C402" s="1"/>
      <c r="D402" s="1"/>
      <c r="E402" s="1"/>
      <c r="F402" s="1"/>
      <c r="G402" s="1"/>
      <c r="H402" s="1"/>
    </row>
    <row r="403" spans="1:8" ht="18.75" x14ac:dyDescent="0.3">
      <c r="A403" s="1"/>
      <c r="B403" s="1"/>
      <c r="C403" s="1"/>
      <c r="D403" s="1"/>
      <c r="E403" s="1"/>
      <c r="F403" s="1"/>
      <c r="G403" s="1"/>
      <c r="H403" s="1"/>
    </row>
    <row r="404" spans="1:8" ht="18.75" x14ac:dyDescent="0.3">
      <c r="A404" s="1"/>
      <c r="B404" s="1"/>
      <c r="C404" s="1"/>
      <c r="D404" s="1"/>
      <c r="E404" s="1"/>
      <c r="F404" s="1"/>
      <c r="G404" s="1"/>
      <c r="H404" s="1"/>
    </row>
    <row r="405" spans="1:8" ht="18.75" x14ac:dyDescent="0.3">
      <c r="A405" s="1"/>
      <c r="B405" s="1"/>
      <c r="C405" s="1"/>
      <c r="D405" s="1"/>
      <c r="E405" s="1"/>
      <c r="F405" s="1"/>
      <c r="G405" s="1"/>
      <c r="H405" s="1"/>
    </row>
    <row r="406" spans="1:8" ht="18.75" x14ac:dyDescent="0.3">
      <c r="A406" s="1"/>
      <c r="B406" s="1"/>
      <c r="C406" s="1"/>
      <c r="D406" s="1"/>
      <c r="E406" s="1"/>
      <c r="F406" s="1"/>
      <c r="G406" s="1"/>
      <c r="H406" s="1"/>
    </row>
    <row r="407" spans="1:8" ht="18.75" x14ac:dyDescent="0.3">
      <c r="A407" s="1"/>
      <c r="B407" s="1"/>
      <c r="C407" s="1"/>
      <c r="D407" s="1"/>
      <c r="E407" s="1"/>
      <c r="F407" s="1"/>
      <c r="G407" s="1"/>
      <c r="H407" s="1"/>
    </row>
    <row r="408" spans="1:8" ht="18.75" x14ac:dyDescent="0.3">
      <c r="A408" s="1"/>
      <c r="B408" s="1"/>
      <c r="C408" s="1"/>
      <c r="D408" s="1"/>
      <c r="E408" s="1"/>
      <c r="F408" s="1"/>
      <c r="G408" s="1"/>
      <c r="H408" s="1"/>
    </row>
    <row r="409" spans="1:8" ht="18.75" x14ac:dyDescent="0.3">
      <c r="A409" s="1"/>
      <c r="B409" s="1"/>
      <c r="C409" s="1"/>
      <c r="D409" s="1"/>
      <c r="E409" s="1"/>
      <c r="F409" s="1"/>
      <c r="G409" s="1"/>
      <c r="H409" s="1"/>
    </row>
    <row r="410" spans="1:8" ht="18.75" x14ac:dyDescent="0.3">
      <c r="A410" s="1"/>
      <c r="B410" s="1"/>
      <c r="C410" s="1"/>
      <c r="D410" s="1"/>
      <c r="E410" s="1"/>
      <c r="F410" s="1"/>
      <c r="G410" s="1"/>
      <c r="H410" s="1"/>
    </row>
    <row r="411" spans="1:8" ht="18.75" x14ac:dyDescent="0.3">
      <c r="A411" s="1"/>
      <c r="B411" s="1"/>
      <c r="C411" s="1"/>
      <c r="D411" s="1"/>
      <c r="E411" s="1"/>
      <c r="F411" s="1"/>
      <c r="G411" s="1"/>
      <c r="H411" s="1"/>
    </row>
    <row r="412" spans="1:8" ht="18.75" x14ac:dyDescent="0.3">
      <c r="A412" s="1"/>
      <c r="B412" s="1"/>
      <c r="C412" s="1"/>
      <c r="D412" s="1"/>
      <c r="E412" s="1"/>
      <c r="F412" s="1"/>
      <c r="G412" s="1"/>
      <c r="H412" s="1"/>
    </row>
    <row r="413" spans="1:8" ht="18.75" x14ac:dyDescent="0.3">
      <c r="A413" s="1"/>
      <c r="B413" s="1"/>
      <c r="C413" s="1"/>
      <c r="D413" s="1"/>
      <c r="E413" s="1"/>
      <c r="F413" s="1"/>
      <c r="G413" s="1"/>
      <c r="H413" s="1"/>
    </row>
    <row r="414" spans="1:8" ht="18.75" x14ac:dyDescent="0.3">
      <c r="A414" s="1"/>
      <c r="B414" s="1"/>
      <c r="C414" s="1"/>
      <c r="D414" s="1"/>
      <c r="E414" s="1"/>
      <c r="F414" s="1"/>
      <c r="G414" s="1"/>
      <c r="H414" s="1"/>
    </row>
    <row r="415" spans="1:8" ht="18.75" x14ac:dyDescent="0.3">
      <c r="A415" s="1"/>
      <c r="B415" s="1"/>
      <c r="C415" s="1"/>
      <c r="D415" s="1"/>
      <c r="E415" s="1"/>
      <c r="F415" s="1"/>
      <c r="G415" s="1"/>
      <c r="H415" s="1"/>
    </row>
    <row r="416" spans="1:8" ht="18.75" x14ac:dyDescent="0.3">
      <c r="A416" s="1"/>
      <c r="B416" s="1"/>
      <c r="C416" s="1"/>
      <c r="D416" s="1"/>
      <c r="E416" s="1"/>
      <c r="F416" s="1"/>
      <c r="G416" s="1"/>
      <c r="H416" s="1"/>
    </row>
    <row r="417" spans="1:8" ht="18.75" x14ac:dyDescent="0.3">
      <c r="A417" s="1"/>
      <c r="B417" s="1"/>
      <c r="C417" s="1"/>
      <c r="D417" s="1"/>
      <c r="E417" s="1"/>
      <c r="F417" s="1"/>
      <c r="G417" s="1"/>
      <c r="H417" s="1"/>
    </row>
    <row r="418" spans="1:8" ht="18.75" x14ac:dyDescent="0.3">
      <c r="A418" s="1"/>
      <c r="B418" s="1"/>
      <c r="C418" s="1"/>
      <c r="D418" s="1"/>
      <c r="E418" s="1"/>
      <c r="F418" s="1"/>
      <c r="G418" s="1"/>
      <c r="H418" s="1"/>
    </row>
    <row r="419" spans="1:8" ht="18.75" x14ac:dyDescent="0.3">
      <c r="A419" s="1"/>
      <c r="B419" s="1"/>
      <c r="C419" s="1"/>
      <c r="D419" s="1"/>
      <c r="E419" s="1"/>
      <c r="F419" s="1"/>
      <c r="G419" s="1"/>
      <c r="H419" s="1"/>
    </row>
    <row r="420" spans="1:8" ht="18.75" x14ac:dyDescent="0.3">
      <c r="A420" s="1"/>
      <c r="B420" s="1"/>
      <c r="C420" s="1"/>
      <c r="D420" s="1"/>
      <c r="E420" s="1"/>
      <c r="F420" s="1"/>
      <c r="G420" s="1"/>
      <c r="H420" s="1"/>
    </row>
    <row r="421" spans="1:8" ht="18.75" x14ac:dyDescent="0.3">
      <c r="A421" s="1"/>
      <c r="B421" s="1"/>
      <c r="C421" s="1"/>
      <c r="D421" s="1"/>
      <c r="E421" s="1"/>
      <c r="F421" s="1"/>
      <c r="G421" s="1"/>
      <c r="H421" s="1"/>
    </row>
    <row r="422" spans="1:8" ht="18.75" x14ac:dyDescent="0.3">
      <c r="A422" s="1"/>
      <c r="B422" s="1"/>
      <c r="C422" s="1"/>
      <c r="D422" s="1"/>
      <c r="E422" s="1"/>
      <c r="F422" s="1"/>
      <c r="G422" s="1"/>
      <c r="H422" s="1"/>
    </row>
    <row r="423" spans="1:8" ht="18.75" x14ac:dyDescent="0.3">
      <c r="A423" s="1"/>
      <c r="B423" s="1"/>
      <c r="C423" s="1"/>
      <c r="D423" s="1"/>
      <c r="E423" s="1"/>
      <c r="F423" s="1"/>
      <c r="G423" s="1"/>
      <c r="H423" s="1"/>
    </row>
    <row r="424" spans="1:8" ht="18.75" x14ac:dyDescent="0.3">
      <c r="A424" s="1"/>
      <c r="B424" s="1"/>
      <c r="C424" s="1"/>
      <c r="D424" s="1"/>
      <c r="E424" s="1"/>
      <c r="F424" s="1"/>
      <c r="G424" s="1"/>
      <c r="H424" s="1"/>
    </row>
    <row r="425" spans="1:8" ht="18.75" x14ac:dyDescent="0.3">
      <c r="A425" s="1"/>
      <c r="B425" s="1"/>
      <c r="C425" s="1"/>
      <c r="D425" s="1"/>
      <c r="E425" s="1"/>
      <c r="F425" s="1"/>
      <c r="G425" s="1"/>
      <c r="H425" s="1"/>
    </row>
    <row r="426" spans="1:8" ht="18.75" x14ac:dyDescent="0.3">
      <c r="A426" s="1"/>
      <c r="B426" s="1"/>
      <c r="C426" s="1"/>
      <c r="D426" s="1"/>
      <c r="E426" s="1"/>
      <c r="F426" s="1"/>
      <c r="G426" s="1"/>
      <c r="H426" s="1"/>
    </row>
    <row r="427" spans="1:8" ht="18.75" x14ac:dyDescent="0.3">
      <c r="A427" s="1"/>
      <c r="B427" s="1"/>
      <c r="C427" s="1"/>
      <c r="D427" s="1"/>
      <c r="E427" s="1"/>
      <c r="F427" s="1"/>
      <c r="G427" s="1"/>
      <c r="H427" s="1"/>
    </row>
    <row r="428" spans="1:8" ht="18.75" x14ac:dyDescent="0.3">
      <c r="A428" s="1"/>
      <c r="B428" s="1"/>
      <c r="C428" s="1"/>
      <c r="D428" s="1"/>
      <c r="E428" s="1"/>
      <c r="F428" s="1"/>
      <c r="G428" s="1"/>
      <c r="H428" s="1"/>
    </row>
    <row r="429" spans="1:8" ht="18.75" x14ac:dyDescent="0.3">
      <c r="A429" s="1"/>
      <c r="B429" s="1"/>
      <c r="C429" s="1"/>
      <c r="D429" s="1"/>
      <c r="E429" s="1"/>
      <c r="F429" s="1"/>
      <c r="G429" s="1"/>
      <c r="H429" s="1"/>
    </row>
    <row r="430" spans="1:8" ht="18.75" x14ac:dyDescent="0.3">
      <c r="A430" s="1"/>
      <c r="B430" s="1"/>
      <c r="C430" s="1"/>
      <c r="D430" s="1"/>
      <c r="E430" s="1"/>
      <c r="F430" s="1"/>
      <c r="G430" s="1"/>
      <c r="H430" s="1"/>
    </row>
    <row r="431" spans="1:8" ht="18.75" x14ac:dyDescent="0.3">
      <c r="A431" s="1"/>
      <c r="B431" s="1"/>
      <c r="C431" s="1"/>
      <c r="D431" s="1"/>
      <c r="E431" s="1"/>
      <c r="F431" s="1"/>
      <c r="G431" s="1"/>
      <c r="H431" s="1"/>
    </row>
    <row r="432" spans="1:8" ht="18.75" x14ac:dyDescent="0.3">
      <c r="A432" s="1"/>
      <c r="B432" s="1"/>
      <c r="C432" s="1"/>
      <c r="D432" s="1"/>
      <c r="E432" s="1"/>
      <c r="F432" s="1"/>
      <c r="G432" s="1"/>
      <c r="H432" s="1"/>
    </row>
    <row r="433" spans="1:8" ht="18.75" x14ac:dyDescent="0.3">
      <c r="A433" s="1"/>
      <c r="B433" s="1"/>
      <c r="C433" s="1"/>
      <c r="D433" s="1"/>
      <c r="E433" s="1"/>
      <c r="F433" s="1"/>
      <c r="G433" s="1"/>
      <c r="H433" s="1"/>
    </row>
    <row r="434" spans="1:8" ht="18.75" x14ac:dyDescent="0.3">
      <c r="A434" s="1"/>
      <c r="B434" s="1"/>
      <c r="C434" s="1"/>
      <c r="D434" s="1"/>
      <c r="E434" s="1"/>
      <c r="F434" s="1"/>
      <c r="G434" s="1"/>
      <c r="H434" s="1"/>
    </row>
    <row r="435" spans="1:8" ht="18.75" x14ac:dyDescent="0.3">
      <c r="A435" s="1"/>
      <c r="B435" s="1"/>
      <c r="C435" s="1"/>
      <c r="D435" s="1"/>
      <c r="E435" s="1"/>
      <c r="F435" s="1"/>
      <c r="G435" s="1"/>
      <c r="H435" s="1"/>
    </row>
    <row r="436" spans="1:8" ht="18.75" x14ac:dyDescent="0.3">
      <c r="A436" s="1"/>
      <c r="B436" s="1"/>
      <c r="C436" s="1"/>
      <c r="D436" s="1"/>
      <c r="E436" s="1"/>
      <c r="F436" s="1"/>
      <c r="G436" s="1"/>
      <c r="H436" s="1"/>
    </row>
    <row r="437" spans="1:8" ht="18.75" x14ac:dyDescent="0.3">
      <c r="A437" s="1"/>
      <c r="B437" s="1"/>
      <c r="C437" s="1"/>
      <c r="D437" s="1"/>
      <c r="E437" s="1"/>
      <c r="F437" s="1"/>
      <c r="G437" s="1"/>
      <c r="H437" s="1"/>
    </row>
    <row r="438" spans="1:8" ht="18.75" x14ac:dyDescent="0.3">
      <c r="A438" s="1"/>
      <c r="B438" s="1"/>
      <c r="C438" s="1"/>
      <c r="D438" s="1"/>
      <c r="E438" s="1"/>
      <c r="F438" s="1"/>
      <c r="G438" s="1"/>
      <c r="H438" s="1"/>
    </row>
    <row r="439" spans="1:8" ht="18.75" x14ac:dyDescent="0.3">
      <c r="A439" s="1"/>
      <c r="B439" s="1"/>
      <c r="C439" s="1"/>
      <c r="D439" s="1"/>
      <c r="E439" s="1"/>
      <c r="F439" s="1"/>
      <c r="G439" s="1"/>
      <c r="H439" s="1"/>
    </row>
    <row r="440" spans="1:8" ht="18.75" x14ac:dyDescent="0.3">
      <c r="A440" s="1"/>
      <c r="B440" s="1"/>
      <c r="C440" s="1"/>
      <c r="D440" s="1"/>
      <c r="E440" s="1"/>
      <c r="F440" s="1"/>
      <c r="G440" s="1"/>
      <c r="H440" s="1"/>
    </row>
    <row r="441" spans="1:8" ht="18.75" x14ac:dyDescent="0.3">
      <c r="A441" s="1"/>
      <c r="B441" s="1"/>
      <c r="C441" s="1"/>
      <c r="D441" s="1"/>
      <c r="E441" s="1"/>
      <c r="F441" s="1"/>
      <c r="G441" s="1"/>
      <c r="H441" s="1"/>
    </row>
    <row r="442" spans="1:8" ht="18.75" x14ac:dyDescent="0.3">
      <c r="A442" s="1"/>
      <c r="B442" s="1"/>
      <c r="C442" s="1"/>
      <c r="D442" s="1"/>
      <c r="E442" s="1"/>
      <c r="F442" s="1"/>
      <c r="G442" s="1"/>
      <c r="H442" s="1"/>
    </row>
    <row r="443" spans="1:8" ht="18.75" x14ac:dyDescent="0.3">
      <c r="A443" s="1"/>
      <c r="B443" s="1"/>
      <c r="C443" s="1"/>
      <c r="D443" s="1"/>
      <c r="E443" s="1"/>
      <c r="F443" s="1"/>
      <c r="G443" s="1"/>
      <c r="H443" s="1"/>
    </row>
    <row r="444" spans="1:8" ht="18.75" x14ac:dyDescent="0.3">
      <c r="A444" s="1"/>
      <c r="B444" s="1"/>
      <c r="C444" s="1"/>
      <c r="D444" s="1"/>
      <c r="E444" s="1"/>
      <c r="F444" s="1"/>
      <c r="G444" s="1"/>
      <c r="H444" s="1"/>
    </row>
    <row r="445" spans="1:8" ht="18.75" x14ac:dyDescent="0.3">
      <c r="A445" s="1"/>
      <c r="B445" s="1"/>
      <c r="C445" s="1"/>
      <c r="D445" s="1"/>
      <c r="E445" s="1"/>
      <c r="F445" s="1"/>
      <c r="G445" s="1"/>
      <c r="H445" s="1"/>
    </row>
    <row r="446" spans="1:8" ht="18.75" x14ac:dyDescent="0.3">
      <c r="A446" s="1"/>
      <c r="B446" s="1"/>
      <c r="C446" s="1"/>
      <c r="D446" s="1"/>
      <c r="E446" s="1"/>
      <c r="F446" s="1"/>
      <c r="G446" s="1"/>
      <c r="H446" s="1"/>
    </row>
    <row r="447" spans="1:8" ht="18.75" x14ac:dyDescent="0.3">
      <c r="A447" s="1"/>
      <c r="B447" s="1"/>
      <c r="C447" s="1"/>
      <c r="D447" s="1"/>
      <c r="E447" s="1"/>
      <c r="F447" s="1"/>
      <c r="G447" s="1"/>
      <c r="H447" s="1"/>
    </row>
    <row r="448" spans="1:8" ht="18.75" x14ac:dyDescent="0.3">
      <c r="A448" s="1"/>
      <c r="B448" s="1"/>
      <c r="C448" s="1"/>
      <c r="D448" s="1"/>
      <c r="E448" s="1"/>
      <c r="F448" s="1"/>
      <c r="G448" s="1"/>
      <c r="H448" s="1"/>
    </row>
    <row r="449" spans="1:8" ht="18.75" x14ac:dyDescent="0.3">
      <c r="A449" s="1"/>
      <c r="B449" s="1"/>
      <c r="C449" s="1"/>
      <c r="D449" s="1"/>
      <c r="E449" s="1"/>
      <c r="F449" s="1"/>
      <c r="G449" s="1"/>
      <c r="H449" s="1"/>
    </row>
    <row r="450" spans="1:8" ht="18.75" x14ac:dyDescent="0.3">
      <c r="A450" s="1"/>
      <c r="B450" s="1"/>
      <c r="C450" s="1"/>
      <c r="D450" s="1"/>
      <c r="E450" s="1"/>
      <c r="F450" s="1"/>
      <c r="G450" s="1"/>
      <c r="H450" s="1"/>
    </row>
    <row r="451" spans="1:8" ht="18.75" x14ac:dyDescent="0.3">
      <c r="A451" s="1"/>
      <c r="B451" s="1"/>
      <c r="C451" s="1"/>
      <c r="D451" s="1"/>
      <c r="E451" s="1"/>
      <c r="F451" s="1"/>
      <c r="G451" s="1"/>
      <c r="H451" s="1"/>
    </row>
    <row r="452" spans="1:8" ht="18.75" x14ac:dyDescent="0.3">
      <c r="A452" s="1"/>
      <c r="B452" s="1"/>
      <c r="C452" s="1"/>
      <c r="D452" s="1"/>
      <c r="E452" s="1"/>
      <c r="F452" s="1"/>
      <c r="G452" s="1"/>
      <c r="H452" s="1"/>
    </row>
    <row r="453" spans="1:8" ht="18.75" x14ac:dyDescent="0.3">
      <c r="A453" s="1"/>
      <c r="B453" s="1"/>
      <c r="C453" s="1"/>
      <c r="D453" s="1"/>
      <c r="E453" s="1"/>
      <c r="F453" s="1"/>
      <c r="G453" s="1"/>
      <c r="H453" s="1"/>
    </row>
    <row r="454" spans="1:8" ht="18.75" x14ac:dyDescent="0.3">
      <c r="A454" s="1"/>
      <c r="B454" s="1"/>
      <c r="C454" s="1"/>
      <c r="D454" s="1"/>
      <c r="E454" s="1"/>
      <c r="F454" s="1"/>
      <c r="G454" s="1"/>
      <c r="H454" s="1"/>
    </row>
    <row r="455" spans="1:8" ht="18.75" x14ac:dyDescent="0.3">
      <c r="A455" s="1"/>
      <c r="B455" s="1"/>
      <c r="C455" s="1"/>
      <c r="D455" s="1"/>
      <c r="E455" s="1"/>
      <c r="F455" s="1"/>
      <c r="G455" s="1"/>
      <c r="H455" s="1"/>
    </row>
    <row r="456" spans="1:8" ht="18.75" x14ac:dyDescent="0.3">
      <c r="A456" s="1"/>
      <c r="B456" s="1"/>
      <c r="C456" s="1"/>
      <c r="D456" s="1"/>
      <c r="E456" s="1"/>
      <c r="F456" s="1"/>
      <c r="G456" s="1"/>
      <c r="H456" s="1"/>
    </row>
    <row r="457" spans="1:8" ht="18.75" x14ac:dyDescent="0.3">
      <c r="A457" s="1"/>
      <c r="B457" s="1"/>
      <c r="C457" s="1"/>
      <c r="D457" s="1"/>
      <c r="E457" s="1"/>
      <c r="F457" s="1"/>
      <c r="G457" s="1"/>
      <c r="H457" s="1"/>
    </row>
    <row r="458" spans="1:8" ht="18.75" x14ac:dyDescent="0.3">
      <c r="A458" s="1"/>
      <c r="B458" s="1"/>
      <c r="C458" s="1"/>
      <c r="D458" s="1"/>
      <c r="E458" s="1"/>
      <c r="F458" s="1"/>
      <c r="G458" s="1"/>
      <c r="H458" s="1"/>
    </row>
    <row r="459" spans="1:8" ht="18.75" x14ac:dyDescent="0.3">
      <c r="A459" s="1"/>
      <c r="B459" s="1"/>
      <c r="C459" s="1"/>
      <c r="D459" s="1"/>
      <c r="E459" s="1"/>
      <c r="F459" s="1"/>
      <c r="G459" s="1"/>
      <c r="H459" s="1"/>
    </row>
    <row r="460" spans="1:8" ht="18.75" x14ac:dyDescent="0.3">
      <c r="A460" s="1"/>
      <c r="B460" s="1"/>
      <c r="C460" s="1"/>
      <c r="D460" s="1"/>
      <c r="E460" s="1"/>
      <c r="F460" s="1"/>
      <c r="G460" s="1"/>
      <c r="H460" s="1"/>
    </row>
    <row r="461" spans="1:8" ht="18.75" x14ac:dyDescent="0.3">
      <c r="A461" s="1"/>
      <c r="B461" s="1"/>
      <c r="C461" s="1"/>
      <c r="D461" s="1"/>
      <c r="E461" s="1"/>
      <c r="F461" s="1"/>
      <c r="G461" s="1"/>
      <c r="H461" s="1"/>
    </row>
    <row r="462" spans="1:8" ht="18.75" x14ac:dyDescent="0.3">
      <c r="A462" s="1"/>
      <c r="B462" s="1"/>
      <c r="C462" s="1"/>
      <c r="D462" s="1"/>
      <c r="E462" s="1"/>
      <c r="F462" s="1"/>
      <c r="G462" s="1"/>
      <c r="H462" s="1"/>
    </row>
    <row r="463" spans="1:8" ht="18.75" x14ac:dyDescent="0.3">
      <c r="A463" s="1"/>
      <c r="B463" s="1"/>
      <c r="C463" s="1"/>
      <c r="D463" s="1"/>
      <c r="E463" s="1"/>
      <c r="F463" s="1"/>
      <c r="G463" s="1"/>
      <c r="H463" s="1"/>
    </row>
    <row r="464" spans="1:8" ht="18.75" x14ac:dyDescent="0.3">
      <c r="A464" s="1"/>
      <c r="B464" s="1"/>
      <c r="C464" s="1"/>
      <c r="D464" s="1"/>
      <c r="E464" s="1"/>
      <c r="F464" s="1"/>
      <c r="G464" s="1"/>
      <c r="H464" s="1"/>
    </row>
    <row r="465" spans="1:8" ht="18.75" x14ac:dyDescent="0.3">
      <c r="A465" s="1"/>
      <c r="B465" s="1"/>
      <c r="C465" s="1"/>
      <c r="D465" s="1"/>
      <c r="E465" s="1"/>
      <c r="F465" s="1"/>
      <c r="G465" s="1"/>
      <c r="H465" s="1"/>
    </row>
    <row r="466" spans="1:8" ht="18.75" x14ac:dyDescent="0.3">
      <c r="A466" s="1"/>
      <c r="B466" s="1"/>
      <c r="C466" s="1"/>
      <c r="D466" s="1"/>
      <c r="E466" s="1"/>
      <c r="F466" s="1"/>
      <c r="G466" s="1"/>
      <c r="H466" s="1"/>
    </row>
    <row r="467" spans="1:8" ht="18.75" x14ac:dyDescent="0.3">
      <c r="A467" s="1"/>
      <c r="B467" s="1"/>
      <c r="C467" s="1"/>
      <c r="D467" s="1"/>
      <c r="E467" s="1"/>
      <c r="F467" s="1"/>
      <c r="G467" s="1"/>
      <c r="H467" s="1"/>
    </row>
    <row r="468" spans="1:8" ht="18.75" x14ac:dyDescent="0.3">
      <c r="A468" s="1"/>
      <c r="B468" s="1"/>
      <c r="C468" s="1"/>
      <c r="D468" s="1"/>
      <c r="E468" s="1"/>
      <c r="F468" s="1"/>
      <c r="G468" s="1"/>
      <c r="H468" s="1"/>
    </row>
    <row r="469" spans="1:8" ht="18.75" x14ac:dyDescent="0.3">
      <c r="A469" s="1"/>
      <c r="B469" s="1"/>
      <c r="C469" s="1"/>
      <c r="D469" s="1"/>
      <c r="E469" s="1"/>
      <c r="F469" s="1"/>
      <c r="G469" s="1"/>
      <c r="H469" s="1"/>
    </row>
    <row r="470" spans="1:8" ht="18.75" x14ac:dyDescent="0.3">
      <c r="A470" s="1"/>
      <c r="B470" s="1"/>
      <c r="C470" s="1"/>
      <c r="D470" s="1"/>
      <c r="E470" s="1"/>
      <c r="F470" s="1"/>
      <c r="G470" s="1"/>
      <c r="H470" s="1"/>
    </row>
    <row r="471" spans="1:8" ht="18.75" x14ac:dyDescent="0.3">
      <c r="A471" s="1"/>
      <c r="B471" s="1"/>
      <c r="C471" s="1"/>
      <c r="D471" s="1"/>
      <c r="E471" s="1"/>
      <c r="F471" s="1"/>
      <c r="G471" s="1"/>
      <c r="H471" s="1"/>
    </row>
    <row r="472" spans="1:8" ht="18.75" x14ac:dyDescent="0.3">
      <c r="A472" s="1"/>
      <c r="B472" s="1"/>
      <c r="C472" s="1"/>
      <c r="D472" s="1"/>
      <c r="E472" s="1"/>
      <c r="F472" s="1"/>
      <c r="G472" s="1"/>
      <c r="H472" s="1"/>
    </row>
    <row r="473" spans="1:8" ht="18.75" x14ac:dyDescent="0.3">
      <c r="A473" s="1"/>
      <c r="B473" s="1"/>
      <c r="C473" s="1"/>
      <c r="D473" s="1"/>
      <c r="E473" s="1"/>
      <c r="F473" s="1"/>
      <c r="G473" s="1"/>
      <c r="H473" s="1"/>
    </row>
    <row r="474" spans="1:8" ht="18.75" x14ac:dyDescent="0.3">
      <c r="A474" s="1"/>
      <c r="B474" s="1"/>
      <c r="C474" s="1"/>
      <c r="D474" s="1"/>
      <c r="E474" s="1"/>
      <c r="F474" s="1"/>
      <c r="G474" s="1"/>
      <c r="H474" s="1"/>
    </row>
    <row r="475" spans="1:8" ht="18.75" x14ac:dyDescent="0.3">
      <c r="A475" s="1"/>
      <c r="B475" s="1"/>
      <c r="C475" s="1"/>
      <c r="D475" s="1"/>
      <c r="E475" s="1"/>
      <c r="F475" s="1"/>
      <c r="G475" s="1"/>
      <c r="H475" s="1"/>
    </row>
    <row r="476" spans="1:8" ht="18.75" x14ac:dyDescent="0.3">
      <c r="A476" s="1"/>
      <c r="B476" s="1"/>
      <c r="C476" s="1"/>
      <c r="D476" s="1"/>
      <c r="E476" s="1"/>
      <c r="F476" s="1"/>
      <c r="G476" s="1"/>
      <c r="H476" s="1"/>
    </row>
    <row r="477" spans="1:8" ht="18.75" x14ac:dyDescent="0.3">
      <c r="A477" s="1"/>
      <c r="B477" s="1"/>
      <c r="C477" s="1"/>
      <c r="D477" s="1"/>
      <c r="E477" s="1"/>
      <c r="F477" s="1"/>
      <c r="G477" s="1"/>
      <c r="H477" s="1"/>
    </row>
    <row r="478" spans="1:8" ht="18.75" x14ac:dyDescent="0.3">
      <c r="A478" s="1"/>
      <c r="B478" s="1"/>
      <c r="C478" s="1"/>
      <c r="D478" s="1"/>
      <c r="E478" s="1"/>
      <c r="F478" s="1"/>
      <c r="G478" s="1"/>
      <c r="H478" s="1"/>
    </row>
    <row r="479" spans="1:8" ht="18.75" x14ac:dyDescent="0.3">
      <c r="A479" s="1"/>
      <c r="B479" s="1"/>
      <c r="C479" s="1"/>
      <c r="D479" s="1"/>
      <c r="E479" s="1"/>
      <c r="F479" s="1"/>
      <c r="G479" s="1"/>
      <c r="H479" s="1"/>
    </row>
    <row r="480" spans="1:8" ht="18.75" x14ac:dyDescent="0.3">
      <c r="A480" s="1"/>
      <c r="B480" s="1"/>
      <c r="C480" s="1"/>
      <c r="D480" s="1"/>
      <c r="E480" s="1"/>
      <c r="F480" s="1"/>
      <c r="G480" s="1"/>
      <c r="H480" s="1"/>
    </row>
    <row r="481" spans="1:8" ht="18.75" x14ac:dyDescent="0.3">
      <c r="A481" s="1"/>
      <c r="B481" s="1"/>
      <c r="C481" s="1"/>
      <c r="D481" s="1"/>
      <c r="E481" s="1"/>
      <c r="F481" s="1"/>
      <c r="G481" s="1"/>
      <c r="H481" s="1"/>
    </row>
    <row r="482" spans="1:8" ht="18.75" x14ac:dyDescent="0.3">
      <c r="A482" s="1"/>
      <c r="B482" s="1"/>
      <c r="C482" s="1"/>
      <c r="D482" s="1"/>
      <c r="E482" s="1"/>
      <c r="F482" s="1"/>
      <c r="G482" s="1"/>
      <c r="H482" s="1"/>
    </row>
    <row r="483" spans="1:8" ht="18.75" x14ac:dyDescent="0.3">
      <c r="A483" s="1"/>
      <c r="B483" s="1"/>
      <c r="C483" s="1"/>
      <c r="D483" s="1"/>
      <c r="E483" s="1"/>
      <c r="F483" s="1"/>
      <c r="G483" s="1"/>
      <c r="H483" s="1"/>
    </row>
    <row r="484" spans="1:8" ht="18.75" x14ac:dyDescent="0.3">
      <c r="A484" s="1"/>
      <c r="B484" s="1"/>
      <c r="C484" s="1"/>
      <c r="D484" s="1"/>
      <c r="E484" s="1"/>
      <c r="F484" s="1"/>
      <c r="G484" s="1"/>
      <c r="H484" s="1"/>
    </row>
    <row r="485" spans="1:8" ht="18.75" x14ac:dyDescent="0.3">
      <c r="A485" s="1"/>
      <c r="B485" s="1"/>
      <c r="C485" s="1"/>
      <c r="D485" s="1"/>
      <c r="E485" s="1"/>
      <c r="F485" s="1"/>
      <c r="G485" s="1"/>
      <c r="H485" s="1"/>
    </row>
    <row r="486" spans="1:8" ht="18.75" x14ac:dyDescent="0.3">
      <c r="A486" s="1"/>
      <c r="B486" s="1"/>
      <c r="C486" s="1"/>
      <c r="D486" s="1"/>
      <c r="E486" s="1"/>
      <c r="F486" s="1"/>
      <c r="G486" s="1"/>
      <c r="H486" s="1"/>
    </row>
    <row r="487" spans="1:8" ht="18.75" x14ac:dyDescent="0.3">
      <c r="A487" s="1"/>
      <c r="B487" s="1"/>
      <c r="C487" s="1"/>
      <c r="D487" s="1"/>
      <c r="E487" s="1"/>
      <c r="F487" s="1"/>
      <c r="G487" s="1"/>
      <c r="H487" s="1"/>
    </row>
    <row r="488" spans="1:8" ht="18.75" x14ac:dyDescent="0.3">
      <c r="A488" s="1"/>
      <c r="B488" s="1"/>
      <c r="C488" s="1"/>
      <c r="D488" s="1"/>
      <c r="E488" s="1"/>
      <c r="F488" s="1"/>
      <c r="G488" s="1"/>
      <c r="H488" s="1"/>
    </row>
    <row r="489" spans="1:8" ht="18.75" x14ac:dyDescent="0.3">
      <c r="A489" s="1"/>
      <c r="B489" s="1"/>
      <c r="C489" s="1"/>
      <c r="D489" s="1"/>
      <c r="E489" s="1"/>
      <c r="F489" s="1"/>
      <c r="G489" s="1"/>
      <c r="H489" s="1"/>
    </row>
    <row r="490" spans="1:8" ht="18.75" x14ac:dyDescent="0.3">
      <c r="A490" s="1"/>
      <c r="B490" s="1"/>
      <c r="C490" s="1"/>
      <c r="D490" s="1"/>
      <c r="E490" s="1"/>
      <c r="F490" s="1"/>
      <c r="G490" s="1"/>
      <c r="H490" s="1"/>
    </row>
    <row r="491" spans="1:8" ht="18.75" x14ac:dyDescent="0.3">
      <c r="A491" s="1"/>
      <c r="B491" s="1"/>
      <c r="C491" s="1"/>
      <c r="D491" s="1"/>
      <c r="E491" s="1"/>
      <c r="F491" s="1"/>
      <c r="G491" s="1"/>
      <c r="H491" s="1"/>
    </row>
    <row r="492" spans="1:8" ht="18.75" x14ac:dyDescent="0.3">
      <c r="A492" s="1"/>
      <c r="B492" s="1"/>
      <c r="C492" s="1"/>
      <c r="D492" s="1"/>
      <c r="E492" s="1"/>
      <c r="F492" s="1"/>
      <c r="G492" s="1"/>
      <c r="H492" s="1"/>
    </row>
    <row r="493" spans="1:8" ht="18.75" x14ac:dyDescent="0.3">
      <c r="A493" s="1"/>
      <c r="B493" s="1"/>
      <c r="C493" s="1"/>
      <c r="D493" s="1"/>
      <c r="E493" s="1"/>
      <c r="F493" s="1"/>
      <c r="G493" s="1"/>
      <c r="H493" s="1"/>
    </row>
    <row r="494" spans="1:8" ht="18.75" x14ac:dyDescent="0.3">
      <c r="A494" s="1"/>
      <c r="B494" s="1"/>
      <c r="C494" s="1"/>
      <c r="D494" s="1"/>
      <c r="E494" s="1"/>
      <c r="F494" s="1"/>
      <c r="G494" s="1"/>
      <c r="H494" s="1"/>
    </row>
    <row r="495" spans="1:8" ht="18.75" x14ac:dyDescent="0.3">
      <c r="A495" s="1"/>
      <c r="B495" s="1"/>
      <c r="C495" s="1"/>
      <c r="D495" s="1"/>
      <c r="E495" s="1"/>
      <c r="F495" s="1"/>
      <c r="G495" s="1"/>
      <c r="H495" s="1"/>
    </row>
    <row r="496" spans="1:8" ht="18.75" x14ac:dyDescent="0.3">
      <c r="A496" s="1"/>
      <c r="B496" s="1"/>
      <c r="C496" s="1"/>
      <c r="D496" s="1"/>
      <c r="E496" s="1"/>
      <c r="F496" s="1"/>
      <c r="G496" s="1"/>
      <c r="H496" s="1"/>
    </row>
    <row r="497" spans="1:8" ht="18.75" x14ac:dyDescent="0.3">
      <c r="A497" s="1"/>
      <c r="B497" s="1"/>
      <c r="C497" s="1"/>
      <c r="D497" s="1"/>
      <c r="E497" s="1"/>
      <c r="F497" s="1"/>
      <c r="G497" s="1"/>
      <c r="H497" s="1"/>
    </row>
    <row r="498" spans="1:8" ht="18.75" x14ac:dyDescent="0.3">
      <c r="A498" s="1"/>
      <c r="B498" s="1"/>
      <c r="C498" s="1"/>
      <c r="D498" s="1"/>
      <c r="E498" s="1"/>
      <c r="F498" s="1"/>
      <c r="G498" s="1"/>
      <c r="H498" s="1"/>
    </row>
    <row r="499" spans="1:8" ht="18.75" x14ac:dyDescent="0.3">
      <c r="A499" s="1"/>
      <c r="B499" s="1"/>
      <c r="C499" s="1"/>
      <c r="D499" s="1"/>
      <c r="E499" s="1"/>
      <c r="F499" s="1"/>
      <c r="G499" s="1"/>
      <c r="H499" s="1"/>
    </row>
    <row r="500" spans="1:8" ht="18.75" x14ac:dyDescent="0.3">
      <c r="A500" s="1"/>
      <c r="B500" s="1"/>
      <c r="C500" s="1"/>
      <c r="D500" s="1"/>
      <c r="E500" s="1"/>
      <c r="F500" s="1"/>
      <c r="G500" s="1"/>
      <c r="H500" s="1"/>
    </row>
    <row r="501" spans="1:8" ht="18.75" x14ac:dyDescent="0.3">
      <c r="A501" s="1"/>
      <c r="B501" s="1"/>
      <c r="C501" s="1"/>
      <c r="D501" s="1"/>
      <c r="E501" s="1"/>
      <c r="F501" s="1"/>
      <c r="G501" s="1"/>
      <c r="H501" s="1"/>
    </row>
    <row r="502" spans="1:8" ht="18.75" x14ac:dyDescent="0.3">
      <c r="A502" s="1"/>
      <c r="B502" s="1"/>
      <c r="C502" s="1"/>
      <c r="D502" s="1"/>
      <c r="E502" s="1"/>
      <c r="F502" s="1"/>
      <c r="G502" s="1"/>
      <c r="H502" s="1"/>
    </row>
    <row r="503" spans="1:8" ht="18.75" x14ac:dyDescent="0.3">
      <c r="A503" s="1"/>
      <c r="B503" s="1"/>
      <c r="C503" s="1"/>
      <c r="D503" s="1"/>
      <c r="E503" s="1"/>
      <c r="F503" s="1"/>
      <c r="G503" s="1"/>
      <c r="H503" s="1"/>
    </row>
    <row r="504" spans="1:8" ht="18.75" x14ac:dyDescent="0.3">
      <c r="A504" s="1"/>
      <c r="B504" s="1"/>
      <c r="C504" s="1"/>
      <c r="D504" s="1"/>
      <c r="E504" s="1"/>
      <c r="F504" s="1"/>
      <c r="G504" s="1"/>
      <c r="H504" s="1"/>
    </row>
    <row r="505" spans="1:8" ht="18.75" x14ac:dyDescent="0.3">
      <c r="A505" s="1"/>
      <c r="B505" s="1"/>
      <c r="C505" s="1"/>
      <c r="D505" s="1"/>
      <c r="E505" s="1"/>
      <c r="F505" s="1"/>
      <c r="G505" s="1"/>
      <c r="H505" s="1"/>
    </row>
    <row r="506" spans="1:8" ht="18.75" x14ac:dyDescent="0.3">
      <c r="A506" s="1"/>
      <c r="B506" s="1"/>
      <c r="C506" s="1"/>
      <c r="D506" s="1"/>
      <c r="E506" s="1"/>
      <c r="F506" s="1"/>
      <c r="G506" s="1"/>
      <c r="H506" s="1"/>
    </row>
    <row r="507" spans="1:8" ht="18.75" x14ac:dyDescent="0.3">
      <c r="A507" s="1"/>
      <c r="B507" s="1"/>
      <c r="C507" s="1"/>
      <c r="D507" s="1"/>
      <c r="E507" s="1"/>
      <c r="F507" s="1"/>
      <c r="G507" s="1"/>
      <c r="H507" s="1"/>
    </row>
    <row r="508" spans="1:8" ht="18.75" x14ac:dyDescent="0.3">
      <c r="A508" s="1"/>
      <c r="B508" s="1"/>
      <c r="C508" s="1"/>
      <c r="D508" s="1"/>
      <c r="E508" s="1"/>
      <c r="F508" s="1"/>
      <c r="G508" s="1"/>
      <c r="H508" s="1"/>
    </row>
    <row r="509" spans="1:8" ht="18.75" x14ac:dyDescent="0.3">
      <c r="A509" s="1"/>
      <c r="B509" s="1"/>
      <c r="C509" s="1"/>
      <c r="D509" s="1"/>
      <c r="E509" s="1"/>
      <c r="F509" s="1"/>
      <c r="G509" s="1"/>
      <c r="H509" s="1"/>
    </row>
    <row r="510" spans="1:8" ht="18.75" x14ac:dyDescent="0.3">
      <c r="A510" s="1"/>
      <c r="B510" s="1"/>
      <c r="C510" s="1"/>
      <c r="D510" s="1"/>
      <c r="E510" s="1"/>
      <c r="F510" s="1"/>
      <c r="G510" s="1"/>
      <c r="H510" s="1"/>
    </row>
    <row r="511" spans="1:8" ht="18.75" x14ac:dyDescent="0.3">
      <c r="A511" s="1"/>
      <c r="B511" s="1"/>
      <c r="C511" s="1"/>
      <c r="D511" s="1"/>
      <c r="E511" s="1"/>
      <c r="F511" s="1"/>
      <c r="G511" s="1"/>
      <c r="H511" s="1"/>
    </row>
    <row r="512" spans="1:8" ht="18.75" x14ac:dyDescent="0.3">
      <c r="A512" s="1"/>
      <c r="B512" s="1"/>
      <c r="C512" s="1"/>
      <c r="D512" s="1"/>
      <c r="E512" s="1"/>
      <c r="F512" s="1"/>
      <c r="G512" s="1"/>
      <c r="H512" s="1"/>
    </row>
    <row r="513" spans="1:8" ht="18.75" x14ac:dyDescent="0.3">
      <c r="A513" s="1"/>
      <c r="B513" s="1"/>
      <c r="C513" s="1"/>
      <c r="D513" s="1"/>
      <c r="E513" s="1"/>
      <c r="F513" s="1"/>
      <c r="G513" s="1"/>
      <c r="H513" s="1"/>
    </row>
    <row r="514" spans="1:8" ht="18.75" x14ac:dyDescent="0.3">
      <c r="A514" s="1"/>
      <c r="B514" s="1"/>
      <c r="C514" s="1"/>
      <c r="D514" s="1"/>
      <c r="E514" s="1"/>
      <c r="F514" s="1"/>
      <c r="G514" s="1"/>
      <c r="H514" s="1"/>
    </row>
    <row r="515" spans="1:8" ht="18.75" x14ac:dyDescent="0.3">
      <c r="A515" s="1"/>
      <c r="B515" s="1"/>
      <c r="C515" s="1"/>
      <c r="D515" s="1"/>
      <c r="E515" s="1"/>
      <c r="F515" s="1"/>
      <c r="G515" s="1"/>
      <c r="H515" s="1"/>
    </row>
    <row r="516" spans="1:8" ht="18.75" x14ac:dyDescent="0.3">
      <c r="A516" s="1"/>
      <c r="B516" s="1"/>
      <c r="C516" s="1"/>
      <c r="D516" s="1"/>
      <c r="E516" s="1"/>
      <c r="F516" s="1"/>
      <c r="G516" s="1"/>
      <c r="H516" s="1"/>
    </row>
    <row r="517" spans="1:8" ht="18.75" x14ac:dyDescent="0.3">
      <c r="A517" s="1"/>
      <c r="B517" s="1"/>
      <c r="C517" s="1"/>
      <c r="D517" s="1"/>
      <c r="E517" s="1"/>
      <c r="F517" s="1"/>
      <c r="G517" s="1"/>
      <c r="H517" s="1"/>
    </row>
    <row r="518" spans="1:8" ht="18.75" x14ac:dyDescent="0.3">
      <c r="A518" s="1"/>
      <c r="B518" s="1"/>
      <c r="C518" s="1"/>
      <c r="D518" s="1"/>
      <c r="E518" s="1"/>
      <c r="F518" s="1"/>
      <c r="G518" s="1"/>
      <c r="H518" s="1"/>
    </row>
    <row r="519" spans="1:8" ht="18.75" x14ac:dyDescent="0.3">
      <c r="A519" s="1"/>
      <c r="B519" s="1"/>
      <c r="C519" s="1"/>
      <c r="D519" s="1"/>
      <c r="E519" s="1"/>
      <c r="F519" s="1"/>
      <c r="G519" s="1"/>
      <c r="H519" s="1"/>
    </row>
    <row r="520" spans="1:8" ht="18.75" x14ac:dyDescent="0.3">
      <c r="A520" s="1"/>
      <c r="B520" s="1"/>
      <c r="C520" s="1"/>
      <c r="D520" s="1"/>
      <c r="E520" s="1"/>
      <c r="F520" s="1"/>
      <c r="G520" s="1"/>
      <c r="H520" s="1"/>
    </row>
  </sheetData>
  <mergeCells count="8">
    <mergeCell ref="A119:F119"/>
    <mergeCell ref="A1:F1"/>
    <mergeCell ref="A2:F2"/>
    <mergeCell ref="A3:F3"/>
    <mergeCell ref="A63:F63"/>
    <mergeCell ref="A64:F64"/>
    <mergeCell ref="A65:F65"/>
    <mergeCell ref="A55:F55"/>
  </mergeCells>
  <phoneticPr fontId="0" type="noConversion"/>
  <printOptions horizontalCentered="1"/>
  <pageMargins left="0.59055118110236227" right="0.78740157480314965" top="1.1399999999999999" bottom="0.51" header="0" footer="0.56999999999999995"/>
  <pageSetup paperSize="9" scale="65" orientation="portrait" r:id="rId1"/>
  <headerFooter alignWithMargins="0">
    <oddFooter xml:space="preserve">&amp;C&amp;11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48"/>
  <sheetViews>
    <sheetView topLeftCell="A52" zoomScale="75" workbookViewId="0">
      <selection activeCell="N59" sqref="N59"/>
    </sheetView>
  </sheetViews>
  <sheetFormatPr baseColWidth="10" defaultRowHeight="18" x14ac:dyDescent="0.25"/>
  <cols>
    <col min="1" max="1" width="3.5703125" customWidth="1"/>
    <col min="2" max="2" width="57.42578125" customWidth="1"/>
    <col min="3" max="3" width="1.7109375" customWidth="1"/>
    <col min="4" max="4" width="24" customWidth="1"/>
    <col min="5" max="5" width="1" customWidth="1"/>
    <col min="6" max="6" width="24.7109375" bestFit="1" customWidth="1"/>
    <col min="7" max="7" width="20.28515625" style="31" hidden="1" customWidth="1"/>
    <col min="8" max="8" width="14.28515625" hidden="1" customWidth="1"/>
    <col min="9" max="9" width="1.7109375" customWidth="1"/>
    <col min="10" max="10" width="19" customWidth="1"/>
  </cols>
  <sheetData>
    <row r="1" spans="1:9" ht="22.5" x14ac:dyDescent="0.3">
      <c r="A1" s="276" t="s">
        <v>36</v>
      </c>
      <c r="B1" s="276"/>
      <c r="C1" s="276"/>
      <c r="D1" s="276"/>
      <c r="E1" s="276"/>
      <c r="F1" s="276"/>
    </row>
    <row r="2" spans="1:9" ht="20.25" x14ac:dyDescent="0.3">
      <c r="A2" s="277" t="s">
        <v>50</v>
      </c>
      <c r="B2" s="277"/>
      <c r="C2" s="277"/>
      <c r="D2" s="277"/>
      <c r="E2" s="277"/>
      <c r="F2" s="277"/>
    </row>
    <row r="3" spans="1:9" ht="20.25" x14ac:dyDescent="0.3">
      <c r="A3" s="277" t="s">
        <v>160</v>
      </c>
      <c r="B3" s="277"/>
      <c r="C3" s="277"/>
      <c r="D3" s="277"/>
      <c r="E3" s="277"/>
      <c r="F3" s="277"/>
    </row>
    <row r="4" spans="1:9" ht="18.75" x14ac:dyDescent="0.3">
      <c r="A4" s="275" t="s">
        <v>34</v>
      </c>
      <c r="B4" s="275"/>
      <c r="C4" s="275"/>
      <c r="D4" s="275"/>
      <c r="E4" s="275"/>
      <c r="F4" s="275"/>
    </row>
    <row r="5" spans="1:9" ht="7.5" customHeight="1" x14ac:dyDescent="0.3">
      <c r="A5" s="5"/>
      <c r="B5" s="5"/>
      <c r="C5" s="121"/>
      <c r="D5" s="5"/>
      <c r="E5" s="5"/>
      <c r="F5" s="5"/>
    </row>
    <row r="6" spans="1:9" ht="24.75" customHeight="1" x14ac:dyDescent="0.3">
      <c r="A6" s="1"/>
      <c r="B6" s="1"/>
      <c r="C6" s="1"/>
      <c r="D6" s="6">
        <v>2019</v>
      </c>
      <c r="E6" s="5"/>
      <c r="F6" s="6">
        <v>2018</v>
      </c>
      <c r="G6" s="5" t="s">
        <v>83</v>
      </c>
      <c r="H6" s="5" t="s">
        <v>97</v>
      </c>
      <c r="I6" s="5"/>
    </row>
    <row r="7" spans="1:9" ht="18.75" x14ac:dyDescent="0.3">
      <c r="A7" s="3" t="s">
        <v>17</v>
      </c>
      <c r="B7" s="1"/>
      <c r="C7" s="1"/>
      <c r="E7" s="2"/>
      <c r="G7" s="2"/>
      <c r="I7" s="2"/>
    </row>
    <row r="8" spans="1:9" ht="18.75" x14ac:dyDescent="0.3">
      <c r="A8" s="3"/>
      <c r="B8" s="1" t="s">
        <v>51</v>
      </c>
      <c r="C8" s="1"/>
      <c r="D8" s="19">
        <v>15075806209.6</v>
      </c>
      <c r="E8" s="22"/>
      <c r="F8" s="19">
        <v>13540535554.719999</v>
      </c>
      <c r="G8" s="22">
        <f>+D8-F8</f>
        <v>1535270654.8800011</v>
      </c>
      <c r="H8" s="59">
        <f t="shared" ref="H8:H12" si="0">+D8*100/F8-100</f>
        <v>11.33833036865984</v>
      </c>
      <c r="I8" s="22"/>
    </row>
    <row r="9" spans="1:9" ht="18.75" x14ac:dyDescent="0.3">
      <c r="A9" s="1"/>
      <c r="B9" s="1" t="s">
        <v>52</v>
      </c>
      <c r="C9" s="1"/>
      <c r="D9" s="19">
        <v>214684349144.04001</v>
      </c>
      <c r="E9" s="22"/>
      <c r="F9" s="19">
        <v>196446936879.03</v>
      </c>
      <c r="G9" s="22">
        <f t="shared" ref="G9:G55" si="1">+D9-F9</f>
        <v>18237412265.01001</v>
      </c>
      <c r="H9" s="59">
        <f t="shared" si="0"/>
        <v>9.2836327991412873</v>
      </c>
      <c r="I9" s="22"/>
    </row>
    <row r="10" spans="1:9" ht="18.75" x14ac:dyDescent="0.3">
      <c r="A10" s="1"/>
      <c r="B10" s="1" t="s">
        <v>62</v>
      </c>
      <c r="C10" s="1"/>
      <c r="D10" s="19">
        <v>4573674559.3100004</v>
      </c>
      <c r="E10" s="22"/>
      <c r="F10" s="19">
        <v>8767964261.8199997</v>
      </c>
      <c r="G10" s="22">
        <f t="shared" si="1"/>
        <v>-4194289702.5099993</v>
      </c>
      <c r="H10" s="59">
        <f t="shared" si="0"/>
        <v>-47.83652826658961</v>
      </c>
      <c r="I10" s="22"/>
    </row>
    <row r="11" spans="1:9" ht="18.75" x14ac:dyDescent="0.3">
      <c r="A11" s="1"/>
      <c r="B11" s="1" t="s">
        <v>71</v>
      </c>
      <c r="C11" s="1"/>
      <c r="D11" s="19">
        <f>496338362785.12+4277702030117.11</f>
        <v>4774040392902.2295</v>
      </c>
      <c r="E11" s="22"/>
      <c r="F11" s="19">
        <f>350699682647+1779746107959.54</f>
        <v>2130445790606.54</v>
      </c>
      <c r="G11" s="22">
        <f t="shared" si="1"/>
        <v>2643594602295.6895</v>
      </c>
      <c r="H11" s="59">
        <f t="shared" si="0"/>
        <v>124.08645242003811</v>
      </c>
      <c r="I11" s="22"/>
    </row>
    <row r="12" spans="1:9" ht="18.75" x14ac:dyDescent="0.3">
      <c r="A12" s="1"/>
      <c r="B12" s="1"/>
      <c r="C12" s="1"/>
      <c r="D12" s="27">
        <f>SUM(D8:D11)</f>
        <v>5008374222815.1797</v>
      </c>
      <c r="E12" s="22"/>
      <c r="F12" s="27">
        <f>SUM(F8:F11)</f>
        <v>2349201227302.1099</v>
      </c>
      <c r="G12" s="21">
        <f t="shared" si="1"/>
        <v>2659172995513.0698</v>
      </c>
      <c r="H12" s="61">
        <f t="shared" si="0"/>
        <v>113.1947729555267</v>
      </c>
      <c r="I12" s="21"/>
    </row>
    <row r="13" spans="1:9" ht="18.75" x14ac:dyDescent="0.3">
      <c r="A13" s="3" t="s">
        <v>53</v>
      </c>
      <c r="B13" s="1"/>
      <c r="C13" s="1"/>
      <c r="D13" s="75"/>
      <c r="E13" s="22"/>
      <c r="F13" s="75"/>
      <c r="G13" s="22"/>
      <c r="H13" s="59"/>
      <c r="I13" s="29"/>
    </row>
    <row r="14" spans="1:9" ht="18.75" x14ac:dyDescent="0.3">
      <c r="A14" s="3"/>
      <c r="B14" s="1" t="s">
        <v>54</v>
      </c>
      <c r="C14" s="1"/>
      <c r="D14" s="19">
        <v>-15233242902.129999</v>
      </c>
      <c r="E14" s="22"/>
      <c r="F14" s="19">
        <v>-14174782468.16</v>
      </c>
      <c r="G14" s="22">
        <f t="shared" si="1"/>
        <v>-1058460433.9699993</v>
      </c>
      <c r="H14" s="59">
        <f>+D14*100/F14-100</f>
        <v>7.4672076015808955</v>
      </c>
      <c r="I14" s="22"/>
    </row>
    <row r="15" spans="1:9" ht="18.75" x14ac:dyDescent="0.3">
      <c r="A15" s="3"/>
      <c r="B15" s="1" t="s">
        <v>18</v>
      </c>
      <c r="C15" s="1"/>
      <c r="D15" s="19">
        <v>-87649965907.699997</v>
      </c>
      <c r="E15" s="22"/>
      <c r="F15" s="19">
        <v>-83961143800.470001</v>
      </c>
      <c r="G15" s="22">
        <f t="shared" si="1"/>
        <v>-3688822107.2299957</v>
      </c>
      <c r="H15" s="59">
        <f>+D15*100/F15-100</f>
        <v>4.3934872016469058</v>
      </c>
      <c r="I15" s="22"/>
    </row>
    <row r="16" spans="1:9" ht="18.75" x14ac:dyDescent="0.3">
      <c r="A16" s="3"/>
      <c r="B16" s="1" t="s">
        <v>72</v>
      </c>
      <c r="C16" s="1"/>
      <c r="D16" s="19">
        <f>-605431430198.58-4168410877423.23</f>
        <v>-4773842307621.8096</v>
      </c>
      <c r="E16" s="22"/>
      <c r="F16" s="19">
        <f>-500043705945.77-1630250902963.85</f>
        <v>-2130294608909.6201</v>
      </c>
      <c r="G16" s="22">
        <f t="shared" si="1"/>
        <v>-2643547698712.1895</v>
      </c>
      <c r="H16" s="59">
        <f>+D16*100/F16-100</f>
        <v>124.09305678453907</v>
      </c>
      <c r="I16" s="22"/>
    </row>
    <row r="17" spans="1:9" ht="18.75" x14ac:dyDescent="0.3">
      <c r="A17" s="3"/>
      <c r="B17" s="1"/>
      <c r="C17" s="1"/>
      <c r="D17" s="27">
        <f>SUM(D14:D16)</f>
        <v>-4876725516431.6396</v>
      </c>
      <c r="E17" s="22"/>
      <c r="F17" s="27">
        <f>SUM(F14:F16)</f>
        <v>-2228430535178.25</v>
      </c>
      <c r="G17" s="21">
        <f t="shared" si="1"/>
        <v>-2648294981253.3896</v>
      </c>
      <c r="H17" s="61">
        <f>+D17*100/F17-100</f>
        <v>118.84126246912851</v>
      </c>
      <c r="I17" s="21"/>
    </row>
    <row r="18" spans="1:9" ht="30" customHeight="1" x14ac:dyDescent="0.3">
      <c r="A18" s="3" t="s">
        <v>55</v>
      </c>
      <c r="B18" s="1"/>
      <c r="C18" s="1"/>
      <c r="D18" s="27">
        <f>D12+D17</f>
        <v>131648706383.54004</v>
      </c>
      <c r="E18" s="22"/>
      <c r="F18" s="27">
        <f>F12+F17</f>
        <v>120770692123.85986</v>
      </c>
      <c r="G18" s="21">
        <f t="shared" si="1"/>
        <v>10878014259.680176</v>
      </c>
      <c r="H18" s="61">
        <f>+D18*100/F18-100</f>
        <v>9.0071639636907292</v>
      </c>
      <c r="I18" s="21"/>
    </row>
    <row r="19" spans="1:9" ht="18.75" x14ac:dyDescent="0.3">
      <c r="A19" s="3"/>
      <c r="B19" s="1"/>
      <c r="C19" s="1"/>
      <c r="D19" s="21"/>
      <c r="E19" s="22"/>
      <c r="F19" s="21"/>
      <c r="G19" s="22"/>
      <c r="H19" s="59"/>
      <c r="I19" s="21"/>
    </row>
    <row r="20" spans="1:9" ht="18.75" x14ac:dyDescent="0.3">
      <c r="A20" s="3" t="s">
        <v>19</v>
      </c>
      <c r="B20" s="1"/>
      <c r="C20" s="1"/>
      <c r="D20" s="21"/>
      <c r="E20" s="22"/>
      <c r="F20" s="21"/>
      <c r="G20" s="22"/>
      <c r="H20" s="59"/>
      <c r="I20" s="21"/>
    </row>
    <row r="21" spans="1:9" ht="18.75" x14ac:dyDescent="0.3">
      <c r="A21" s="3"/>
      <c r="B21" s="1" t="s">
        <v>81</v>
      </c>
      <c r="C21" s="1"/>
      <c r="D21" s="19">
        <v>-116278213548.5</v>
      </c>
      <c r="E21" s="22"/>
      <c r="F21" s="19">
        <v>-73948041341.070007</v>
      </c>
      <c r="G21" s="22">
        <f t="shared" si="1"/>
        <v>-42330172207.429993</v>
      </c>
      <c r="H21" s="59">
        <f>+D21*100/F21-100</f>
        <v>57.243128336815374</v>
      </c>
      <c r="I21" s="22"/>
    </row>
    <row r="22" spans="1:9" ht="18.75" x14ac:dyDescent="0.3">
      <c r="A22" s="3"/>
      <c r="B22" s="1" t="s">
        <v>82</v>
      </c>
      <c r="C22" s="1"/>
      <c r="D22" s="19">
        <v>39907903835.470001</v>
      </c>
      <c r="E22" s="22"/>
      <c r="F22" s="19">
        <v>42145570130.720001</v>
      </c>
      <c r="G22" s="22">
        <f t="shared" si="1"/>
        <v>-2237666295.25</v>
      </c>
      <c r="H22" s="59">
        <f>+D22*100/F22-100</f>
        <v>-5.3093748365714077</v>
      </c>
      <c r="I22" s="22"/>
    </row>
    <row r="23" spans="1:9" ht="18.75" x14ac:dyDescent="0.3">
      <c r="A23" s="3"/>
      <c r="B23" s="1"/>
      <c r="C23" s="1"/>
      <c r="D23" s="27">
        <f>SUM(D21:D22)</f>
        <v>-76370309713.029999</v>
      </c>
      <c r="E23" s="22"/>
      <c r="F23" s="27">
        <f>SUM(F21:F22)</f>
        <v>-31802471210.350006</v>
      </c>
      <c r="G23" s="21">
        <f t="shared" si="1"/>
        <v>-44567838502.679993</v>
      </c>
      <c r="H23" s="76">
        <f>+D23*100/F23-100</f>
        <v>140.13954515640137</v>
      </c>
      <c r="I23" s="21"/>
    </row>
    <row r="24" spans="1:9" ht="29.25" customHeight="1" x14ac:dyDescent="0.3">
      <c r="A24" s="3" t="s">
        <v>56</v>
      </c>
      <c r="B24" s="1"/>
      <c r="C24" s="1"/>
      <c r="D24" s="27">
        <f>D18+D23</f>
        <v>55278396670.51004</v>
      </c>
      <c r="E24" s="22"/>
      <c r="F24" s="27">
        <f>F18+F23</f>
        <v>88968220913.509857</v>
      </c>
      <c r="G24" s="21">
        <f t="shared" si="1"/>
        <v>-33689824242.999817</v>
      </c>
      <c r="H24" s="76">
        <f>+D24*100/F24-100</f>
        <v>-37.86725630464305</v>
      </c>
      <c r="I24" s="21"/>
    </row>
    <row r="25" spans="1:9" ht="12" customHeight="1" x14ac:dyDescent="0.3">
      <c r="A25" s="3"/>
      <c r="B25" s="1"/>
      <c r="C25" s="1"/>
      <c r="D25" s="21"/>
      <c r="E25" s="22"/>
      <c r="F25" s="21"/>
      <c r="G25" s="22"/>
      <c r="H25" s="59"/>
      <c r="I25" s="21"/>
    </row>
    <row r="26" spans="1:9" ht="18.75" x14ac:dyDescent="0.3">
      <c r="A26" s="3" t="s">
        <v>20</v>
      </c>
      <c r="B26" s="1"/>
      <c r="C26" s="1"/>
      <c r="D26" s="22"/>
      <c r="E26" s="22"/>
      <c r="F26" s="22"/>
      <c r="G26" s="22"/>
      <c r="H26" s="59"/>
      <c r="I26" s="22"/>
    </row>
    <row r="27" spans="1:9" ht="18.75" x14ac:dyDescent="0.3">
      <c r="A27" s="3"/>
      <c r="B27" s="1" t="s">
        <v>21</v>
      </c>
      <c r="C27" s="1"/>
      <c r="D27" s="19">
        <v>27729058874.82</v>
      </c>
      <c r="E27" s="22"/>
      <c r="F27" s="19">
        <v>24723502027.16</v>
      </c>
      <c r="G27" s="22">
        <f t="shared" si="1"/>
        <v>3005556847.6599998</v>
      </c>
      <c r="H27" s="59">
        <f>+D27*100/F27-100</f>
        <v>12.156679277710111</v>
      </c>
      <c r="I27" s="22"/>
    </row>
    <row r="28" spans="1:9" ht="18.75" x14ac:dyDescent="0.3">
      <c r="A28" s="3"/>
      <c r="B28" s="1" t="s">
        <v>22</v>
      </c>
      <c r="C28" s="1"/>
      <c r="D28" s="69">
        <v>-5767921323.6800003</v>
      </c>
      <c r="E28" s="22"/>
      <c r="F28" s="69">
        <v>-5558577590.1800003</v>
      </c>
      <c r="G28" s="22">
        <f t="shared" si="1"/>
        <v>-209343733.5</v>
      </c>
      <c r="H28" s="59">
        <f>+D28*100/F28-100</f>
        <v>3.7661385508018128</v>
      </c>
      <c r="I28" s="22"/>
    </row>
    <row r="29" spans="1:9" ht="18.75" x14ac:dyDescent="0.3">
      <c r="A29" s="3"/>
      <c r="B29" s="1"/>
      <c r="C29" s="1"/>
      <c r="D29" s="27">
        <f>SUM(D27:D28)</f>
        <v>21961137551.139999</v>
      </c>
      <c r="E29" s="22"/>
      <c r="F29" s="27">
        <f>SUM(F27:F28)</f>
        <v>19164924436.98</v>
      </c>
      <c r="G29" s="21">
        <f t="shared" si="1"/>
        <v>2796213114.1599998</v>
      </c>
      <c r="H29" s="76">
        <f>+D29*100/F29-100</f>
        <v>14.590264226476791</v>
      </c>
      <c r="I29" s="21"/>
    </row>
    <row r="30" spans="1:9" ht="29.25" customHeight="1" x14ac:dyDescent="0.3">
      <c r="A30" s="3" t="s">
        <v>23</v>
      </c>
      <c r="B30" s="1"/>
      <c r="C30" s="1"/>
      <c r="D30" s="27">
        <f>D24+D29</f>
        <v>77239534221.65004</v>
      </c>
      <c r="E30" s="22"/>
      <c r="F30" s="27">
        <f>F24+F29</f>
        <v>108133145350.48985</v>
      </c>
      <c r="G30" s="21">
        <f t="shared" si="1"/>
        <v>-30893611128.839813</v>
      </c>
      <c r="H30" s="76">
        <f>+D30*100/F30-100</f>
        <v>-28.569973645643017</v>
      </c>
      <c r="I30" s="21"/>
    </row>
    <row r="31" spans="1:9" ht="10.5" customHeight="1" x14ac:dyDescent="0.3">
      <c r="A31" s="3"/>
      <c r="B31" s="1"/>
      <c r="C31" s="1"/>
      <c r="D31" s="22"/>
      <c r="E31" s="22"/>
      <c r="F31" s="22"/>
      <c r="G31" s="22"/>
      <c r="H31" s="59"/>
      <c r="I31" s="22"/>
    </row>
    <row r="32" spans="1:9" ht="18.75" x14ac:dyDescent="0.3">
      <c r="A32" s="3" t="s">
        <v>24</v>
      </c>
      <c r="B32" s="1"/>
      <c r="C32" s="1"/>
      <c r="D32" s="22"/>
      <c r="E32" s="22"/>
      <c r="F32" s="22"/>
      <c r="G32" s="22"/>
      <c r="H32" s="59"/>
      <c r="I32" s="22"/>
    </row>
    <row r="33" spans="1:9" ht="18.75" x14ac:dyDescent="0.3">
      <c r="A33" s="3"/>
      <c r="B33" s="1" t="s">
        <v>25</v>
      </c>
      <c r="C33" s="1"/>
      <c r="D33" s="19">
        <v>27574642499.439999</v>
      </c>
      <c r="E33" s="22"/>
      <c r="F33" s="19">
        <v>20013330507.869999</v>
      </c>
      <c r="G33" s="22">
        <f t="shared" si="1"/>
        <v>7561311991.5699997</v>
      </c>
      <c r="H33" s="59">
        <f t="shared" ref="H33:H44" si="2">+D33*100/F33-100</f>
        <v>37.781377710204737</v>
      </c>
      <c r="I33" s="22"/>
    </row>
    <row r="34" spans="1:9" ht="18.75" x14ac:dyDescent="0.3">
      <c r="A34" s="3"/>
      <c r="B34" s="1" t="s">
        <v>107</v>
      </c>
      <c r="C34" s="1"/>
      <c r="D34" s="19">
        <v>0</v>
      </c>
      <c r="E34" s="22"/>
      <c r="F34" s="19">
        <v>0</v>
      </c>
      <c r="G34" s="22"/>
      <c r="H34" s="59"/>
      <c r="I34" s="22"/>
    </row>
    <row r="35" spans="1:9" ht="18.75" x14ac:dyDescent="0.3">
      <c r="A35" s="3"/>
      <c r="B35" s="1" t="s">
        <v>67</v>
      </c>
      <c r="C35" s="1"/>
      <c r="D35" s="19">
        <v>23023747904.610001</v>
      </c>
      <c r="E35" s="22"/>
      <c r="F35" s="19">
        <v>23407774500.709999</v>
      </c>
      <c r="G35" s="22">
        <f t="shared" si="1"/>
        <v>-384026596.09999847</v>
      </c>
      <c r="H35" s="59">
        <f t="shared" si="2"/>
        <v>-1.6405942226090389</v>
      </c>
      <c r="I35" s="22"/>
    </row>
    <row r="36" spans="1:9" ht="18.75" x14ac:dyDescent="0.3">
      <c r="A36" s="3"/>
      <c r="B36" s="1"/>
      <c r="C36" s="1"/>
      <c r="D36" s="27">
        <f>SUM(D33:D35)</f>
        <v>50598390404.050003</v>
      </c>
      <c r="E36" s="22"/>
      <c r="F36" s="27">
        <f>SUM(F33:F35)</f>
        <v>43421105008.580002</v>
      </c>
      <c r="G36" s="21">
        <f t="shared" si="1"/>
        <v>7177285395.4700012</v>
      </c>
      <c r="H36" s="76">
        <f t="shared" si="2"/>
        <v>16.529485820436321</v>
      </c>
      <c r="I36" s="21"/>
    </row>
    <row r="37" spans="1:9" ht="18.75" x14ac:dyDescent="0.3">
      <c r="A37" s="3" t="s">
        <v>57</v>
      </c>
      <c r="B37" s="1"/>
      <c r="C37" s="1"/>
      <c r="D37" s="22"/>
      <c r="E37" s="22"/>
      <c r="F37" s="22"/>
      <c r="G37" s="22"/>
      <c r="H37" s="59"/>
      <c r="I37" s="22"/>
    </row>
    <row r="38" spans="1:9" ht="18.75" x14ac:dyDescent="0.3">
      <c r="A38" s="3"/>
      <c r="B38" s="1" t="s">
        <v>26</v>
      </c>
      <c r="C38" s="1"/>
      <c r="D38" s="19">
        <v>-72003339157.339996</v>
      </c>
      <c r="E38" s="22"/>
      <c r="F38" s="19">
        <v>-67270537526.309998</v>
      </c>
      <c r="G38" s="22">
        <f t="shared" si="1"/>
        <v>-4732801631.0299988</v>
      </c>
      <c r="H38" s="59">
        <f t="shared" si="2"/>
        <v>7.0354746744501142</v>
      </c>
      <c r="I38" s="22"/>
    </row>
    <row r="39" spans="1:9" ht="18.75" x14ac:dyDescent="0.3">
      <c r="A39" s="3"/>
      <c r="B39" s="1" t="s">
        <v>58</v>
      </c>
      <c r="C39" s="1"/>
      <c r="D39" s="19">
        <f>-637147554.69-51724329438.53</f>
        <v>-52361476993.220001</v>
      </c>
      <c r="E39" s="22"/>
      <c r="F39" s="19">
        <f>-588021454.96-50333759457.94</f>
        <v>-50921780912.900002</v>
      </c>
      <c r="G39" s="22">
        <f t="shared" si="1"/>
        <v>-1439696080.3199997</v>
      </c>
      <c r="H39" s="59">
        <f t="shared" si="2"/>
        <v>2.8272696958155308</v>
      </c>
      <c r="I39" s="22"/>
    </row>
    <row r="40" spans="1:9" ht="18.75" x14ac:dyDescent="0.3">
      <c r="A40" s="3"/>
      <c r="B40" s="1" t="s">
        <v>27</v>
      </c>
      <c r="C40" s="1"/>
      <c r="D40" s="19">
        <v>-3283510758.98</v>
      </c>
      <c r="E40" s="22"/>
      <c r="F40" s="19">
        <v>-3415251912.6399999</v>
      </c>
      <c r="G40" s="22">
        <f t="shared" si="1"/>
        <v>131741153.65999985</v>
      </c>
      <c r="H40" s="59">
        <f t="shared" si="2"/>
        <v>-3.8574359089711692</v>
      </c>
      <c r="I40" s="22"/>
    </row>
    <row r="41" spans="1:9" ht="18.75" x14ac:dyDescent="0.3">
      <c r="A41" s="3"/>
      <c r="B41" s="1" t="s">
        <v>28</v>
      </c>
      <c r="C41" s="1"/>
      <c r="D41" s="19">
        <v>-3327069167.8800001</v>
      </c>
      <c r="E41" s="22"/>
      <c r="F41" s="19">
        <v>-3563335237.5599999</v>
      </c>
      <c r="G41" s="22">
        <f t="shared" si="1"/>
        <v>236266069.67999983</v>
      </c>
      <c r="H41" s="59">
        <f t="shared" si="2"/>
        <v>-6.6304754935654984</v>
      </c>
      <c r="I41" s="22"/>
    </row>
    <row r="42" spans="1:9" ht="18.75" x14ac:dyDescent="0.3">
      <c r="A42" s="3"/>
      <c r="B42" s="1" t="s">
        <v>90</v>
      </c>
      <c r="C42" s="1"/>
      <c r="D42" s="19">
        <f>-4189680528.52-149427271-11891304916.2</f>
        <v>-16230412715.720001</v>
      </c>
      <c r="E42" s="22"/>
      <c r="F42" s="19">
        <f>-93224034-12634080323.13-5121161655.61+1701595785</f>
        <v>-16146870227.739998</v>
      </c>
      <c r="G42" s="22">
        <f t="shared" si="1"/>
        <v>-83542487.980003357</v>
      </c>
      <c r="H42" s="59">
        <f t="shared" si="2"/>
        <v>0.51739121453071846</v>
      </c>
      <c r="I42" s="22"/>
    </row>
    <row r="43" spans="1:9" ht="18.75" x14ac:dyDescent="0.3">
      <c r="A43" s="3"/>
      <c r="B43" s="1"/>
      <c r="C43" s="1"/>
      <c r="D43" s="27">
        <f>SUM(D38:D42)</f>
        <v>-147205808793.14001</v>
      </c>
      <c r="E43" s="22"/>
      <c r="F43" s="27">
        <f>SUM(F38:F42)</f>
        <v>-141317775817.14999</v>
      </c>
      <c r="G43" s="21">
        <f t="shared" si="1"/>
        <v>-5888032975.9900208</v>
      </c>
      <c r="H43" s="76">
        <f t="shared" si="2"/>
        <v>4.1665197049297689</v>
      </c>
      <c r="I43" s="21"/>
    </row>
    <row r="44" spans="1:9" ht="30" customHeight="1" x14ac:dyDescent="0.3">
      <c r="A44" s="3" t="s">
        <v>29</v>
      </c>
      <c r="B44" s="3"/>
      <c r="C44" s="3"/>
      <c r="D44" s="27">
        <f>+D30+D36+D43</f>
        <v>-19367884167.439972</v>
      </c>
      <c r="E44" s="21"/>
      <c r="F44" s="27">
        <f>+F30+F36+F43</f>
        <v>10236474541.919861</v>
      </c>
      <c r="G44" s="21">
        <f t="shared" si="1"/>
        <v>-29604358709.359833</v>
      </c>
      <c r="H44" s="76">
        <f t="shared" si="2"/>
        <v>-289.2046337645412</v>
      </c>
      <c r="I44" s="21"/>
    </row>
    <row r="45" spans="1:9" ht="10.5" customHeight="1" x14ac:dyDescent="0.3">
      <c r="A45" s="3"/>
      <c r="B45" s="3"/>
      <c r="C45" s="3"/>
      <c r="D45" s="21"/>
      <c r="E45" s="21"/>
      <c r="F45" s="21"/>
      <c r="G45" s="22"/>
      <c r="H45" s="59"/>
      <c r="I45" s="21"/>
    </row>
    <row r="46" spans="1:9" ht="18.75" x14ac:dyDescent="0.3">
      <c r="A46" s="3" t="s">
        <v>30</v>
      </c>
      <c r="B46" s="1"/>
      <c r="C46" s="1"/>
      <c r="D46" s="22"/>
      <c r="E46" s="22"/>
      <c r="F46" s="22"/>
      <c r="G46" s="22"/>
      <c r="H46" s="59"/>
      <c r="I46" s="22"/>
    </row>
    <row r="47" spans="1:9" ht="18.75" x14ac:dyDescent="0.3">
      <c r="A47" s="3"/>
      <c r="B47" s="1" t="s">
        <v>31</v>
      </c>
      <c r="C47" s="1"/>
      <c r="D47" s="77">
        <v>11561619.970000001</v>
      </c>
      <c r="E47" s="22"/>
      <c r="F47" s="77">
        <v>5657812520.1899996</v>
      </c>
      <c r="G47" s="22">
        <f t="shared" si="1"/>
        <v>-5646250900.2199993</v>
      </c>
      <c r="H47" s="59">
        <f t="shared" ref="H47:H55" si="3">+D47*100/F47-100</f>
        <v>-99.79565211945885</v>
      </c>
      <c r="I47" s="22"/>
    </row>
    <row r="48" spans="1:9" ht="18.75" x14ac:dyDescent="0.3">
      <c r="A48" s="3"/>
      <c r="B48" s="1" t="s">
        <v>68</v>
      </c>
      <c r="C48" s="1"/>
      <c r="D48" s="78">
        <v>0</v>
      </c>
      <c r="E48" s="22"/>
      <c r="F48" s="78">
        <v>0</v>
      </c>
      <c r="G48" s="22">
        <f t="shared" si="1"/>
        <v>0</v>
      </c>
      <c r="H48" s="59" t="e">
        <f t="shared" si="3"/>
        <v>#DIV/0!</v>
      </c>
      <c r="I48" s="22"/>
    </row>
    <row r="49" spans="1:10" ht="18.75" x14ac:dyDescent="0.3">
      <c r="A49" s="3"/>
      <c r="B49" s="1"/>
      <c r="C49" s="1"/>
      <c r="D49" s="27">
        <f>SUM(D47:D48)</f>
        <v>11561619.970000001</v>
      </c>
      <c r="E49" s="22"/>
      <c r="F49" s="27">
        <f>SUM(F47:F48)</f>
        <v>5657812520.1899996</v>
      </c>
      <c r="G49" s="21">
        <f t="shared" si="1"/>
        <v>-5646250900.2199993</v>
      </c>
      <c r="H49" s="76">
        <f t="shared" si="3"/>
        <v>-99.79565211945885</v>
      </c>
      <c r="I49" s="21"/>
    </row>
    <row r="50" spans="1:10" ht="18.75" x14ac:dyDescent="0.3">
      <c r="A50" s="3"/>
      <c r="B50" s="1"/>
      <c r="C50" s="1"/>
      <c r="D50" s="21"/>
      <c r="E50" s="22"/>
      <c r="F50" s="21"/>
      <c r="G50" s="22"/>
      <c r="H50" s="59"/>
      <c r="I50" s="30"/>
    </row>
    <row r="51" spans="1:10" ht="29.25" customHeight="1" x14ac:dyDescent="0.3">
      <c r="A51" s="3" t="s">
        <v>32</v>
      </c>
      <c r="B51" s="1"/>
      <c r="C51" s="1"/>
      <c r="D51" s="24">
        <f>+D44+D49</f>
        <v>-19356322547.469971</v>
      </c>
      <c r="E51" s="22"/>
      <c r="F51" s="24">
        <f>+F44+F49</f>
        <v>15894287062.109859</v>
      </c>
      <c r="G51" s="22">
        <f t="shared" si="1"/>
        <v>-35250609609.579834</v>
      </c>
      <c r="H51" s="61">
        <f t="shared" si="3"/>
        <v>-221.78163431824007</v>
      </c>
      <c r="I51" s="21"/>
      <c r="J51" s="29"/>
    </row>
    <row r="52" spans="1:10" ht="18.75" x14ac:dyDescent="0.3">
      <c r="A52" s="3"/>
      <c r="B52" s="1"/>
      <c r="C52" s="1"/>
      <c r="D52" s="22"/>
      <c r="E52" s="22"/>
      <c r="F52" s="22"/>
      <c r="G52" s="22"/>
      <c r="H52" s="59"/>
      <c r="I52" s="22"/>
    </row>
    <row r="53" spans="1:10" ht="18.75" x14ac:dyDescent="0.3">
      <c r="A53" s="3"/>
      <c r="B53" s="1" t="s">
        <v>33</v>
      </c>
      <c r="C53" s="1"/>
      <c r="D53" s="80">
        <v>0</v>
      </c>
      <c r="E53" s="22"/>
      <c r="F53" s="80">
        <v>-1701595785</v>
      </c>
      <c r="G53" s="22">
        <f t="shared" si="1"/>
        <v>1701595785</v>
      </c>
      <c r="H53" s="79">
        <f t="shared" si="3"/>
        <v>-100</v>
      </c>
      <c r="I53" s="22"/>
    </row>
    <row r="54" spans="1:10" ht="15.75" customHeight="1" x14ac:dyDescent="0.3">
      <c r="A54" s="3"/>
      <c r="B54" s="1"/>
      <c r="C54" s="1"/>
      <c r="D54" s="22"/>
      <c r="E54" s="22"/>
      <c r="F54" s="22"/>
      <c r="G54" s="22"/>
      <c r="H54" s="59"/>
      <c r="I54" s="22"/>
    </row>
    <row r="55" spans="1:10" ht="19.5" thickBot="1" x14ac:dyDescent="0.35">
      <c r="A55" s="3" t="s">
        <v>59</v>
      </c>
      <c r="B55" s="1"/>
      <c r="C55" s="1"/>
      <c r="D55" s="23">
        <f>D51+D53</f>
        <v>-19356322547.469971</v>
      </c>
      <c r="E55" s="22"/>
      <c r="F55" s="23">
        <f>F51+F53</f>
        <v>14192691277.109859</v>
      </c>
      <c r="G55" s="21">
        <f t="shared" si="1"/>
        <v>-33549013824.57983</v>
      </c>
      <c r="H55" s="76">
        <f t="shared" si="3"/>
        <v>-236.38232643507209</v>
      </c>
      <c r="I55" s="21"/>
      <c r="J55" s="29"/>
    </row>
    <row r="56" spans="1:10" ht="19.5" thickTop="1" x14ac:dyDescent="0.3">
      <c r="A56" s="3"/>
      <c r="B56" s="1"/>
      <c r="C56" s="1"/>
      <c r="D56" s="22"/>
      <c r="E56" s="22"/>
      <c r="F56" s="22"/>
    </row>
    <row r="57" spans="1:10" ht="18.75" x14ac:dyDescent="0.3">
      <c r="A57" s="275" t="s">
        <v>89</v>
      </c>
      <c r="B57" s="275"/>
      <c r="C57" s="275"/>
      <c r="D57" s="275"/>
      <c r="E57" s="275"/>
      <c r="F57" s="275"/>
    </row>
    <row r="58" spans="1:10" ht="18.75" x14ac:dyDescent="0.3">
      <c r="A58" s="5"/>
      <c r="B58" s="5"/>
      <c r="C58" s="121"/>
      <c r="D58" s="5"/>
      <c r="E58" s="5"/>
      <c r="F58" s="5"/>
    </row>
    <row r="59" spans="1:10" ht="18.75" x14ac:dyDescent="0.3">
      <c r="A59" s="3"/>
      <c r="B59" s="1"/>
      <c r="C59" s="1"/>
      <c r="D59" s="22"/>
      <c r="E59" s="22"/>
      <c r="F59" s="22"/>
    </row>
    <row r="60" spans="1:10" ht="18.75" x14ac:dyDescent="0.3">
      <c r="A60" s="37"/>
      <c r="D60" s="41"/>
      <c r="E60" s="41"/>
      <c r="F60" s="41"/>
      <c r="G60" s="42"/>
      <c r="H60" s="43"/>
      <c r="I60" s="43"/>
    </row>
    <row r="61" spans="1:10" ht="18.75" x14ac:dyDescent="0.3">
      <c r="A61" s="35"/>
      <c r="B61" s="36"/>
      <c r="C61" s="36"/>
      <c r="D61" s="41"/>
      <c r="E61" s="41"/>
      <c r="F61" s="41"/>
      <c r="G61" s="42"/>
      <c r="H61" s="43"/>
      <c r="I61" s="43"/>
    </row>
    <row r="62" spans="1:10" ht="18.75" x14ac:dyDescent="0.3">
      <c r="A62" s="39"/>
      <c r="B62" s="40"/>
      <c r="C62" s="40"/>
      <c r="D62" s="41"/>
      <c r="E62" s="41"/>
      <c r="F62" s="41"/>
      <c r="G62" s="42"/>
      <c r="H62" s="43"/>
      <c r="I62" s="43"/>
    </row>
    <row r="63" spans="1:10" ht="18.75" x14ac:dyDescent="0.3">
      <c r="A63" s="3"/>
      <c r="B63" s="1"/>
      <c r="C63" s="1"/>
      <c r="D63" s="2"/>
      <c r="E63" s="2"/>
      <c r="F63" s="2"/>
    </row>
    <row r="64" spans="1:10" ht="18.75" x14ac:dyDescent="0.3">
      <c r="A64" s="3"/>
      <c r="B64" s="1"/>
      <c r="C64" s="1"/>
      <c r="D64" s="2"/>
      <c r="E64" s="2"/>
      <c r="F64" s="2"/>
    </row>
    <row r="65" spans="1:6" ht="18.75" x14ac:dyDescent="0.3">
      <c r="A65" s="3"/>
      <c r="B65" s="1"/>
      <c r="C65" s="1"/>
      <c r="D65" s="2"/>
      <c r="E65" s="2"/>
      <c r="F65" s="2"/>
    </row>
    <row r="66" spans="1:6" ht="18.75" x14ac:dyDescent="0.3">
      <c r="A66" s="3"/>
      <c r="B66" s="1"/>
      <c r="C66" s="1"/>
      <c r="D66" s="2"/>
      <c r="E66" s="2"/>
      <c r="F66" s="2"/>
    </row>
    <row r="67" spans="1:6" ht="18.75" x14ac:dyDescent="0.3">
      <c r="A67" s="3"/>
      <c r="B67" s="1"/>
      <c r="C67" s="1"/>
      <c r="D67" s="2"/>
      <c r="E67" s="2"/>
      <c r="F67" s="2"/>
    </row>
    <row r="68" spans="1:6" ht="18.75" x14ac:dyDescent="0.3">
      <c r="A68" s="3"/>
      <c r="B68" s="1"/>
      <c r="C68" s="1"/>
      <c r="D68" s="2"/>
      <c r="E68" s="2"/>
      <c r="F68" s="2"/>
    </row>
    <row r="69" spans="1:6" ht="18.75" x14ac:dyDescent="0.3">
      <c r="A69" s="3"/>
      <c r="B69" s="1"/>
      <c r="C69" s="1"/>
      <c r="D69" s="2"/>
      <c r="E69" s="2"/>
      <c r="F69" s="2"/>
    </row>
    <row r="70" spans="1:6" ht="18.75" x14ac:dyDescent="0.3">
      <c r="A70" s="3"/>
      <c r="B70" s="1"/>
      <c r="C70" s="1"/>
      <c r="D70" s="2"/>
      <c r="E70" s="2"/>
      <c r="F70" s="2"/>
    </row>
    <row r="71" spans="1:6" ht="18.75" x14ac:dyDescent="0.3">
      <c r="A71" s="3"/>
      <c r="B71" s="1"/>
      <c r="C71" s="1"/>
      <c r="D71" s="2"/>
      <c r="E71" s="2"/>
      <c r="F71" s="2"/>
    </row>
    <row r="72" spans="1:6" ht="18.75" x14ac:dyDescent="0.3">
      <c r="A72" s="1"/>
      <c r="B72" s="1"/>
      <c r="C72" s="1"/>
      <c r="D72" s="2"/>
      <c r="E72" s="2"/>
      <c r="F72" s="2"/>
    </row>
    <row r="73" spans="1:6" ht="18.75" x14ac:dyDescent="0.3">
      <c r="A73" s="1"/>
      <c r="B73" s="1"/>
      <c r="C73" s="1"/>
      <c r="D73" s="2"/>
      <c r="E73" s="2"/>
      <c r="F73" s="2"/>
    </row>
    <row r="74" spans="1:6" ht="18.75" x14ac:dyDescent="0.3">
      <c r="A74" s="1"/>
      <c r="B74" s="1"/>
      <c r="C74" s="1"/>
      <c r="D74" s="2"/>
      <c r="E74" s="2"/>
      <c r="F74" s="2"/>
    </row>
    <row r="75" spans="1:6" ht="18.75" x14ac:dyDescent="0.3">
      <c r="A75" s="1"/>
      <c r="B75" s="1"/>
      <c r="C75" s="1"/>
      <c r="D75" s="2"/>
      <c r="E75" s="2"/>
      <c r="F75" s="2"/>
    </row>
    <row r="76" spans="1:6" ht="18.75" x14ac:dyDescent="0.3">
      <c r="A76" s="1"/>
      <c r="B76" s="1"/>
      <c r="C76" s="1"/>
      <c r="D76" s="2"/>
      <c r="E76" s="2"/>
      <c r="F76" s="2"/>
    </row>
    <row r="77" spans="1:6" ht="18.75" x14ac:dyDescent="0.3">
      <c r="A77" s="1"/>
      <c r="B77" s="1"/>
      <c r="C77" s="1"/>
      <c r="D77" s="2"/>
      <c r="E77" s="2"/>
      <c r="F77" s="2"/>
    </row>
    <row r="78" spans="1:6" ht="18.75" x14ac:dyDescent="0.3">
      <c r="A78" s="1"/>
      <c r="B78" s="1"/>
      <c r="C78" s="1"/>
      <c r="D78" s="2"/>
      <c r="E78" s="2"/>
      <c r="F78" s="2"/>
    </row>
    <row r="79" spans="1:6" ht="18.75" x14ac:dyDescent="0.3">
      <c r="A79" s="1"/>
      <c r="B79" s="1"/>
      <c r="C79" s="1"/>
      <c r="D79" s="2"/>
      <c r="E79" s="2"/>
      <c r="F79" s="2"/>
    </row>
    <row r="80" spans="1:6" ht="18.75" x14ac:dyDescent="0.3">
      <c r="A80" s="1"/>
      <c r="B80" s="1"/>
      <c r="C80" s="1"/>
      <c r="D80" s="2"/>
      <c r="E80" s="2"/>
      <c r="F80" s="2"/>
    </row>
    <row r="81" spans="1:6" ht="18.75" x14ac:dyDescent="0.3">
      <c r="A81" s="1"/>
      <c r="B81" s="1"/>
      <c r="C81" s="1"/>
      <c r="D81" s="2"/>
      <c r="E81" s="2"/>
      <c r="F81" s="2"/>
    </row>
    <row r="82" spans="1:6" ht="18.75" x14ac:dyDescent="0.3">
      <c r="A82" s="1"/>
      <c r="B82" s="1"/>
      <c r="C82" s="1"/>
      <c r="D82" s="2"/>
      <c r="E82" s="2"/>
      <c r="F82" s="2"/>
    </row>
    <row r="83" spans="1:6" ht="18.75" x14ac:dyDescent="0.3">
      <c r="A83" s="1"/>
      <c r="B83" s="1"/>
      <c r="C83" s="1"/>
      <c r="D83" s="2"/>
      <c r="E83" s="2"/>
      <c r="F83" s="2"/>
    </row>
    <row r="84" spans="1:6" ht="18.75" x14ac:dyDescent="0.3">
      <c r="A84" s="1"/>
      <c r="B84" s="1"/>
      <c r="C84" s="1"/>
      <c r="D84" s="2"/>
      <c r="E84" s="2"/>
      <c r="F84" s="2"/>
    </row>
    <row r="85" spans="1:6" ht="18.75" x14ac:dyDescent="0.3">
      <c r="A85" s="1"/>
      <c r="B85" s="1"/>
      <c r="C85" s="1"/>
      <c r="D85" s="2"/>
      <c r="E85" s="2"/>
      <c r="F85" s="2"/>
    </row>
    <row r="86" spans="1:6" ht="18.75" x14ac:dyDescent="0.3">
      <c r="A86" s="1"/>
      <c r="B86" s="1"/>
      <c r="C86" s="1"/>
      <c r="D86" s="2"/>
      <c r="E86" s="2"/>
      <c r="F86" s="2"/>
    </row>
    <row r="87" spans="1:6" ht="18.75" x14ac:dyDescent="0.3">
      <c r="A87" s="1"/>
      <c r="B87" s="1"/>
      <c r="C87" s="1"/>
      <c r="D87" s="2"/>
      <c r="E87" s="2"/>
      <c r="F87" s="2"/>
    </row>
    <row r="88" spans="1:6" ht="18.75" x14ac:dyDescent="0.3">
      <c r="A88" s="1"/>
      <c r="B88" s="1"/>
      <c r="C88" s="1"/>
      <c r="D88" s="2"/>
      <c r="E88" s="2"/>
      <c r="F88" s="2"/>
    </row>
    <row r="89" spans="1:6" ht="18.75" x14ac:dyDescent="0.3">
      <c r="A89" s="1"/>
      <c r="B89" s="1"/>
      <c r="C89" s="1"/>
      <c r="D89" s="2"/>
      <c r="E89" s="2"/>
      <c r="F89" s="2"/>
    </row>
    <row r="90" spans="1:6" ht="18.75" x14ac:dyDescent="0.3">
      <c r="A90" s="1"/>
      <c r="B90" s="1"/>
      <c r="C90" s="1"/>
      <c r="D90" s="2"/>
      <c r="E90" s="2"/>
      <c r="F90" s="2"/>
    </row>
    <row r="91" spans="1:6" ht="18.75" x14ac:dyDescent="0.3">
      <c r="A91" s="1"/>
      <c r="B91" s="1"/>
      <c r="C91" s="1"/>
      <c r="D91" s="2"/>
      <c r="E91" s="2"/>
      <c r="F91" s="2"/>
    </row>
    <row r="92" spans="1:6" ht="18.75" x14ac:dyDescent="0.3">
      <c r="A92" s="1"/>
      <c r="B92" s="1"/>
      <c r="C92" s="1"/>
      <c r="D92" s="2"/>
      <c r="E92" s="2"/>
      <c r="F92" s="2"/>
    </row>
    <row r="93" spans="1:6" ht="18.75" x14ac:dyDescent="0.3">
      <c r="A93" s="1"/>
      <c r="B93" s="1"/>
      <c r="C93" s="1"/>
      <c r="D93" s="2"/>
      <c r="E93" s="2"/>
      <c r="F93" s="2"/>
    </row>
    <row r="94" spans="1:6" ht="18.75" x14ac:dyDescent="0.3">
      <c r="A94" s="1"/>
      <c r="B94" s="1"/>
      <c r="C94" s="1"/>
      <c r="D94" s="2"/>
      <c r="E94" s="2"/>
      <c r="F94" s="2"/>
    </row>
    <row r="95" spans="1:6" ht="18.75" x14ac:dyDescent="0.3">
      <c r="A95" s="1"/>
      <c r="B95" s="1"/>
      <c r="C95" s="1"/>
      <c r="D95" s="2"/>
      <c r="E95" s="2"/>
      <c r="F95" s="2"/>
    </row>
    <row r="96" spans="1:6" ht="18.75" x14ac:dyDescent="0.3">
      <c r="A96" s="1"/>
      <c r="B96" s="1"/>
      <c r="C96" s="1"/>
      <c r="D96" s="2"/>
      <c r="E96" s="2"/>
      <c r="F96" s="2"/>
    </row>
    <row r="97" spans="1:6" ht="18.75" x14ac:dyDescent="0.3">
      <c r="A97" s="1"/>
      <c r="B97" s="1"/>
      <c r="C97" s="1"/>
      <c r="D97" s="2"/>
      <c r="E97" s="2"/>
      <c r="F97" s="2"/>
    </row>
    <row r="98" spans="1:6" ht="18.75" x14ac:dyDescent="0.3">
      <c r="A98" s="1"/>
      <c r="B98" s="1"/>
      <c r="C98" s="1"/>
      <c r="D98" s="2"/>
      <c r="E98" s="2"/>
      <c r="F98" s="2"/>
    </row>
    <row r="99" spans="1:6" ht="18.75" x14ac:dyDescent="0.3">
      <c r="A99" s="1"/>
      <c r="B99" s="1"/>
      <c r="C99" s="1"/>
      <c r="D99" s="2"/>
      <c r="E99" s="2"/>
      <c r="F99" s="2"/>
    </row>
    <row r="100" spans="1:6" ht="18.75" x14ac:dyDescent="0.3">
      <c r="A100" s="1"/>
      <c r="B100" s="1"/>
      <c r="C100" s="1"/>
      <c r="D100" s="2"/>
      <c r="E100" s="2"/>
      <c r="F100" s="2"/>
    </row>
    <row r="101" spans="1:6" ht="18.75" x14ac:dyDescent="0.3">
      <c r="A101" s="1"/>
      <c r="B101" s="1"/>
      <c r="C101" s="1"/>
      <c r="D101" s="2"/>
      <c r="E101" s="2"/>
      <c r="F101" s="2"/>
    </row>
    <row r="102" spans="1:6" ht="18.75" x14ac:dyDescent="0.3">
      <c r="A102" s="1"/>
      <c r="B102" s="1"/>
      <c r="C102" s="1"/>
      <c r="D102" s="2"/>
      <c r="E102" s="2"/>
      <c r="F102" s="2"/>
    </row>
    <row r="103" spans="1:6" ht="18.75" x14ac:dyDescent="0.3">
      <c r="A103" s="1"/>
      <c r="B103" s="1"/>
      <c r="C103" s="1"/>
      <c r="D103" s="2"/>
      <c r="E103" s="2"/>
      <c r="F103" s="2"/>
    </row>
    <row r="104" spans="1:6" ht="18.75" x14ac:dyDescent="0.3">
      <c r="A104" s="1"/>
      <c r="B104" s="1"/>
      <c r="C104" s="1"/>
      <c r="D104" s="2"/>
      <c r="E104" s="2"/>
      <c r="F104" s="2"/>
    </row>
    <row r="105" spans="1:6" ht="18.75" x14ac:dyDescent="0.3">
      <c r="A105" s="1"/>
      <c r="B105" s="1"/>
      <c r="C105" s="1"/>
      <c r="D105" s="2"/>
      <c r="E105" s="2"/>
      <c r="F105" s="2"/>
    </row>
    <row r="106" spans="1:6" ht="18.75" x14ac:dyDescent="0.3">
      <c r="A106" s="1"/>
      <c r="B106" s="1"/>
      <c r="C106" s="1"/>
      <c r="D106" s="2"/>
      <c r="E106" s="2"/>
      <c r="F106" s="2"/>
    </row>
    <row r="107" spans="1:6" ht="18.75" x14ac:dyDescent="0.3">
      <c r="A107" s="1"/>
      <c r="B107" s="1"/>
      <c r="C107" s="1"/>
      <c r="D107" s="2"/>
      <c r="E107" s="2"/>
      <c r="F107" s="2"/>
    </row>
    <row r="108" spans="1:6" ht="18.75" x14ac:dyDescent="0.3">
      <c r="A108" s="1"/>
      <c r="B108" s="1"/>
      <c r="C108" s="1"/>
      <c r="D108" s="2"/>
      <c r="E108" s="2"/>
      <c r="F108" s="2"/>
    </row>
    <row r="109" spans="1:6" ht="18.75" x14ac:dyDescent="0.3">
      <c r="A109" s="1"/>
      <c r="B109" s="1"/>
      <c r="C109" s="1"/>
      <c r="D109" s="2"/>
      <c r="E109" s="2"/>
      <c r="F109" s="2"/>
    </row>
    <row r="110" spans="1:6" ht="18.75" x14ac:dyDescent="0.3">
      <c r="A110" s="1"/>
      <c r="B110" s="1"/>
      <c r="C110" s="1"/>
      <c r="D110" s="2"/>
      <c r="E110" s="2"/>
      <c r="F110" s="2"/>
    </row>
    <row r="111" spans="1:6" ht="18.75" x14ac:dyDescent="0.3">
      <c r="A111" s="1"/>
      <c r="B111" s="1"/>
      <c r="C111" s="1"/>
      <c r="D111" s="2"/>
      <c r="E111" s="2"/>
      <c r="F111" s="2"/>
    </row>
    <row r="112" spans="1:6" ht="18.75" x14ac:dyDescent="0.3">
      <c r="A112" s="1"/>
      <c r="B112" s="1"/>
      <c r="C112" s="1"/>
      <c r="D112" s="2"/>
      <c r="E112" s="2"/>
      <c r="F112" s="2"/>
    </row>
    <row r="113" spans="1:6" ht="18.75" x14ac:dyDescent="0.3">
      <c r="A113" s="1"/>
      <c r="B113" s="1"/>
      <c r="C113" s="1"/>
      <c r="D113" s="2"/>
      <c r="E113" s="2"/>
      <c r="F113" s="2"/>
    </row>
    <row r="114" spans="1:6" ht="18.75" x14ac:dyDescent="0.3">
      <c r="A114" s="1"/>
      <c r="B114" s="1"/>
      <c r="C114" s="1"/>
      <c r="D114" s="2"/>
      <c r="E114" s="2"/>
      <c r="F114" s="2"/>
    </row>
    <row r="115" spans="1:6" ht="18.75" x14ac:dyDescent="0.3">
      <c r="A115" s="1"/>
      <c r="B115" s="1"/>
      <c r="C115" s="1"/>
      <c r="D115" s="2"/>
      <c r="E115" s="2"/>
      <c r="F115" s="2"/>
    </row>
    <row r="116" spans="1:6" ht="18.75" x14ac:dyDescent="0.3">
      <c r="A116" s="1"/>
      <c r="B116" s="1"/>
      <c r="C116" s="1"/>
      <c r="D116" s="2"/>
      <c r="E116" s="2"/>
      <c r="F116" s="2"/>
    </row>
    <row r="117" spans="1:6" ht="18.75" x14ac:dyDescent="0.3">
      <c r="A117" s="1"/>
      <c r="B117" s="1"/>
      <c r="C117" s="1"/>
      <c r="D117" s="2"/>
      <c r="E117" s="2"/>
      <c r="F117" s="2"/>
    </row>
    <row r="118" spans="1:6" ht="18.75" x14ac:dyDescent="0.3">
      <c r="A118" s="1"/>
      <c r="B118" s="1"/>
      <c r="C118" s="1"/>
      <c r="D118" s="2"/>
      <c r="E118" s="2"/>
      <c r="F118" s="2"/>
    </row>
    <row r="119" spans="1:6" ht="18.75" x14ac:dyDescent="0.3">
      <c r="A119" s="1"/>
      <c r="B119" s="1"/>
      <c r="C119" s="1"/>
      <c r="D119" s="2"/>
      <c r="E119" s="2"/>
      <c r="F119" s="2"/>
    </row>
    <row r="120" spans="1:6" ht="18.75" x14ac:dyDescent="0.3">
      <c r="A120" s="1"/>
      <c r="B120" s="1"/>
      <c r="C120" s="1"/>
      <c r="D120" s="2"/>
      <c r="E120" s="2"/>
      <c r="F120" s="2"/>
    </row>
    <row r="121" spans="1:6" ht="18.75" x14ac:dyDescent="0.3">
      <c r="A121" s="1"/>
      <c r="B121" s="1"/>
      <c r="C121" s="1"/>
      <c r="D121" s="2"/>
      <c r="E121" s="2"/>
      <c r="F121" s="2"/>
    </row>
    <row r="122" spans="1:6" ht="18.75" x14ac:dyDescent="0.3">
      <c r="A122" s="1"/>
      <c r="B122" s="1"/>
      <c r="C122" s="1"/>
      <c r="D122" s="2"/>
      <c r="E122" s="2"/>
      <c r="F122" s="2"/>
    </row>
    <row r="123" spans="1:6" ht="18.75" x14ac:dyDescent="0.3">
      <c r="A123" s="1"/>
      <c r="B123" s="1"/>
      <c r="C123" s="1"/>
      <c r="D123" s="2"/>
      <c r="E123" s="2"/>
      <c r="F123" s="2"/>
    </row>
    <row r="124" spans="1:6" ht="18.75" x14ac:dyDescent="0.3">
      <c r="A124" s="1"/>
      <c r="B124" s="1"/>
      <c r="C124" s="1"/>
      <c r="D124" s="2"/>
      <c r="E124" s="2"/>
      <c r="F124" s="2"/>
    </row>
    <row r="125" spans="1:6" ht="18.75" x14ac:dyDescent="0.3">
      <c r="A125" s="1"/>
      <c r="B125" s="1"/>
      <c r="C125" s="1"/>
      <c r="D125" s="2"/>
      <c r="E125" s="2"/>
      <c r="F125" s="2"/>
    </row>
    <row r="126" spans="1:6" ht="18.75" x14ac:dyDescent="0.3">
      <c r="A126" s="1"/>
      <c r="B126" s="1"/>
      <c r="C126" s="1"/>
      <c r="D126" s="2"/>
      <c r="E126" s="2"/>
      <c r="F126" s="2"/>
    </row>
    <row r="127" spans="1:6" ht="18.75" x14ac:dyDescent="0.3">
      <c r="A127" s="1"/>
      <c r="B127" s="1"/>
      <c r="C127" s="1"/>
      <c r="D127" s="2"/>
      <c r="E127" s="2"/>
      <c r="F127" s="2"/>
    </row>
    <row r="128" spans="1:6" ht="18.75" x14ac:dyDescent="0.3">
      <c r="A128" s="1"/>
      <c r="B128" s="1"/>
      <c r="C128" s="1"/>
      <c r="D128" s="2"/>
      <c r="E128" s="2"/>
      <c r="F128" s="2"/>
    </row>
    <row r="129" spans="1:6" ht="18.75" x14ac:dyDescent="0.3">
      <c r="A129" s="1"/>
      <c r="B129" s="1"/>
      <c r="C129" s="1"/>
      <c r="D129" s="2"/>
      <c r="E129" s="2"/>
      <c r="F129" s="2"/>
    </row>
    <row r="130" spans="1:6" ht="18.75" x14ac:dyDescent="0.3">
      <c r="A130" s="1"/>
      <c r="B130" s="1"/>
      <c r="C130" s="1"/>
      <c r="D130" s="2"/>
      <c r="E130" s="2"/>
      <c r="F130" s="2"/>
    </row>
    <row r="131" spans="1:6" ht="18.75" x14ac:dyDescent="0.3">
      <c r="A131" s="1"/>
      <c r="B131" s="1"/>
      <c r="C131" s="1"/>
      <c r="D131" s="2"/>
      <c r="E131" s="2"/>
      <c r="F131" s="2"/>
    </row>
    <row r="132" spans="1:6" ht="18.75" x14ac:dyDescent="0.3">
      <c r="A132" s="1"/>
      <c r="B132" s="1"/>
      <c r="C132" s="1"/>
      <c r="D132" s="2"/>
      <c r="E132" s="2"/>
      <c r="F132" s="2"/>
    </row>
    <row r="133" spans="1:6" ht="18.75" x14ac:dyDescent="0.3">
      <c r="A133" s="1"/>
      <c r="B133" s="1"/>
      <c r="C133" s="1"/>
      <c r="D133" s="2"/>
      <c r="E133" s="2"/>
      <c r="F133" s="2"/>
    </row>
    <row r="134" spans="1:6" ht="18.75" x14ac:dyDescent="0.3">
      <c r="A134" s="1"/>
      <c r="B134" s="1"/>
      <c r="C134" s="1"/>
      <c r="D134" s="2"/>
      <c r="E134" s="2"/>
      <c r="F134" s="2"/>
    </row>
    <row r="135" spans="1:6" ht="18.75" x14ac:dyDescent="0.3">
      <c r="A135" s="1"/>
      <c r="B135" s="1"/>
      <c r="C135" s="1"/>
      <c r="D135" s="2"/>
      <c r="E135" s="2"/>
      <c r="F135" s="2"/>
    </row>
    <row r="136" spans="1:6" ht="18.75" x14ac:dyDescent="0.3">
      <c r="A136" s="1"/>
      <c r="B136" s="1"/>
      <c r="C136" s="1"/>
      <c r="D136" s="2"/>
      <c r="E136" s="2"/>
      <c r="F136" s="2"/>
    </row>
    <row r="137" spans="1:6" ht="18.75" x14ac:dyDescent="0.3">
      <c r="A137" s="1"/>
      <c r="B137" s="1"/>
      <c r="C137" s="1"/>
      <c r="D137" s="2"/>
      <c r="E137" s="2"/>
      <c r="F137" s="2"/>
    </row>
    <row r="138" spans="1:6" ht="18.75" x14ac:dyDescent="0.3">
      <c r="A138" s="1"/>
      <c r="B138" s="1"/>
      <c r="C138" s="1"/>
      <c r="D138" s="2"/>
      <c r="E138" s="2"/>
      <c r="F138" s="2"/>
    </row>
    <row r="139" spans="1:6" ht="18.75" x14ac:dyDescent="0.3">
      <c r="A139" s="1"/>
      <c r="B139" s="1"/>
      <c r="C139" s="1"/>
      <c r="D139" s="2"/>
      <c r="E139" s="2"/>
      <c r="F139" s="2"/>
    </row>
    <row r="140" spans="1:6" ht="18.75" x14ac:dyDescent="0.3">
      <c r="A140" s="1"/>
      <c r="B140" s="1"/>
      <c r="C140" s="1"/>
      <c r="D140" s="2"/>
      <c r="E140" s="2"/>
      <c r="F140" s="2"/>
    </row>
    <row r="141" spans="1:6" ht="18.75" x14ac:dyDescent="0.3">
      <c r="A141" s="1"/>
      <c r="B141" s="1"/>
      <c r="C141" s="1"/>
      <c r="D141" s="2"/>
      <c r="E141" s="2"/>
      <c r="F141" s="2"/>
    </row>
    <row r="142" spans="1:6" ht="18.75" x14ac:dyDescent="0.3">
      <c r="A142" s="1"/>
      <c r="B142" s="1"/>
      <c r="C142" s="1"/>
      <c r="D142" s="2"/>
      <c r="E142" s="2"/>
      <c r="F142" s="2"/>
    </row>
    <row r="143" spans="1:6" ht="18.75" x14ac:dyDescent="0.3">
      <c r="A143" s="1"/>
      <c r="B143" s="1"/>
      <c r="C143" s="1"/>
      <c r="D143" s="2"/>
      <c r="E143" s="2"/>
      <c r="F143" s="2"/>
    </row>
    <row r="144" spans="1:6" ht="18.75" x14ac:dyDescent="0.3">
      <c r="A144" s="1"/>
      <c r="B144" s="1"/>
      <c r="C144" s="1"/>
      <c r="D144" s="2"/>
      <c r="E144" s="2"/>
      <c r="F144" s="2"/>
    </row>
    <row r="145" spans="1:6" ht="18.75" x14ac:dyDescent="0.3">
      <c r="A145" s="1"/>
      <c r="B145" s="1"/>
      <c r="C145" s="1"/>
      <c r="D145" s="2"/>
      <c r="E145" s="2"/>
      <c r="F145" s="2"/>
    </row>
    <row r="146" spans="1:6" ht="18.75" x14ac:dyDescent="0.3">
      <c r="A146" s="1"/>
      <c r="B146" s="1"/>
      <c r="C146" s="1"/>
      <c r="D146" s="2"/>
      <c r="E146" s="2"/>
      <c r="F146" s="2"/>
    </row>
    <row r="147" spans="1:6" ht="18.75" x14ac:dyDescent="0.3">
      <c r="A147" s="1"/>
      <c r="B147" s="1"/>
      <c r="C147" s="1"/>
      <c r="D147" s="2"/>
      <c r="E147" s="2"/>
      <c r="F147" s="2"/>
    </row>
    <row r="148" spans="1:6" ht="18.75" x14ac:dyDescent="0.3">
      <c r="A148" s="1"/>
      <c r="B148" s="1"/>
      <c r="C148" s="1"/>
      <c r="D148" s="2"/>
      <c r="E148" s="2"/>
      <c r="F148" s="2"/>
    </row>
    <row r="149" spans="1:6" ht="18.75" x14ac:dyDescent="0.3">
      <c r="A149" s="1"/>
      <c r="B149" s="1"/>
      <c r="C149" s="1"/>
      <c r="D149" s="2"/>
      <c r="E149" s="2"/>
      <c r="F149" s="2"/>
    </row>
    <row r="150" spans="1:6" ht="18.75" x14ac:dyDescent="0.3">
      <c r="A150" s="1"/>
      <c r="B150" s="1"/>
      <c r="C150" s="1"/>
      <c r="D150" s="2"/>
      <c r="E150" s="2"/>
      <c r="F150" s="2"/>
    </row>
    <row r="151" spans="1:6" ht="18.75" x14ac:dyDescent="0.3">
      <c r="A151" s="1"/>
      <c r="B151" s="1"/>
      <c r="C151" s="1"/>
      <c r="D151" s="2"/>
      <c r="E151" s="2"/>
      <c r="F151" s="2"/>
    </row>
    <row r="152" spans="1:6" ht="18.75" x14ac:dyDescent="0.3">
      <c r="A152" s="1"/>
      <c r="B152" s="1"/>
      <c r="C152" s="1"/>
      <c r="D152" s="2"/>
      <c r="E152" s="2"/>
      <c r="F152" s="2"/>
    </row>
    <row r="153" spans="1:6" ht="18.75" x14ac:dyDescent="0.3">
      <c r="A153" s="1"/>
      <c r="B153" s="1"/>
      <c r="C153" s="1"/>
      <c r="D153" s="2"/>
      <c r="E153" s="2"/>
      <c r="F153" s="2"/>
    </row>
    <row r="154" spans="1:6" ht="18.75" x14ac:dyDescent="0.3">
      <c r="A154" s="1"/>
      <c r="B154" s="1"/>
      <c r="C154" s="1"/>
      <c r="D154" s="2"/>
      <c r="E154" s="2"/>
      <c r="F154" s="2"/>
    </row>
    <row r="155" spans="1:6" ht="18.75" x14ac:dyDescent="0.3">
      <c r="A155" s="1"/>
      <c r="B155" s="1"/>
      <c r="C155" s="1"/>
      <c r="D155" s="2"/>
      <c r="E155" s="2"/>
      <c r="F155" s="2"/>
    </row>
    <row r="156" spans="1:6" ht="18.75" x14ac:dyDescent="0.3">
      <c r="A156" s="1"/>
      <c r="B156" s="1"/>
      <c r="C156" s="1"/>
      <c r="D156" s="2"/>
      <c r="E156" s="2"/>
      <c r="F156" s="2"/>
    </row>
    <row r="157" spans="1:6" ht="18.75" x14ac:dyDescent="0.3">
      <c r="A157" s="1"/>
      <c r="B157" s="1"/>
      <c r="C157" s="1"/>
      <c r="D157" s="2"/>
      <c r="E157" s="2"/>
      <c r="F157" s="2"/>
    </row>
    <row r="158" spans="1:6" ht="18.75" x14ac:dyDescent="0.3">
      <c r="A158" s="1"/>
      <c r="B158" s="1"/>
      <c r="C158" s="1"/>
      <c r="D158" s="2"/>
      <c r="E158" s="2"/>
      <c r="F158" s="2"/>
    </row>
    <row r="159" spans="1:6" ht="18.75" x14ac:dyDescent="0.3">
      <c r="A159" s="1"/>
      <c r="B159" s="1"/>
      <c r="C159" s="1"/>
      <c r="D159" s="2"/>
      <c r="E159" s="2"/>
      <c r="F159" s="2"/>
    </row>
    <row r="160" spans="1:6" ht="18.75" x14ac:dyDescent="0.3">
      <c r="A160" s="1"/>
      <c r="B160" s="1"/>
      <c r="C160" s="1"/>
      <c r="D160" s="2"/>
      <c r="E160" s="2"/>
      <c r="F160" s="2"/>
    </row>
    <row r="161" spans="1:6" ht="18.75" x14ac:dyDescent="0.3">
      <c r="A161" s="1"/>
      <c r="B161" s="1"/>
      <c r="C161" s="1"/>
      <c r="D161" s="2"/>
      <c r="E161" s="2"/>
      <c r="F161" s="2"/>
    </row>
    <row r="162" spans="1:6" ht="18.75" x14ac:dyDescent="0.3">
      <c r="A162" s="1"/>
      <c r="B162" s="1"/>
      <c r="C162" s="1"/>
      <c r="D162" s="2"/>
      <c r="E162" s="2"/>
      <c r="F162" s="2"/>
    </row>
    <row r="163" spans="1:6" ht="18.75" x14ac:dyDescent="0.3">
      <c r="A163" s="1"/>
      <c r="B163" s="1"/>
      <c r="C163" s="1"/>
      <c r="D163" s="2"/>
      <c r="E163" s="2"/>
      <c r="F163" s="2"/>
    </row>
    <row r="164" spans="1:6" ht="18.75" x14ac:dyDescent="0.3">
      <c r="A164" s="1"/>
      <c r="B164" s="1"/>
      <c r="C164" s="1"/>
      <c r="D164" s="2"/>
      <c r="E164" s="2"/>
      <c r="F164" s="2"/>
    </row>
    <row r="165" spans="1:6" ht="18.75" x14ac:dyDescent="0.3">
      <c r="A165" s="1"/>
      <c r="B165" s="1"/>
      <c r="C165" s="1"/>
      <c r="D165" s="2"/>
      <c r="E165" s="2"/>
      <c r="F165" s="2"/>
    </row>
    <row r="166" spans="1:6" ht="18.75" x14ac:dyDescent="0.3">
      <c r="A166" s="1"/>
      <c r="B166" s="1"/>
      <c r="C166" s="1"/>
      <c r="D166" s="2"/>
      <c r="E166" s="2"/>
      <c r="F166" s="2"/>
    </row>
    <row r="167" spans="1:6" ht="18.75" x14ac:dyDescent="0.3">
      <c r="A167" s="1"/>
      <c r="B167" s="1"/>
      <c r="C167" s="1"/>
      <c r="D167" s="2"/>
      <c r="E167" s="2"/>
      <c r="F167" s="2"/>
    </row>
    <row r="168" spans="1:6" ht="18.75" x14ac:dyDescent="0.3">
      <c r="A168" s="1"/>
      <c r="B168" s="1"/>
      <c r="C168" s="1"/>
      <c r="D168" s="2"/>
      <c r="E168" s="2"/>
      <c r="F168" s="2"/>
    </row>
    <row r="169" spans="1:6" ht="18.75" x14ac:dyDescent="0.3">
      <c r="A169" s="1"/>
      <c r="B169" s="1"/>
      <c r="C169" s="1"/>
      <c r="D169" s="2"/>
      <c r="E169" s="2"/>
      <c r="F169" s="2"/>
    </row>
    <row r="170" spans="1:6" ht="18.75" x14ac:dyDescent="0.3">
      <c r="A170" s="1"/>
      <c r="B170" s="1"/>
      <c r="C170" s="1"/>
      <c r="D170" s="2"/>
      <c r="E170" s="2"/>
      <c r="F170" s="2"/>
    </row>
    <row r="171" spans="1:6" ht="18.75" x14ac:dyDescent="0.3">
      <c r="A171" s="1"/>
      <c r="B171" s="1"/>
      <c r="C171" s="1"/>
      <c r="D171" s="2"/>
      <c r="E171" s="2"/>
      <c r="F171" s="2"/>
    </row>
    <row r="172" spans="1:6" ht="18.75" x14ac:dyDescent="0.3">
      <c r="A172" s="1"/>
      <c r="B172" s="1"/>
      <c r="C172" s="1"/>
      <c r="D172" s="2"/>
      <c r="E172" s="2"/>
      <c r="F172" s="2"/>
    </row>
    <row r="173" spans="1:6" ht="18.75" x14ac:dyDescent="0.3">
      <c r="A173" s="1"/>
      <c r="B173" s="1"/>
      <c r="C173" s="1"/>
      <c r="D173" s="2"/>
      <c r="E173" s="2"/>
      <c r="F173" s="2"/>
    </row>
    <row r="174" spans="1:6" ht="18.75" x14ac:dyDescent="0.3">
      <c r="A174" s="1"/>
      <c r="B174" s="1"/>
      <c r="C174" s="1"/>
      <c r="D174" s="2"/>
      <c r="E174" s="2"/>
      <c r="F174" s="2"/>
    </row>
    <row r="175" spans="1:6" ht="18.75" x14ac:dyDescent="0.3">
      <c r="A175" s="1"/>
      <c r="B175" s="1"/>
      <c r="C175" s="1"/>
      <c r="D175" s="2"/>
      <c r="E175" s="2"/>
      <c r="F175" s="2"/>
    </row>
    <row r="176" spans="1:6" ht="18.75" x14ac:dyDescent="0.3">
      <c r="A176" s="1"/>
      <c r="B176" s="1"/>
      <c r="C176" s="1"/>
      <c r="D176" s="2"/>
      <c r="E176" s="2"/>
      <c r="F176" s="2"/>
    </row>
    <row r="177" spans="1:6" ht="18.75" x14ac:dyDescent="0.3">
      <c r="A177" s="1"/>
      <c r="B177" s="1"/>
      <c r="C177" s="1"/>
      <c r="D177" s="2"/>
      <c r="E177" s="2"/>
      <c r="F177" s="2"/>
    </row>
    <row r="178" spans="1:6" ht="18.75" x14ac:dyDescent="0.3">
      <c r="A178" s="1"/>
      <c r="B178" s="1"/>
      <c r="C178" s="1"/>
      <c r="D178" s="2"/>
      <c r="E178" s="2"/>
      <c r="F178" s="2"/>
    </row>
    <row r="179" spans="1:6" ht="18.75" x14ac:dyDescent="0.3">
      <c r="A179" s="1"/>
      <c r="B179" s="1"/>
      <c r="C179" s="1"/>
      <c r="D179" s="2"/>
      <c r="E179" s="2"/>
      <c r="F179" s="2"/>
    </row>
    <row r="180" spans="1:6" ht="18.75" x14ac:dyDescent="0.3">
      <c r="A180" s="1"/>
      <c r="B180" s="1"/>
      <c r="C180" s="1"/>
      <c r="D180" s="2"/>
      <c r="E180" s="2"/>
      <c r="F180" s="2"/>
    </row>
    <row r="181" spans="1:6" ht="18.75" x14ac:dyDescent="0.3">
      <c r="A181" s="1"/>
      <c r="B181" s="1"/>
      <c r="C181" s="1"/>
      <c r="D181" s="2"/>
      <c r="E181" s="2"/>
      <c r="F181" s="2"/>
    </row>
    <row r="182" spans="1:6" ht="18.75" x14ac:dyDescent="0.3">
      <c r="A182" s="1"/>
      <c r="B182" s="1"/>
      <c r="C182" s="1"/>
      <c r="D182" s="2"/>
      <c r="E182" s="2"/>
      <c r="F182" s="2"/>
    </row>
    <row r="183" spans="1:6" ht="18.75" x14ac:dyDescent="0.3">
      <c r="A183" s="1"/>
      <c r="B183" s="1"/>
      <c r="C183" s="1"/>
      <c r="D183" s="2"/>
      <c r="E183" s="2"/>
      <c r="F183" s="2"/>
    </row>
    <row r="184" spans="1:6" ht="18.75" x14ac:dyDescent="0.3">
      <c r="A184" s="1"/>
      <c r="B184" s="1"/>
      <c r="C184" s="1"/>
      <c r="D184" s="2"/>
      <c r="E184" s="2"/>
      <c r="F184" s="2"/>
    </row>
    <row r="185" spans="1:6" ht="18.75" x14ac:dyDescent="0.3">
      <c r="A185" s="1"/>
      <c r="B185" s="1"/>
      <c r="C185" s="1"/>
      <c r="D185" s="2"/>
      <c r="E185" s="2"/>
      <c r="F185" s="2"/>
    </row>
    <row r="186" spans="1:6" ht="18.75" x14ac:dyDescent="0.3">
      <c r="A186" s="1"/>
      <c r="B186" s="1"/>
      <c r="C186" s="1"/>
      <c r="D186" s="2"/>
      <c r="E186" s="2"/>
      <c r="F186" s="2"/>
    </row>
    <row r="187" spans="1:6" ht="18.75" x14ac:dyDescent="0.3">
      <c r="A187" s="1"/>
      <c r="B187" s="1"/>
      <c r="C187" s="1"/>
      <c r="D187" s="2"/>
      <c r="E187" s="2"/>
      <c r="F187" s="2"/>
    </row>
    <row r="188" spans="1:6" ht="18.75" x14ac:dyDescent="0.3">
      <c r="A188" s="1"/>
      <c r="B188" s="1"/>
      <c r="C188" s="1"/>
      <c r="D188" s="2"/>
      <c r="E188" s="2"/>
      <c r="F188" s="2"/>
    </row>
    <row r="189" spans="1:6" ht="18.75" x14ac:dyDescent="0.3">
      <c r="A189" s="1"/>
      <c r="B189" s="1"/>
      <c r="C189" s="1"/>
      <c r="D189" s="2"/>
      <c r="E189" s="2"/>
      <c r="F189" s="2"/>
    </row>
    <row r="190" spans="1:6" ht="18.75" x14ac:dyDescent="0.3">
      <c r="A190" s="1"/>
      <c r="B190" s="1"/>
      <c r="C190" s="1"/>
      <c r="D190" s="2"/>
      <c r="E190" s="2"/>
      <c r="F190" s="2"/>
    </row>
    <row r="191" spans="1:6" ht="18.75" x14ac:dyDescent="0.3">
      <c r="A191" s="1"/>
      <c r="B191" s="1"/>
      <c r="C191" s="1"/>
      <c r="D191" s="2"/>
      <c r="E191" s="2"/>
      <c r="F191" s="2"/>
    </row>
    <row r="192" spans="1:6" ht="18.75" x14ac:dyDescent="0.3">
      <c r="A192" s="1"/>
      <c r="B192" s="1"/>
      <c r="C192" s="1"/>
      <c r="D192" s="2"/>
      <c r="E192" s="2"/>
      <c r="F192" s="2"/>
    </row>
    <row r="193" spans="1:6" ht="18.75" x14ac:dyDescent="0.3">
      <c r="A193" s="1"/>
      <c r="B193" s="1"/>
      <c r="C193" s="1"/>
      <c r="D193" s="2"/>
      <c r="E193" s="2"/>
      <c r="F193" s="2"/>
    </row>
    <row r="194" spans="1:6" ht="18.75" x14ac:dyDescent="0.3">
      <c r="A194" s="1"/>
      <c r="B194" s="1"/>
      <c r="C194" s="1"/>
      <c r="D194" s="2"/>
      <c r="E194" s="2"/>
      <c r="F194" s="2"/>
    </row>
    <row r="195" spans="1:6" ht="18.75" x14ac:dyDescent="0.3">
      <c r="A195" s="1"/>
      <c r="B195" s="1"/>
      <c r="C195" s="1"/>
      <c r="D195" s="2"/>
      <c r="E195" s="2"/>
      <c r="F195" s="2"/>
    </row>
    <row r="196" spans="1:6" ht="18.75" x14ac:dyDescent="0.3">
      <c r="A196" s="1"/>
      <c r="B196" s="1"/>
      <c r="C196" s="1"/>
      <c r="D196" s="2"/>
      <c r="E196" s="2"/>
      <c r="F196" s="2"/>
    </row>
    <row r="197" spans="1:6" ht="18.75" x14ac:dyDescent="0.3">
      <c r="A197" s="1"/>
      <c r="B197" s="1"/>
      <c r="C197" s="1"/>
      <c r="D197" s="2"/>
      <c r="E197" s="2"/>
      <c r="F197" s="2"/>
    </row>
    <row r="198" spans="1:6" ht="18.75" x14ac:dyDescent="0.3">
      <c r="A198" s="1"/>
      <c r="B198" s="1"/>
      <c r="C198" s="1"/>
      <c r="D198" s="2"/>
      <c r="E198" s="2"/>
      <c r="F198" s="2"/>
    </row>
    <row r="199" spans="1:6" ht="18.75" x14ac:dyDescent="0.3">
      <c r="A199" s="1"/>
      <c r="B199" s="1"/>
      <c r="C199" s="1"/>
      <c r="D199" s="2"/>
      <c r="E199" s="2"/>
      <c r="F199" s="2"/>
    </row>
    <row r="200" spans="1:6" ht="18.75" x14ac:dyDescent="0.3">
      <c r="A200" s="1"/>
      <c r="B200" s="1"/>
      <c r="C200" s="1"/>
      <c r="D200" s="2"/>
      <c r="E200" s="2"/>
      <c r="F200" s="2"/>
    </row>
    <row r="201" spans="1:6" ht="18.75" x14ac:dyDescent="0.3">
      <c r="A201" s="1"/>
      <c r="B201" s="1"/>
      <c r="C201" s="1"/>
      <c r="D201" s="2"/>
      <c r="E201" s="2"/>
      <c r="F201" s="2"/>
    </row>
    <row r="202" spans="1:6" ht="18.75" x14ac:dyDescent="0.3">
      <c r="A202" s="1"/>
      <c r="B202" s="1"/>
      <c r="C202" s="1"/>
      <c r="D202" s="2"/>
      <c r="E202" s="2"/>
      <c r="F202" s="2"/>
    </row>
    <row r="203" spans="1:6" ht="18.75" x14ac:dyDescent="0.3">
      <c r="A203" s="1"/>
      <c r="B203" s="1"/>
      <c r="C203" s="1"/>
      <c r="D203" s="2"/>
      <c r="E203" s="2"/>
      <c r="F203" s="2"/>
    </row>
    <row r="204" spans="1:6" ht="18.75" x14ac:dyDescent="0.3">
      <c r="A204" s="1"/>
      <c r="B204" s="1"/>
      <c r="C204" s="1"/>
      <c r="D204" s="2"/>
      <c r="E204" s="2"/>
      <c r="F204" s="2"/>
    </row>
    <row r="205" spans="1:6" ht="18.75" x14ac:dyDescent="0.3">
      <c r="A205" s="1"/>
      <c r="B205" s="1"/>
      <c r="C205" s="1"/>
      <c r="D205" s="2"/>
      <c r="E205" s="2"/>
      <c r="F205" s="2"/>
    </row>
    <row r="206" spans="1:6" ht="18.75" x14ac:dyDescent="0.3">
      <c r="A206" s="1"/>
      <c r="B206" s="1"/>
      <c r="C206" s="1"/>
      <c r="D206" s="2"/>
      <c r="E206" s="2"/>
      <c r="F206" s="2"/>
    </row>
    <row r="207" spans="1:6" ht="18.75" x14ac:dyDescent="0.3">
      <c r="A207" s="1"/>
      <c r="B207" s="1"/>
      <c r="C207" s="1"/>
      <c r="D207" s="2"/>
      <c r="E207" s="2"/>
      <c r="F207" s="2"/>
    </row>
    <row r="208" spans="1:6" ht="18.75" x14ac:dyDescent="0.3">
      <c r="A208" s="1"/>
      <c r="B208" s="1"/>
      <c r="C208" s="1"/>
      <c r="D208" s="2"/>
      <c r="E208" s="2"/>
      <c r="F208" s="2"/>
    </row>
    <row r="209" spans="1:6" ht="18.75" x14ac:dyDescent="0.3">
      <c r="A209" s="1"/>
      <c r="B209" s="1"/>
      <c r="C209" s="1"/>
      <c r="D209" s="2"/>
      <c r="E209" s="2"/>
      <c r="F209" s="2"/>
    </row>
    <row r="210" spans="1:6" ht="18.75" x14ac:dyDescent="0.3">
      <c r="A210" s="1"/>
      <c r="B210" s="1"/>
      <c r="C210" s="1"/>
      <c r="D210" s="2"/>
      <c r="E210" s="2"/>
      <c r="F210" s="2"/>
    </row>
    <row r="211" spans="1:6" ht="18.75" x14ac:dyDescent="0.3">
      <c r="A211" s="1"/>
      <c r="B211" s="1"/>
      <c r="C211" s="1"/>
      <c r="D211" s="2"/>
      <c r="E211" s="2"/>
      <c r="F211" s="2"/>
    </row>
    <row r="212" spans="1:6" ht="18.75" x14ac:dyDescent="0.3">
      <c r="A212" s="1"/>
      <c r="B212" s="1"/>
      <c r="C212" s="1"/>
      <c r="D212" s="2"/>
      <c r="E212" s="2"/>
      <c r="F212" s="2"/>
    </row>
    <row r="213" spans="1:6" ht="18.75" x14ac:dyDescent="0.3">
      <c r="A213" s="1"/>
      <c r="B213" s="1"/>
      <c r="C213" s="1"/>
      <c r="D213" s="2"/>
      <c r="E213" s="2"/>
      <c r="F213" s="2"/>
    </row>
    <row r="214" spans="1:6" ht="18.75" x14ac:dyDescent="0.3">
      <c r="A214" s="1"/>
      <c r="B214" s="1"/>
      <c r="C214" s="1"/>
      <c r="D214" s="2"/>
      <c r="E214" s="2"/>
      <c r="F214" s="2"/>
    </row>
    <row r="215" spans="1:6" ht="18.75" x14ac:dyDescent="0.3">
      <c r="A215" s="1"/>
      <c r="B215" s="1"/>
      <c r="C215" s="1"/>
      <c r="D215" s="2"/>
      <c r="E215" s="2"/>
      <c r="F215" s="2"/>
    </row>
    <row r="216" spans="1:6" ht="18.75" x14ac:dyDescent="0.3">
      <c r="A216" s="1"/>
      <c r="B216" s="1"/>
      <c r="C216" s="1"/>
      <c r="D216" s="2"/>
      <c r="E216" s="2"/>
      <c r="F216" s="2"/>
    </row>
    <row r="217" spans="1:6" ht="18.75" x14ac:dyDescent="0.3">
      <c r="A217" s="1"/>
      <c r="B217" s="1"/>
      <c r="C217" s="1"/>
      <c r="D217" s="2"/>
      <c r="E217" s="2"/>
      <c r="F217" s="2"/>
    </row>
    <row r="218" spans="1:6" ht="18.75" x14ac:dyDescent="0.3">
      <c r="A218" s="1"/>
      <c r="B218" s="1"/>
      <c r="C218" s="1"/>
      <c r="D218" s="2"/>
      <c r="E218" s="2"/>
      <c r="F218" s="2"/>
    </row>
    <row r="219" spans="1:6" ht="18.75" x14ac:dyDescent="0.3">
      <c r="A219" s="1"/>
      <c r="B219" s="1"/>
      <c r="C219" s="1"/>
      <c r="D219" s="2"/>
      <c r="E219" s="2"/>
      <c r="F219" s="2"/>
    </row>
    <row r="220" spans="1:6" ht="18.75" x14ac:dyDescent="0.3">
      <c r="A220" s="1"/>
      <c r="B220" s="1"/>
      <c r="C220" s="1"/>
      <c r="D220" s="2"/>
      <c r="E220" s="2"/>
      <c r="F220" s="2"/>
    </row>
    <row r="221" spans="1:6" ht="18.75" x14ac:dyDescent="0.3">
      <c r="A221" s="1"/>
      <c r="B221" s="1"/>
      <c r="C221" s="1"/>
      <c r="D221" s="2"/>
      <c r="E221" s="2"/>
      <c r="F221" s="2"/>
    </row>
    <row r="222" spans="1:6" ht="18.75" x14ac:dyDescent="0.3">
      <c r="A222" s="1"/>
      <c r="B222" s="1"/>
      <c r="C222" s="1"/>
      <c r="D222" s="2"/>
      <c r="E222" s="2"/>
      <c r="F222" s="2"/>
    </row>
    <row r="223" spans="1:6" ht="18.75" x14ac:dyDescent="0.3">
      <c r="A223" s="1"/>
      <c r="B223" s="1"/>
      <c r="C223" s="1"/>
      <c r="D223" s="2"/>
      <c r="E223" s="2"/>
      <c r="F223" s="2"/>
    </row>
    <row r="224" spans="1:6" ht="18.75" x14ac:dyDescent="0.3">
      <c r="A224" s="1"/>
      <c r="B224" s="1"/>
      <c r="C224" s="1"/>
      <c r="D224" s="2"/>
      <c r="E224" s="2"/>
      <c r="F224" s="2"/>
    </row>
    <row r="225" spans="1:6" ht="18.75" x14ac:dyDescent="0.3">
      <c r="A225" s="1"/>
      <c r="B225" s="1"/>
      <c r="C225" s="1"/>
      <c r="D225" s="2"/>
      <c r="E225" s="2"/>
      <c r="F225" s="2"/>
    </row>
    <row r="226" spans="1:6" ht="18.75" x14ac:dyDescent="0.3">
      <c r="A226" s="1"/>
      <c r="B226" s="1"/>
      <c r="C226" s="1"/>
      <c r="D226" s="2"/>
      <c r="E226" s="2"/>
      <c r="F226" s="2"/>
    </row>
    <row r="227" spans="1:6" ht="18.75" x14ac:dyDescent="0.3">
      <c r="A227" s="1"/>
      <c r="B227" s="1"/>
      <c r="C227" s="1"/>
      <c r="D227" s="2"/>
      <c r="E227" s="2"/>
      <c r="F227" s="2"/>
    </row>
    <row r="228" spans="1:6" ht="18.75" x14ac:dyDescent="0.3">
      <c r="A228" s="1"/>
      <c r="B228" s="1"/>
      <c r="C228" s="1"/>
      <c r="D228" s="2"/>
      <c r="E228" s="2"/>
      <c r="F228" s="2"/>
    </row>
    <row r="229" spans="1:6" ht="18.75" x14ac:dyDescent="0.3">
      <c r="A229" s="1"/>
      <c r="B229" s="1"/>
      <c r="C229" s="1"/>
      <c r="D229" s="2"/>
      <c r="E229" s="2"/>
      <c r="F229" s="2"/>
    </row>
    <row r="230" spans="1:6" ht="18.75" x14ac:dyDescent="0.3">
      <c r="A230" s="1"/>
      <c r="B230" s="1"/>
      <c r="C230" s="1"/>
      <c r="D230" s="2"/>
      <c r="E230" s="2"/>
      <c r="F230" s="2"/>
    </row>
    <row r="231" spans="1:6" ht="18.75" x14ac:dyDescent="0.3">
      <c r="A231" s="1"/>
      <c r="B231" s="1"/>
      <c r="C231" s="1"/>
      <c r="D231" s="2"/>
      <c r="E231" s="2"/>
      <c r="F231" s="2"/>
    </row>
    <row r="232" spans="1:6" ht="18.75" x14ac:dyDescent="0.3">
      <c r="A232" s="1"/>
      <c r="B232" s="1"/>
      <c r="C232" s="1"/>
      <c r="D232" s="2"/>
      <c r="E232" s="2"/>
      <c r="F232" s="2"/>
    </row>
    <row r="233" spans="1:6" ht="18.75" x14ac:dyDescent="0.3">
      <c r="A233" s="1"/>
      <c r="B233" s="1"/>
      <c r="C233" s="1"/>
      <c r="D233" s="2"/>
      <c r="E233" s="2"/>
      <c r="F233" s="2"/>
    </row>
    <row r="234" spans="1:6" ht="18.75" x14ac:dyDescent="0.3">
      <c r="A234" s="1"/>
      <c r="B234" s="1"/>
      <c r="C234" s="1"/>
      <c r="D234" s="2"/>
      <c r="E234" s="2"/>
      <c r="F234" s="2"/>
    </row>
    <row r="235" spans="1:6" ht="18.75" x14ac:dyDescent="0.3">
      <c r="A235" s="1"/>
      <c r="B235" s="1"/>
      <c r="C235" s="1"/>
      <c r="D235" s="2"/>
      <c r="E235" s="2"/>
      <c r="F235" s="2"/>
    </row>
    <row r="236" spans="1:6" ht="18.75" x14ac:dyDescent="0.3">
      <c r="A236" s="1"/>
      <c r="B236" s="1"/>
      <c r="C236" s="1"/>
      <c r="D236" s="2"/>
      <c r="E236" s="2"/>
      <c r="F236" s="2"/>
    </row>
    <row r="237" spans="1:6" ht="18.75" x14ac:dyDescent="0.3">
      <c r="A237" s="1"/>
      <c r="B237" s="1"/>
      <c r="C237" s="1"/>
      <c r="D237" s="2"/>
      <c r="E237" s="2"/>
      <c r="F237" s="2"/>
    </row>
    <row r="238" spans="1:6" ht="18.75" x14ac:dyDescent="0.3">
      <c r="A238" s="1"/>
      <c r="B238" s="1"/>
      <c r="C238" s="1"/>
      <c r="D238" s="2"/>
      <c r="E238" s="2"/>
      <c r="F238" s="2"/>
    </row>
    <row r="239" spans="1:6" ht="18.75" x14ac:dyDescent="0.3">
      <c r="A239" s="1"/>
      <c r="B239" s="1"/>
      <c r="C239" s="1"/>
      <c r="D239" s="2"/>
      <c r="E239" s="2"/>
      <c r="F239" s="2"/>
    </row>
    <row r="240" spans="1:6" ht="18.75" x14ac:dyDescent="0.3">
      <c r="A240" s="1"/>
      <c r="B240" s="1"/>
      <c r="C240" s="1"/>
      <c r="D240" s="2"/>
      <c r="E240" s="2"/>
      <c r="F240" s="2"/>
    </row>
    <row r="241" spans="1:6" ht="18.75" x14ac:dyDescent="0.3">
      <c r="A241" s="1"/>
      <c r="B241" s="1"/>
      <c r="C241" s="1"/>
      <c r="D241" s="2"/>
      <c r="E241" s="2"/>
      <c r="F241" s="2"/>
    </row>
    <row r="242" spans="1:6" ht="18.75" x14ac:dyDescent="0.3">
      <c r="A242" s="1"/>
      <c r="B242" s="1"/>
      <c r="C242" s="1"/>
      <c r="D242" s="2"/>
      <c r="E242" s="2"/>
      <c r="F242" s="2"/>
    </row>
    <row r="243" spans="1:6" ht="18.75" x14ac:dyDescent="0.3">
      <c r="A243" s="1"/>
      <c r="B243" s="1"/>
      <c r="C243" s="1"/>
      <c r="D243" s="2"/>
      <c r="E243" s="2"/>
      <c r="F243" s="2"/>
    </row>
    <row r="244" spans="1:6" ht="18.75" x14ac:dyDescent="0.3">
      <c r="A244" s="1"/>
      <c r="B244" s="1"/>
      <c r="C244" s="1"/>
      <c r="D244" s="2"/>
      <c r="E244" s="2"/>
      <c r="F244" s="2"/>
    </row>
    <row r="245" spans="1:6" ht="18.75" x14ac:dyDescent="0.3">
      <c r="A245" s="1"/>
      <c r="B245" s="1"/>
      <c r="C245" s="1"/>
      <c r="D245" s="2"/>
      <c r="E245" s="2"/>
      <c r="F245" s="2"/>
    </row>
    <row r="246" spans="1:6" ht="18.75" x14ac:dyDescent="0.3">
      <c r="A246" s="1"/>
      <c r="B246" s="1"/>
      <c r="C246" s="1"/>
      <c r="D246" s="2"/>
      <c r="E246" s="2"/>
      <c r="F246" s="2"/>
    </row>
    <row r="247" spans="1:6" ht="18.75" x14ac:dyDescent="0.3">
      <c r="A247" s="1"/>
      <c r="B247" s="1"/>
      <c r="C247" s="1"/>
      <c r="D247" s="2"/>
      <c r="E247" s="2"/>
      <c r="F247" s="2"/>
    </row>
    <row r="248" spans="1:6" ht="18.75" x14ac:dyDescent="0.3">
      <c r="A248" s="1"/>
      <c r="B248" s="1"/>
      <c r="C248" s="1"/>
      <c r="D248" s="2"/>
      <c r="E248" s="2"/>
      <c r="F248" s="2"/>
    </row>
    <row r="249" spans="1:6" ht="18.75" x14ac:dyDescent="0.3">
      <c r="A249" s="1"/>
      <c r="B249" s="1"/>
      <c r="C249" s="1"/>
      <c r="D249" s="2"/>
      <c r="E249" s="2"/>
      <c r="F249" s="2"/>
    </row>
    <row r="250" spans="1:6" ht="18.75" x14ac:dyDescent="0.3">
      <c r="A250" s="1"/>
      <c r="B250" s="1"/>
      <c r="C250" s="1"/>
      <c r="D250" s="2"/>
      <c r="E250" s="2"/>
      <c r="F250" s="2"/>
    </row>
    <row r="251" spans="1:6" ht="18.75" x14ac:dyDescent="0.3">
      <c r="A251" s="1"/>
      <c r="B251" s="1"/>
      <c r="C251" s="1"/>
      <c r="D251" s="2"/>
      <c r="E251" s="2"/>
      <c r="F251" s="2"/>
    </row>
    <row r="252" spans="1:6" ht="18.75" x14ac:dyDescent="0.3">
      <c r="A252" s="1"/>
      <c r="B252" s="1"/>
      <c r="C252" s="1"/>
      <c r="D252" s="2"/>
      <c r="E252" s="2"/>
      <c r="F252" s="2"/>
    </row>
    <row r="253" spans="1:6" ht="18.75" x14ac:dyDescent="0.3">
      <c r="A253" s="1"/>
      <c r="B253" s="1"/>
      <c r="C253" s="1"/>
      <c r="D253" s="2"/>
      <c r="E253" s="2"/>
      <c r="F253" s="2"/>
    </row>
    <row r="254" spans="1:6" ht="18.75" x14ac:dyDescent="0.3">
      <c r="A254" s="1"/>
      <c r="B254" s="1"/>
      <c r="C254" s="1"/>
      <c r="D254" s="2"/>
      <c r="E254" s="2"/>
      <c r="F254" s="2"/>
    </row>
    <row r="255" spans="1:6" ht="18.75" x14ac:dyDescent="0.3">
      <c r="A255" s="1"/>
      <c r="B255" s="1"/>
      <c r="C255" s="1"/>
      <c r="D255" s="2"/>
      <c r="E255" s="2"/>
      <c r="F255" s="2"/>
    </row>
    <row r="256" spans="1:6" ht="18.75" x14ac:dyDescent="0.3">
      <c r="A256" s="1"/>
      <c r="B256" s="1"/>
      <c r="C256" s="1"/>
      <c r="D256" s="2"/>
      <c r="E256" s="2"/>
      <c r="F256" s="2"/>
    </row>
    <row r="257" spans="1:6" ht="18.75" x14ac:dyDescent="0.3">
      <c r="A257" s="1"/>
      <c r="B257" s="1"/>
      <c r="C257" s="1"/>
      <c r="D257" s="2"/>
      <c r="E257" s="2"/>
      <c r="F257" s="2"/>
    </row>
    <row r="258" spans="1:6" ht="18.75" x14ac:dyDescent="0.3">
      <c r="A258" s="1"/>
      <c r="B258" s="1"/>
      <c r="C258" s="1"/>
      <c r="D258" s="2"/>
      <c r="E258" s="2"/>
      <c r="F258" s="2"/>
    </row>
    <row r="259" spans="1:6" ht="18.75" x14ac:dyDescent="0.3">
      <c r="A259" s="1"/>
      <c r="B259" s="1"/>
      <c r="C259" s="1"/>
      <c r="D259" s="2"/>
      <c r="E259" s="2"/>
      <c r="F259" s="2"/>
    </row>
    <row r="260" spans="1:6" ht="18.75" x14ac:dyDescent="0.3">
      <c r="A260" s="1"/>
      <c r="B260" s="1"/>
      <c r="C260" s="1"/>
      <c r="D260" s="2"/>
      <c r="E260" s="2"/>
      <c r="F260" s="2"/>
    </row>
    <row r="261" spans="1:6" ht="18.75" x14ac:dyDescent="0.3">
      <c r="A261" s="1"/>
      <c r="B261" s="1"/>
      <c r="C261" s="1"/>
      <c r="D261" s="2"/>
      <c r="E261" s="2"/>
      <c r="F261" s="2"/>
    </row>
    <row r="262" spans="1:6" ht="18.75" x14ac:dyDescent="0.3">
      <c r="A262" s="1"/>
      <c r="B262" s="1"/>
      <c r="C262" s="1"/>
      <c r="D262" s="2"/>
      <c r="E262" s="2"/>
      <c r="F262" s="2"/>
    </row>
    <row r="263" spans="1:6" ht="18.75" x14ac:dyDescent="0.3">
      <c r="A263" s="1"/>
      <c r="B263" s="1"/>
      <c r="C263" s="1"/>
      <c r="D263" s="2"/>
      <c r="E263" s="2"/>
      <c r="F263" s="2"/>
    </row>
    <row r="264" spans="1:6" ht="18.75" x14ac:dyDescent="0.3">
      <c r="A264" s="1"/>
      <c r="B264" s="1"/>
      <c r="C264" s="1"/>
      <c r="D264" s="2"/>
      <c r="E264" s="2"/>
      <c r="F264" s="2"/>
    </row>
    <row r="265" spans="1:6" ht="18.75" x14ac:dyDescent="0.3">
      <c r="A265" s="1"/>
      <c r="B265" s="1"/>
      <c r="C265" s="1"/>
      <c r="D265" s="2"/>
      <c r="E265" s="2"/>
      <c r="F265" s="2"/>
    </row>
    <row r="266" spans="1:6" ht="18.75" x14ac:dyDescent="0.3">
      <c r="A266" s="1"/>
      <c r="B266" s="1"/>
      <c r="C266" s="1"/>
      <c r="D266" s="2"/>
      <c r="E266" s="2"/>
      <c r="F266" s="2"/>
    </row>
    <row r="267" spans="1:6" ht="18.75" x14ac:dyDescent="0.3">
      <c r="A267" s="1"/>
      <c r="B267" s="1"/>
      <c r="C267" s="1"/>
      <c r="D267" s="2"/>
      <c r="E267" s="2"/>
      <c r="F267" s="2"/>
    </row>
    <row r="268" spans="1:6" ht="18.75" x14ac:dyDescent="0.3">
      <c r="A268" s="1"/>
      <c r="B268" s="1"/>
      <c r="C268" s="1"/>
      <c r="D268" s="2"/>
      <c r="E268" s="2"/>
      <c r="F268" s="2"/>
    </row>
    <row r="269" spans="1:6" ht="18.75" x14ac:dyDescent="0.3">
      <c r="A269" s="1"/>
      <c r="B269" s="1"/>
      <c r="C269" s="1"/>
      <c r="D269" s="2"/>
      <c r="E269" s="2"/>
      <c r="F269" s="2"/>
    </row>
    <row r="270" spans="1:6" ht="18.75" x14ac:dyDescent="0.3">
      <c r="A270" s="1"/>
      <c r="B270" s="1"/>
      <c r="C270" s="1"/>
      <c r="D270" s="2"/>
      <c r="E270" s="2"/>
      <c r="F270" s="2"/>
    </row>
    <row r="271" spans="1:6" ht="18.75" x14ac:dyDescent="0.3">
      <c r="A271" s="1"/>
      <c r="B271" s="1"/>
      <c r="C271" s="1"/>
      <c r="D271" s="2"/>
      <c r="E271" s="2"/>
      <c r="F271" s="2"/>
    </row>
    <row r="272" spans="1:6" ht="18.75" x14ac:dyDescent="0.3">
      <c r="A272" s="1"/>
      <c r="B272" s="1"/>
      <c r="C272" s="1"/>
      <c r="D272" s="2"/>
      <c r="E272" s="2"/>
      <c r="F272" s="2"/>
    </row>
    <row r="273" spans="1:6" ht="18.75" x14ac:dyDescent="0.3">
      <c r="A273" s="1"/>
      <c r="B273" s="1"/>
      <c r="C273" s="1"/>
      <c r="D273" s="1"/>
      <c r="E273" s="1"/>
      <c r="F273" s="1"/>
    </row>
    <row r="274" spans="1:6" ht="18.75" x14ac:dyDescent="0.3">
      <c r="A274" s="1"/>
      <c r="B274" s="1"/>
      <c r="C274" s="1"/>
      <c r="D274" s="1"/>
      <c r="E274" s="1"/>
      <c r="F274" s="1"/>
    </row>
    <row r="275" spans="1:6" ht="18.75" x14ac:dyDescent="0.3">
      <c r="A275" s="1"/>
      <c r="B275" s="1"/>
      <c r="C275" s="1"/>
      <c r="D275" s="1"/>
      <c r="E275" s="1"/>
      <c r="F275" s="1"/>
    </row>
    <row r="276" spans="1:6" ht="18.75" x14ac:dyDescent="0.3">
      <c r="A276" s="1"/>
      <c r="B276" s="1"/>
      <c r="C276" s="1"/>
      <c r="D276" s="1"/>
      <c r="E276" s="1"/>
      <c r="F276" s="1"/>
    </row>
    <row r="277" spans="1:6" ht="18.75" x14ac:dyDescent="0.3">
      <c r="A277" s="1"/>
      <c r="B277" s="1"/>
      <c r="C277" s="1"/>
      <c r="D277" s="1"/>
      <c r="E277" s="1"/>
      <c r="F277" s="1"/>
    </row>
    <row r="278" spans="1:6" ht="18.75" x14ac:dyDescent="0.3">
      <c r="A278" s="1"/>
      <c r="B278" s="1"/>
      <c r="C278" s="1"/>
      <c r="D278" s="1"/>
      <c r="E278" s="1"/>
      <c r="F278" s="1"/>
    </row>
    <row r="279" spans="1:6" ht="18.75" x14ac:dyDescent="0.3">
      <c r="A279" s="1"/>
      <c r="B279" s="1"/>
      <c r="C279" s="1"/>
      <c r="D279" s="1"/>
      <c r="E279" s="1"/>
      <c r="F279" s="1"/>
    </row>
    <row r="280" spans="1:6" ht="18.75" x14ac:dyDescent="0.3">
      <c r="A280" s="1"/>
      <c r="B280" s="1"/>
      <c r="C280" s="1"/>
      <c r="D280" s="1"/>
      <c r="E280" s="1"/>
      <c r="F280" s="1"/>
    </row>
    <row r="281" spans="1:6" ht="18.75" x14ac:dyDescent="0.3">
      <c r="A281" s="1"/>
      <c r="B281" s="1"/>
      <c r="C281" s="1"/>
      <c r="D281" s="1"/>
      <c r="E281" s="1"/>
      <c r="F281" s="1"/>
    </row>
    <row r="282" spans="1:6" ht="18.75" x14ac:dyDescent="0.3">
      <c r="A282" s="1"/>
      <c r="B282" s="1"/>
      <c r="C282" s="1"/>
      <c r="D282" s="1"/>
      <c r="E282" s="1"/>
      <c r="F282" s="1"/>
    </row>
    <row r="283" spans="1:6" ht="18.75" x14ac:dyDescent="0.3">
      <c r="A283" s="1"/>
      <c r="B283" s="1"/>
      <c r="C283" s="1"/>
      <c r="D283" s="1"/>
      <c r="E283" s="1"/>
      <c r="F283" s="1"/>
    </row>
    <row r="284" spans="1:6" ht="18.75" x14ac:dyDescent="0.3">
      <c r="A284" s="1"/>
      <c r="B284" s="1"/>
      <c r="C284" s="1"/>
      <c r="D284" s="1"/>
      <c r="E284" s="1"/>
      <c r="F284" s="1"/>
    </row>
    <row r="285" spans="1:6" ht="18.75" x14ac:dyDescent="0.3">
      <c r="A285" s="1"/>
      <c r="B285" s="1"/>
      <c r="C285" s="1"/>
      <c r="D285" s="1"/>
      <c r="E285" s="1"/>
      <c r="F285" s="1"/>
    </row>
    <row r="286" spans="1:6" ht="18.75" x14ac:dyDescent="0.3">
      <c r="A286" s="1"/>
      <c r="B286" s="1"/>
      <c r="C286" s="1"/>
      <c r="D286" s="1"/>
      <c r="E286" s="1"/>
      <c r="F286" s="1"/>
    </row>
    <row r="287" spans="1:6" ht="18.75" x14ac:dyDescent="0.3">
      <c r="A287" s="1"/>
      <c r="B287" s="1"/>
      <c r="C287" s="1"/>
      <c r="D287" s="1"/>
      <c r="E287" s="1"/>
      <c r="F287" s="1"/>
    </row>
    <row r="288" spans="1:6" ht="18.75" x14ac:dyDescent="0.3">
      <c r="A288" s="1"/>
      <c r="B288" s="1"/>
      <c r="C288" s="1"/>
      <c r="D288" s="1"/>
      <c r="E288" s="1"/>
      <c r="F288" s="1"/>
    </row>
    <row r="289" spans="1:6" ht="18.75" x14ac:dyDescent="0.3">
      <c r="A289" s="1"/>
      <c r="B289" s="1"/>
      <c r="C289" s="1"/>
      <c r="D289" s="1"/>
      <c r="E289" s="1"/>
      <c r="F289" s="1"/>
    </row>
    <row r="290" spans="1:6" ht="18.75" x14ac:dyDescent="0.3">
      <c r="A290" s="1"/>
      <c r="B290" s="1"/>
      <c r="C290" s="1"/>
      <c r="D290" s="1"/>
      <c r="E290" s="1"/>
      <c r="F290" s="1"/>
    </row>
    <row r="291" spans="1:6" ht="18.75" x14ac:dyDescent="0.3">
      <c r="A291" s="1"/>
      <c r="B291" s="1"/>
      <c r="C291" s="1"/>
      <c r="D291" s="1"/>
      <c r="E291" s="1"/>
      <c r="F291" s="1"/>
    </row>
    <row r="292" spans="1:6" ht="18.75" x14ac:dyDescent="0.3">
      <c r="A292" s="1"/>
      <c r="B292" s="1"/>
      <c r="C292" s="1"/>
      <c r="D292" s="1"/>
      <c r="E292" s="1"/>
      <c r="F292" s="1"/>
    </row>
    <row r="293" spans="1:6" ht="18.75" x14ac:dyDescent="0.3">
      <c r="A293" s="1"/>
      <c r="B293" s="1"/>
      <c r="C293" s="1"/>
      <c r="D293" s="1"/>
      <c r="E293" s="1"/>
      <c r="F293" s="1"/>
    </row>
    <row r="294" spans="1:6" ht="18.75" x14ac:dyDescent="0.3">
      <c r="A294" s="1"/>
      <c r="B294" s="1"/>
      <c r="C294" s="1"/>
      <c r="D294" s="1"/>
      <c r="E294" s="1"/>
      <c r="F294" s="1"/>
    </row>
    <row r="295" spans="1:6" ht="18.75" x14ac:dyDescent="0.3">
      <c r="A295" s="1"/>
      <c r="B295" s="1"/>
      <c r="C295" s="1"/>
      <c r="D295" s="1"/>
      <c r="E295" s="1"/>
      <c r="F295" s="1"/>
    </row>
    <row r="296" spans="1:6" ht="18.75" x14ac:dyDescent="0.3">
      <c r="A296" s="1"/>
      <c r="B296" s="1"/>
      <c r="C296" s="1"/>
      <c r="D296" s="1"/>
      <c r="E296" s="1"/>
      <c r="F296" s="1"/>
    </row>
    <row r="297" spans="1:6" ht="18.75" x14ac:dyDescent="0.3">
      <c r="A297" s="1"/>
      <c r="B297" s="1"/>
      <c r="C297" s="1"/>
      <c r="D297" s="1"/>
      <c r="E297" s="1"/>
      <c r="F297" s="1"/>
    </row>
    <row r="298" spans="1:6" ht="18.75" x14ac:dyDescent="0.3">
      <c r="A298" s="1"/>
      <c r="B298" s="1"/>
      <c r="C298" s="1"/>
      <c r="D298" s="1"/>
      <c r="E298" s="1"/>
      <c r="F298" s="1"/>
    </row>
    <row r="299" spans="1:6" ht="18.75" x14ac:dyDescent="0.3">
      <c r="A299" s="1"/>
      <c r="B299" s="1"/>
      <c r="C299" s="1"/>
      <c r="D299" s="1"/>
      <c r="E299" s="1"/>
      <c r="F299" s="1"/>
    </row>
    <row r="300" spans="1:6" ht="18.75" x14ac:dyDescent="0.3">
      <c r="A300" s="1"/>
      <c r="B300" s="1"/>
      <c r="C300" s="1"/>
      <c r="D300" s="1"/>
      <c r="E300" s="1"/>
      <c r="F300" s="1"/>
    </row>
    <row r="301" spans="1:6" ht="18.75" x14ac:dyDescent="0.3">
      <c r="A301" s="1"/>
      <c r="B301" s="1"/>
      <c r="C301" s="1"/>
      <c r="D301" s="1"/>
      <c r="E301" s="1"/>
      <c r="F301" s="1"/>
    </row>
    <row r="302" spans="1:6" ht="18.75" x14ac:dyDescent="0.3">
      <c r="A302" s="1"/>
      <c r="B302" s="1"/>
      <c r="C302" s="1"/>
      <c r="D302" s="1"/>
      <c r="E302" s="1"/>
      <c r="F302" s="1"/>
    </row>
    <row r="303" spans="1:6" ht="18.75" x14ac:dyDescent="0.3">
      <c r="A303" s="1"/>
      <c r="B303" s="1"/>
      <c r="C303" s="1"/>
      <c r="D303" s="1"/>
      <c r="E303" s="1"/>
      <c r="F303" s="1"/>
    </row>
    <row r="304" spans="1:6" ht="18.75" x14ac:dyDescent="0.3">
      <c r="A304" s="1"/>
      <c r="B304" s="1"/>
      <c r="C304" s="1"/>
      <c r="D304" s="1"/>
      <c r="E304" s="1"/>
      <c r="F304" s="1"/>
    </row>
    <row r="305" spans="1:6" ht="18.75" x14ac:dyDescent="0.3">
      <c r="A305" s="1"/>
      <c r="B305" s="1"/>
      <c r="C305" s="1"/>
      <c r="D305" s="1"/>
      <c r="E305" s="1"/>
      <c r="F305" s="1"/>
    </row>
    <row r="306" spans="1:6" ht="18.75" x14ac:dyDescent="0.3">
      <c r="A306" s="1"/>
      <c r="B306" s="1"/>
      <c r="C306" s="1"/>
      <c r="D306" s="1"/>
      <c r="E306" s="1"/>
      <c r="F306" s="1"/>
    </row>
    <row r="307" spans="1:6" ht="18.75" x14ac:dyDescent="0.3">
      <c r="A307" s="1"/>
      <c r="B307" s="1"/>
      <c r="C307" s="1"/>
      <c r="D307" s="1"/>
      <c r="E307" s="1"/>
      <c r="F307" s="1"/>
    </row>
    <row r="308" spans="1:6" ht="18.75" x14ac:dyDescent="0.3">
      <c r="A308" s="1"/>
      <c r="B308" s="1"/>
      <c r="C308" s="1"/>
      <c r="D308" s="1"/>
      <c r="E308" s="1"/>
      <c r="F308" s="1"/>
    </row>
    <row r="309" spans="1:6" ht="18.75" x14ac:dyDescent="0.3">
      <c r="A309" s="1"/>
      <c r="B309" s="1"/>
      <c r="C309" s="1"/>
      <c r="D309" s="1"/>
      <c r="E309" s="1"/>
      <c r="F309" s="1"/>
    </row>
    <row r="310" spans="1:6" ht="18.75" x14ac:dyDescent="0.3">
      <c r="A310" s="1"/>
      <c r="B310" s="1"/>
      <c r="C310" s="1"/>
      <c r="D310" s="1"/>
      <c r="E310" s="1"/>
      <c r="F310" s="1"/>
    </row>
    <row r="311" spans="1:6" ht="18.75" x14ac:dyDescent="0.3">
      <c r="A311" s="1"/>
      <c r="B311" s="1"/>
      <c r="C311" s="1"/>
      <c r="D311" s="1"/>
      <c r="E311" s="1"/>
      <c r="F311" s="1"/>
    </row>
    <row r="312" spans="1:6" ht="18.75" x14ac:dyDescent="0.3">
      <c r="A312" s="1"/>
      <c r="B312" s="1"/>
      <c r="C312" s="1"/>
      <c r="D312" s="1"/>
      <c r="E312" s="1"/>
      <c r="F312" s="1"/>
    </row>
    <row r="313" spans="1:6" ht="18.75" x14ac:dyDescent="0.3">
      <c r="A313" s="1"/>
      <c r="B313" s="1"/>
      <c r="C313" s="1"/>
      <c r="D313" s="1"/>
      <c r="E313" s="1"/>
      <c r="F313" s="1"/>
    </row>
    <row r="314" spans="1:6" ht="18.75" x14ac:dyDescent="0.3">
      <c r="A314" s="1"/>
      <c r="B314" s="1"/>
      <c r="C314" s="1"/>
      <c r="D314" s="1"/>
      <c r="E314" s="1"/>
      <c r="F314" s="1"/>
    </row>
    <row r="315" spans="1:6" ht="18.75" x14ac:dyDescent="0.3">
      <c r="A315" s="1"/>
      <c r="B315" s="1"/>
      <c r="C315" s="1"/>
      <c r="D315" s="1"/>
      <c r="E315" s="1"/>
      <c r="F315" s="1"/>
    </row>
    <row r="316" spans="1:6" ht="18.75" x14ac:dyDescent="0.3">
      <c r="A316" s="1"/>
      <c r="B316" s="1"/>
      <c r="C316" s="1"/>
      <c r="D316" s="1"/>
      <c r="E316" s="1"/>
      <c r="F316" s="1"/>
    </row>
    <row r="317" spans="1:6" ht="18.75" x14ac:dyDescent="0.3">
      <c r="A317" s="1"/>
      <c r="B317" s="1"/>
      <c r="C317" s="1"/>
      <c r="D317" s="1"/>
      <c r="E317" s="1"/>
      <c r="F317" s="1"/>
    </row>
    <row r="318" spans="1:6" ht="18.75" x14ac:dyDescent="0.3">
      <c r="A318" s="1"/>
      <c r="B318" s="1"/>
      <c r="C318" s="1"/>
      <c r="D318" s="1"/>
      <c r="E318" s="1"/>
      <c r="F318" s="1"/>
    </row>
    <row r="319" spans="1:6" ht="18.75" x14ac:dyDescent="0.3">
      <c r="A319" s="1"/>
      <c r="B319" s="1"/>
      <c r="C319" s="1"/>
      <c r="D319" s="1"/>
      <c r="E319" s="1"/>
      <c r="F319" s="1"/>
    </row>
    <row r="320" spans="1:6" ht="18.75" x14ac:dyDescent="0.3">
      <c r="A320" s="1"/>
      <c r="B320" s="1"/>
      <c r="C320" s="1"/>
      <c r="D320" s="1"/>
      <c r="E320" s="1"/>
      <c r="F320" s="1"/>
    </row>
    <row r="321" spans="1:6" ht="18.75" x14ac:dyDescent="0.3">
      <c r="A321" s="1"/>
      <c r="B321" s="1"/>
      <c r="C321" s="1"/>
      <c r="D321" s="1"/>
      <c r="E321" s="1"/>
      <c r="F321" s="1"/>
    </row>
    <row r="322" spans="1:6" ht="18.75" x14ac:dyDescent="0.3">
      <c r="A322" s="1"/>
      <c r="B322" s="1"/>
      <c r="C322" s="1"/>
      <c r="D322" s="1"/>
      <c r="E322" s="1"/>
      <c r="F322" s="1"/>
    </row>
    <row r="323" spans="1:6" ht="18.75" x14ac:dyDescent="0.3">
      <c r="A323" s="1"/>
      <c r="B323" s="1"/>
      <c r="C323" s="1"/>
      <c r="D323" s="1"/>
      <c r="E323" s="1"/>
      <c r="F323" s="1"/>
    </row>
    <row r="324" spans="1:6" ht="18.75" x14ac:dyDescent="0.3">
      <c r="A324" s="1"/>
      <c r="B324" s="1"/>
      <c r="C324" s="1"/>
      <c r="D324" s="1"/>
      <c r="E324" s="1"/>
      <c r="F324" s="1"/>
    </row>
    <row r="325" spans="1:6" ht="18.75" x14ac:dyDescent="0.3">
      <c r="A325" s="1"/>
      <c r="B325" s="1"/>
      <c r="C325" s="1"/>
      <c r="D325" s="1"/>
      <c r="E325" s="1"/>
      <c r="F325" s="1"/>
    </row>
    <row r="326" spans="1:6" ht="18.75" x14ac:dyDescent="0.3">
      <c r="A326" s="1"/>
      <c r="B326" s="1"/>
      <c r="C326" s="1"/>
      <c r="D326" s="1"/>
      <c r="E326" s="1"/>
      <c r="F326" s="1"/>
    </row>
    <row r="327" spans="1:6" ht="18.75" x14ac:dyDescent="0.3">
      <c r="A327" s="1"/>
      <c r="B327" s="1"/>
      <c r="C327" s="1"/>
      <c r="D327" s="1"/>
      <c r="E327" s="1"/>
      <c r="F327" s="1"/>
    </row>
    <row r="328" spans="1:6" ht="18.75" x14ac:dyDescent="0.3">
      <c r="A328" s="1"/>
      <c r="B328" s="1"/>
      <c r="C328" s="1"/>
      <c r="D328" s="1"/>
      <c r="E328" s="1"/>
      <c r="F328" s="1"/>
    </row>
    <row r="329" spans="1:6" ht="18.75" x14ac:dyDescent="0.3">
      <c r="A329" s="1"/>
      <c r="B329" s="1"/>
      <c r="C329" s="1"/>
      <c r="D329" s="1"/>
      <c r="E329" s="1"/>
      <c r="F329" s="1"/>
    </row>
    <row r="330" spans="1:6" ht="18.75" x14ac:dyDescent="0.3">
      <c r="A330" s="1"/>
      <c r="B330" s="1"/>
      <c r="C330" s="1"/>
      <c r="D330" s="1"/>
      <c r="E330" s="1"/>
      <c r="F330" s="1"/>
    </row>
    <row r="331" spans="1:6" ht="18.75" x14ac:dyDescent="0.3">
      <c r="A331" s="1"/>
      <c r="B331" s="1"/>
      <c r="C331" s="1"/>
      <c r="D331" s="1"/>
      <c r="E331" s="1"/>
      <c r="F331" s="1"/>
    </row>
    <row r="332" spans="1:6" ht="18.75" x14ac:dyDescent="0.3">
      <c r="A332" s="1"/>
      <c r="B332" s="1"/>
      <c r="C332" s="1"/>
      <c r="D332" s="1"/>
      <c r="E332" s="1"/>
      <c r="F332" s="1"/>
    </row>
    <row r="333" spans="1:6" ht="18.75" x14ac:dyDescent="0.3">
      <c r="A333" s="1"/>
      <c r="B333" s="1"/>
      <c r="C333" s="1"/>
      <c r="D333" s="1"/>
      <c r="E333" s="1"/>
      <c r="F333" s="1"/>
    </row>
    <row r="334" spans="1:6" ht="18.75" x14ac:dyDescent="0.3">
      <c r="A334" s="1"/>
      <c r="B334" s="1"/>
      <c r="C334" s="1"/>
      <c r="D334" s="1"/>
      <c r="E334" s="1"/>
      <c r="F334" s="1"/>
    </row>
    <row r="335" spans="1:6" ht="18.75" x14ac:dyDescent="0.3">
      <c r="A335" s="1"/>
      <c r="B335" s="1"/>
      <c r="C335" s="1"/>
      <c r="D335" s="1"/>
      <c r="E335" s="1"/>
      <c r="F335" s="1"/>
    </row>
    <row r="336" spans="1:6" ht="18.75" x14ac:dyDescent="0.3">
      <c r="A336" s="1"/>
      <c r="B336" s="1"/>
      <c r="C336" s="1"/>
      <c r="D336" s="1"/>
      <c r="E336" s="1"/>
      <c r="F336" s="1"/>
    </row>
    <row r="337" spans="1:6" ht="18.75" x14ac:dyDescent="0.3">
      <c r="A337" s="1"/>
      <c r="B337" s="1"/>
      <c r="C337" s="1"/>
      <c r="D337" s="1"/>
      <c r="E337" s="1"/>
      <c r="F337" s="1"/>
    </row>
    <row r="338" spans="1:6" ht="18.75" x14ac:dyDescent="0.3">
      <c r="A338" s="1"/>
      <c r="B338" s="1"/>
      <c r="C338" s="1"/>
      <c r="D338" s="1"/>
      <c r="E338" s="1"/>
      <c r="F338" s="1"/>
    </row>
    <row r="339" spans="1:6" ht="18.75" x14ac:dyDescent="0.3">
      <c r="A339" s="1"/>
      <c r="B339" s="1"/>
      <c r="C339" s="1"/>
      <c r="D339" s="1"/>
      <c r="E339" s="1"/>
      <c r="F339" s="1"/>
    </row>
    <row r="340" spans="1:6" ht="18.75" x14ac:dyDescent="0.3">
      <c r="A340" s="1"/>
      <c r="B340" s="1"/>
      <c r="C340" s="1"/>
      <c r="D340" s="1"/>
      <c r="E340" s="1"/>
      <c r="F340" s="1"/>
    </row>
    <row r="341" spans="1:6" ht="18.75" x14ac:dyDescent="0.3">
      <c r="A341" s="1"/>
      <c r="B341" s="1"/>
      <c r="C341" s="1"/>
      <c r="D341" s="1"/>
      <c r="E341" s="1"/>
      <c r="F341" s="1"/>
    </row>
    <row r="342" spans="1:6" ht="18.75" x14ac:dyDescent="0.3">
      <c r="A342" s="1"/>
      <c r="B342" s="1"/>
      <c r="C342" s="1"/>
      <c r="D342" s="1"/>
      <c r="E342" s="1"/>
      <c r="F342" s="1"/>
    </row>
    <row r="343" spans="1:6" ht="18.75" x14ac:dyDescent="0.3">
      <c r="A343" s="1"/>
      <c r="B343" s="1"/>
      <c r="C343" s="1"/>
      <c r="D343" s="1"/>
      <c r="E343" s="1"/>
      <c r="F343" s="1"/>
    </row>
    <row r="344" spans="1:6" ht="18.75" x14ac:dyDescent="0.3">
      <c r="A344" s="1"/>
      <c r="B344" s="1"/>
      <c r="C344" s="1"/>
      <c r="D344" s="1"/>
      <c r="E344" s="1"/>
      <c r="F344" s="1"/>
    </row>
    <row r="345" spans="1:6" ht="18.75" x14ac:dyDescent="0.3">
      <c r="A345" s="1"/>
      <c r="B345" s="1"/>
      <c r="C345" s="1"/>
      <c r="D345" s="1"/>
      <c r="E345" s="1"/>
      <c r="F345" s="1"/>
    </row>
    <row r="346" spans="1:6" ht="18.75" x14ac:dyDescent="0.3">
      <c r="A346" s="1"/>
      <c r="B346" s="1"/>
      <c r="C346" s="1"/>
      <c r="D346" s="1"/>
      <c r="E346" s="1"/>
      <c r="F346" s="1"/>
    </row>
    <row r="347" spans="1:6" ht="18.75" x14ac:dyDescent="0.3">
      <c r="A347" s="1"/>
      <c r="B347" s="1"/>
      <c r="C347" s="1"/>
      <c r="D347" s="1"/>
      <c r="E347" s="1"/>
      <c r="F347" s="1"/>
    </row>
    <row r="348" spans="1:6" ht="18.75" x14ac:dyDescent="0.3">
      <c r="A348" s="1"/>
      <c r="B348" s="1"/>
      <c r="C348" s="1"/>
      <c r="D348" s="1"/>
      <c r="E348" s="1"/>
      <c r="F348" s="1"/>
    </row>
    <row r="349" spans="1:6" ht="18.75" x14ac:dyDescent="0.3">
      <c r="A349" s="1"/>
      <c r="B349" s="1"/>
      <c r="C349" s="1"/>
      <c r="D349" s="1"/>
      <c r="E349" s="1"/>
      <c r="F349" s="1"/>
    </row>
    <row r="350" spans="1:6" ht="18.75" x14ac:dyDescent="0.3">
      <c r="A350" s="1"/>
      <c r="B350" s="1"/>
      <c r="C350" s="1"/>
      <c r="D350" s="1"/>
      <c r="E350" s="1"/>
      <c r="F350" s="1"/>
    </row>
    <row r="351" spans="1:6" ht="18.75" x14ac:dyDescent="0.3">
      <c r="A351" s="1"/>
      <c r="B351" s="1"/>
      <c r="C351" s="1"/>
      <c r="D351" s="1"/>
      <c r="E351" s="1"/>
      <c r="F351" s="1"/>
    </row>
    <row r="352" spans="1:6" ht="18.75" x14ac:dyDescent="0.3">
      <c r="A352" s="1"/>
      <c r="B352" s="1"/>
      <c r="C352" s="1"/>
      <c r="D352" s="1"/>
      <c r="E352" s="1"/>
      <c r="F352" s="1"/>
    </row>
    <row r="353" spans="1:6" ht="18.75" x14ac:dyDescent="0.3">
      <c r="A353" s="1"/>
      <c r="B353" s="1"/>
      <c r="C353" s="1"/>
      <c r="D353" s="1"/>
      <c r="E353" s="1"/>
      <c r="F353" s="1"/>
    </row>
    <row r="354" spans="1:6" ht="18.75" x14ac:dyDescent="0.3">
      <c r="A354" s="1"/>
      <c r="B354" s="1"/>
      <c r="C354" s="1"/>
      <c r="D354" s="1"/>
      <c r="E354" s="1"/>
      <c r="F354" s="1"/>
    </row>
    <row r="355" spans="1:6" ht="18.75" x14ac:dyDescent="0.3">
      <c r="A355" s="1"/>
      <c r="B355" s="1"/>
      <c r="C355" s="1"/>
      <c r="D355" s="1"/>
      <c r="E355" s="1"/>
      <c r="F355" s="1"/>
    </row>
    <row r="356" spans="1:6" ht="18.75" x14ac:dyDescent="0.3">
      <c r="A356" s="1"/>
      <c r="B356" s="1"/>
      <c r="C356" s="1"/>
      <c r="D356" s="1"/>
      <c r="E356" s="1"/>
      <c r="F356" s="1"/>
    </row>
    <row r="357" spans="1:6" ht="18.75" x14ac:dyDescent="0.3">
      <c r="A357" s="1"/>
      <c r="B357" s="1"/>
      <c r="C357" s="1"/>
      <c r="D357" s="1"/>
      <c r="E357" s="1"/>
      <c r="F357" s="1"/>
    </row>
    <row r="358" spans="1:6" ht="18.75" x14ac:dyDescent="0.3">
      <c r="A358" s="1"/>
      <c r="B358" s="1"/>
      <c r="C358" s="1"/>
      <c r="D358" s="1"/>
      <c r="E358" s="1"/>
      <c r="F358" s="1"/>
    </row>
    <row r="359" spans="1:6" ht="18.75" x14ac:dyDescent="0.3">
      <c r="A359" s="1"/>
      <c r="B359" s="1"/>
      <c r="C359" s="1"/>
      <c r="D359" s="1"/>
      <c r="E359" s="1"/>
      <c r="F359" s="1"/>
    </row>
    <row r="360" spans="1:6" ht="18.75" x14ac:dyDescent="0.3">
      <c r="A360" s="1"/>
      <c r="B360" s="1"/>
      <c r="C360" s="1"/>
      <c r="D360" s="1"/>
      <c r="E360" s="1"/>
      <c r="F360" s="1"/>
    </row>
    <row r="361" spans="1:6" ht="18.75" x14ac:dyDescent="0.3">
      <c r="A361" s="1"/>
      <c r="B361" s="1"/>
      <c r="C361" s="1"/>
      <c r="D361" s="1"/>
      <c r="E361" s="1"/>
      <c r="F361" s="1"/>
    </row>
    <row r="362" spans="1:6" ht="18.75" x14ac:dyDescent="0.3">
      <c r="A362" s="1"/>
      <c r="B362" s="1"/>
      <c r="C362" s="1"/>
      <c r="D362" s="1"/>
      <c r="E362" s="1"/>
      <c r="F362" s="1"/>
    </row>
    <row r="363" spans="1:6" ht="18.75" x14ac:dyDescent="0.3">
      <c r="A363" s="1"/>
      <c r="B363" s="1"/>
      <c r="C363" s="1"/>
      <c r="D363" s="1"/>
      <c r="E363" s="1"/>
      <c r="F363" s="1"/>
    </row>
    <row r="364" spans="1:6" ht="18.75" x14ac:dyDescent="0.3">
      <c r="A364" s="1"/>
      <c r="B364" s="1"/>
      <c r="C364" s="1"/>
      <c r="D364" s="1"/>
      <c r="E364" s="1"/>
      <c r="F364" s="1"/>
    </row>
    <row r="365" spans="1:6" ht="18.75" x14ac:dyDescent="0.3">
      <c r="A365" s="1"/>
      <c r="B365" s="1"/>
      <c r="C365" s="1"/>
      <c r="D365" s="1"/>
      <c r="E365" s="1"/>
      <c r="F365" s="1"/>
    </row>
    <row r="366" spans="1:6" ht="18.75" x14ac:dyDescent="0.3">
      <c r="A366" s="1"/>
      <c r="B366" s="1"/>
      <c r="C366" s="1"/>
      <c r="D366" s="1"/>
      <c r="E366" s="1"/>
      <c r="F366" s="1"/>
    </row>
    <row r="367" spans="1:6" ht="18.75" x14ac:dyDescent="0.3">
      <c r="A367" s="1"/>
      <c r="B367" s="1"/>
      <c r="C367" s="1"/>
      <c r="D367" s="1"/>
      <c r="E367" s="1"/>
      <c r="F367" s="1"/>
    </row>
    <row r="368" spans="1:6" ht="18.75" x14ac:dyDescent="0.3">
      <c r="A368" s="1"/>
      <c r="B368" s="1"/>
      <c r="C368" s="1"/>
      <c r="D368" s="1"/>
      <c r="E368" s="1"/>
      <c r="F368" s="1"/>
    </row>
    <row r="369" spans="1:6" ht="18.75" x14ac:dyDescent="0.3">
      <c r="A369" s="1"/>
      <c r="B369" s="1"/>
      <c r="C369" s="1"/>
      <c r="D369" s="1"/>
      <c r="E369" s="1"/>
      <c r="F369" s="1"/>
    </row>
    <row r="370" spans="1:6" ht="18.75" x14ac:dyDescent="0.3">
      <c r="A370" s="1"/>
      <c r="B370" s="1"/>
      <c r="C370" s="1"/>
      <c r="D370" s="1"/>
      <c r="E370" s="1"/>
      <c r="F370" s="1"/>
    </row>
    <row r="371" spans="1:6" ht="18.75" x14ac:dyDescent="0.3">
      <c r="A371" s="1"/>
      <c r="B371" s="1"/>
      <c r="C371" s="1"/>
      <c r="D371" s="1"/>
      <c r="E371" s="1"/>
      <c r="F371" s="1"/>
    </row>
    <row r="372" spans="1:6" ht="18.75" x14ac:dyDescent="0.3">
      <c r="A372" s="1"/>
      <c r="B372" s="1"/>
      <c r="C372" s="1"/>
      <c r="D372" s="1"/>
      <c r="E372" s="1"/>
      <c r="F372" s="1"/>
    </row>
    <row r="373" spans="1:6" ht="18.75" x14ac:dyDescent="0.3">
      <c r="A373" s="1"/>
      <c r="B373" s="1"/>
      <c r="C373" s="1"/>
      <c r="D373" s="1"/>
      <c r="E373" s="1"/>
      <c r="F373" s="1"/>
    </row>
    <row r="374" spans="1:6" ht="18.75" x14ac:dyDescent="0.3">
      <c r="A374" s="1"/>
      <c r="B374" s="1"/>
      <c r="C374" s="1"/>
      <c r="D374" s="1"/>
      <c r="E374" s="1"/>
      <c r="F374" s="1"/>
    </row>
    <row r="375" spans="1:6" ht="18.75" x14ac:dyDescent="0.3">
      <c r="A375" s="1"/>
      <c r="B375" s="1"/>
      <c r="C375" s="1"/>
      <c r="D375" s="1"/>
      <c r="E375" s="1"/>
      <c r="F375" s="1"/>
    </row>
    <row r="376" spans="1:6" ht="18.75" x14ac:dyDescent="0.3">
      <c r="A376" s="1"/>
      <c r="B376" s="1"/>
      <c r="C376" s="1"/>
      <c r="D376" s="1"/>
      <c r="E376" s="1"/>
      <c r="F376" s="1"/>
    </row>
    <row r="377" spans="1:6" ht="18.75" x14ac:dyDescent="0.3">
      <c r="A377" s="1"/>
      <c r="B377" s="1"/>
      <c r="C377" s="1"/>
      <c r="D377" s="1"/>
      <c r="E377" s="1"/>
      <c r="F377" s="1"/>
    </row>
    <row r="378" spans="1:6" ht="18.75" x14ac:dyDescent="0.3">
      <c r="A378" s="1"/>
      <c r="B378" s="1"/>
      <c r="C378" s="1"/>
      <c r="D378" s="1"/>
      <c r="E378" s="1"/>
      <c r="F378" s="1"/>
    </row>
    <row r="379" spans="1:6" ht="18.75" x14ac:dyDescent="0.3">
      <c r="A379" s="1"/>
      <c r="B379" s="1"/>
      <c r="C379" s="1"/>
      <c r="D379" s="1"/>
      <c r="E379" s="1"/>
      <c r="F379" s="1"/>
    </row>
    <row r="380" spans="1:6" ht="18.75" x14ac:dyDescent="0.3">
      <c r="A380" s="1"/>
      <c r="B380" s="1"/>
      <c r="C380" s="1"/>
      <c r="D380" s="1"/>
      <c r="E380" s="1"/>
      <c r="F380" s="1"/>
    </row>
    <row r="381" spans="1:6" ht="18.75" x14ac:dyDescent="0.3">
      <c r="A381" s="1"/>
      <c r="B381" s="1"/>
      <c r="C381" s="1"/>
      <c r="D381" s="1"/>
      <c r="E381" s="1"/>
      <c r="F381" s="1"/>
    </row>
    <row r="382" spans="1:6" ht="18.75" x14ac:dyDescent="0.3">
      <c r="A382" s="1"/>
      <c r="B382" s="1"/>
      <c r="C382" s="1"/>
      <c r="D382" s="1"/>
      <c r="E382" s="1"/>
      <c r="F382" s="1"/>
    </row>
    <row r="383" spans="1:6" ht="18.75" x14ac:dyDescent="0.3">
      <c r="A383" s="1"/>
      <c r="B383" s="1"/>
      <c r="C383" s="1"/>
      <c r="D383" s="1"/>
      <c r="E383" s="1"/>
      <c r="F383" s="1"/>
    </row>
    <row r="384" spans="1:6" ht="18.75" x14ac:dyDescent="0.3">
      <c r="A384" s="1"/>
      <c r="B384" s="1"/>
      <c r="C384" s="1"/>
      <c r="D384" s="1"/>
      <c r="E384" s="1"/>
      <c r="F384" s="1"/>
    </row>
    <row r="385" spans="1:6" ht="18.75" x14ac:dyDescent="0.3">
      <c r="A385" s="1"/>
      <c r="B385" s="1"/>
      <c r="C385" s="1"/>
      <c r="D385" s="1"/>
      <c r="E385" s="1"/>
      <c r="F385" s="1"/>
    </row>
    <row r="386" spans="1:6" ht="18.75" x14ac:dyDescent="0.3">
      <c r="A386" s="1"/>
      <c r="B386" s="1"/>
      <c r="C386" s="1"/>
      <c r="D386" s="1"/>
      <c r="E386" s="1"/>
      <c r="F386" s="1"/>
    </row>
    <row r="387" spans="1:6" ht="18.75" x14ac:dyDescent="0.3">
      <c r="A387" s="1"/>
      <c r="B387" s="1"/>
      <c r="C387" s="1"/>
      <c r="D387" s="1"/>
      <c r="E387" s="1"/>
      <c r="F387" s="1"/>
    </row>
    <row r="388" spans="1:6" ht="18.75" x14ac:dyDescent="0.3">
      <c r="A388" s="1"/>
      <c r="B388" s="1"/>
      <c r="C388" s="1"/>
      <c r="D388" s="1"/>
      <c r="E388" s="1"/>
      <c r="F388" s="1"/>
    </row>
    <row r="389" spans="1:6" ht="18.75" x14ac:dyDescent="0.3">
      <c r="A389" s="1"/>
      <c r="B389" s="1"/>
      <c r="C389" s="1"/>
      <c r="D389" s="1"/>
      <c r="E389" s="1"/>
      <c r="F389" s="1"/>
    </row>
    <row r="390" spans="1:6" ht="18.75" x14ac:dyDescent="0.3">
      <c r="A390" s="1"/>
      <c r="B390" s="1"/>
      <c r="C390" s="1"/>
      <c r="D390" s="1"/>
      <c r="E390" s="1"/>
      <c r="F390" s="1"/>
    </row>
    <row r="391" spans="1:6" ht="18.75" x14ac:dyDescent="0.3">
      <c r="A391" s="1"/>
      <c r="B391" s="1"/>
      <c r="C391" s="1"/>
      <c r="D391" s="1"/>
      <c r="E391" s="1"/>
      <c r="F391" s="1"/>
    </row>
    <row r="392" spans="1:6" ht="18.75" x14ac:dyDescent="0.3">
      <c r="A392" s="1"/>
      <c r="B392" s="1"/>
      <c r="C392" s="1"/>
      <c r="D392" s="1"/>
      <c r="E392" s="1"/>
      <c r="F392" s="1"/>
    </row>
    <row r="393" spans="1:6" ht="18.75" x14ac:dyDescent="0.3">
      <c r="A393" s="1"/>
      <c r="B393" s="1"/>
      <c r="C393" s="1"/>
      <c r="D393" s="1"/>
      <c r="E393" s="1"/>
      <c r="F393" s="1"/>
    </row>
    <row r="394" spans="1:6" ht="18.75" x14ac:dyDescent="0.3">
      <c r="A394" s="1"/>
      <c r="B394" s="1"/>
      <c r="C394" s="1"/>
      <c r="D394" s="1"/>
      <c r="E394" s="1"/>
      <c r="F394" s="1"/>
    </row>
    <row r="395" spans="1:6" ht="18.75" x14ac:dyDescent="0.3">
      <c r="A395" s="1"/>
      <c r="B395" s="1"/>
      <c r="C395" s="1"/>
      <c r="D395" s="1"/>
      <c r="E395" s="1"/>
      <c r="F395" s="1"/>
    </row>
    <row r="396" spans="1:6" ht="18.75" x14ac:dyDescent="0.3">
      <c r="A396" s="1"/>
      <c r="B396" s="1"/>
      <c r="C396" s="1"/>
      <c r="D396" s="1"/>
      <c r="E396" s="1"/>
      <c r="F396" s="1"/>
    </row>
    <row r="397" spans="1:6" ht="18.75" x14ac:dyDescent="0.3">
      <c r="A397" s="1"/>
      <c r="B397" s="1"/>
      <c r="C397" s="1"/>
      <c r="D397" s="1"/>
      <c r="E397" s="1"/>
      <c r="F397" s="1"/>
    </row>
    <row r="398" spans="1:6" ht="18.75" x14ac:dyDescent="0.3">
      <c r="A398" s="1"/>
      <c r="B398" s="1"/>
      <c r="C398" s="1"/>
      <c r="D398" s="1"/>
      <c r="E398" s="1"/>
      <c r="F398" s="1"/>
    </row>
    <row r="399" spans="1:6" ht="18.75" x14ac:dyDescent="0.3">
      <c r="A399" s="1"/>
      <c r="B399" s="1"/>
      <c r="C399" s="1"/>
      <c r="D399" s="1"/>
      <c r="E399" s="1"/>
      <c r="F399" s="1"/>
    </row>
    <row r="400" spans="1:6" ht="18.75" x14ac:dyDescent="0.3">
      <c r="A400" s="1"/>
      <c r="B400" s="1"/>
      <c r="C400" s="1"/>
      <c r="D400" s="1"/>
      <c r="E400" s="1"/>
      <c r="F400" s="1"/>
    </row>
    <row r="401" spans="1:6" ht="18.75" x14ac:dyDescent="0.3">
      <c r="A401" s="1"/>
      <c r="B401" s="1"/>
      <c r="C401" s="1"/>
      <c r="D401" s="1"/>
      <c r="E401" s="1"/>
      <c r="F401" s="1"/>
    </row>
    <row r="402" spans="1:6" ht="18.75" x14ac:dyDescent="0.3">
      <c r="A402" s="1"/>
      <c r="B402" s="1"/>
      <c r="C402" s="1"/>
      <c r="D402" s="1"/>
      <c r="E402" s="1"/>
      <c r="F402" s="1"/>
    </row>
    <row r="403" spans="1:6" ht="18.75" x14ac:dyDescent="0.3">
      <c r="A403" s="1"/>
      <c r="B403" s="1"/>
      <c r="C403" s="1"/>
      <c r="D403" s="1"/>
      <c r="E403" s="1"/>
      <c r="F403" s="1"/>
    </row>
    <row r="404" spans="1:6" ht="18.75" x14ac:dyDescent="0.3">
      <c r="A404" s="1"/>
      <c r="B404" s="1"/>
      <c r="C404" s="1"/>
      <c r="D404" s="1"/>
      <c r="E404" s="1"/>
      <c r="F404" s="1"/>
    </row>
    <row r="405" spans="1:6" ht="18.75" x14ac:dyDescent="0.3">
      <c r="A405" s="1"/>
      <c r="B405" s="1"/>
      <c r="C405" s="1"/>
      <c r="D405" s="1"/>
      <c r="E405" s="1"/>
      <c r="F405" s="1"/>
    </row>
    <row r="406" spans="1:6" ht="18.75" x14ac:dyDescent="0.3">
      <c r="A406" s="1"/>
      <c r="B406" s="1"/>
      <c r="C406" s="1"/>
      <c r="D406" s="1"/>
      <c r="E406" s="1"/>
      <c r="F406" s="1"/>
    </row>
    <row r="407" spans="1:6" ht="18.75" x14ac:dyDescent="0.3">
      <c r="A407" s="1"/>
      <c r="B407" s="1"/>
      <c r="C407" s="1"/>
      <c r="D407" s="1"/>
      <c r="E407" s="1"/>
      <c r="F407" s="1"/>
    </row>
    <row r="408" spans="1:6" ht="18.75" x14ac:dyDescent="0.3">
      <c r="A408" s="1"/>
      <c r="B408" s="1"/>
      <c r="C408" s="1"/>
      <c r="D408" s="1"/>
      <c r="E408" s="1"/>
      <c r="F408" s="1"/>
    </row>
    <row r="409" spans="1:6" ht="18.75" x14ac:dyDescent="0.3">
      <c r="A409" s="1"/>
      <c r="B409" s="1"/>
      <c r="C409" s="1"/>
      <c r="D409" s="1"/>
      <c r="E409" s="1"/>
      <c r="F409" s="1"/>
    </row>
    <row r="410" spans="1:6" ht="18.75" x14ac:dyDescent="0.3">
      <c r="A410" s="1"/>
      <c r="B410" s="1"/>
      <c r="C410" s="1"/>
      <c r="D410" s="1"/>
      <c r="E410" s="1"/>
      <c r="F410" s="1"/>
    </row>
    <row r="411" spans="1:6" ht="18.75" x14ac:dyDescent="0.3">
      <c r="A411" s="1"/>
      <c r="B411" s="1"/>
      <c r="C411" s="1"/>
      <c r="D411" s="1"/>
      <c r="E411" s="1"/>
      <c r="F411" s="1"/>
    </row>
    <row r="412" spans="1:6" ht="18.75" x14ac:dyDescent="0.3">
      <c r="A412" s="1"/>
      <c r="B412" s="1"/>
      <c r="C412" s="1"/>
      <c r="D412" s="1"/>
      <c r="E412" s="1"/>
      <c r="F412" s="1"/>
    </row>
    <row r="413" spans="1:6" ht="18.75" x14ac:dyDescent="0.3">
      <c r="A413" s="1"/>
      <c r="B413" s="1"/>
      <c r="C413" s="1"/>
      <c r="D413" s="1"/>
      <c r="E413" s="1"/>
      <c r="F413" s="1"/>
    </row>
    <row r="414" spans="1:6" ht="18.75" x14ac:dyDescent="0.3">
      <c r="A414" s="1"/>
      <c r="B414" s="1"/>
      <c r="C414" s="1"/>
      <c r="D414" s="1"/>
      <c r="E414" s="1"/>
      <c r="F414" s="1"/>
    </row>
    <row r="415" spans="1:6" ht="18.75" x14ac:dyDescent="0.3">
      <c r="A415" s="1"/>
      <c r="B415" s="1"/>
      <c r="C415" s="1"/>
      <c r="D415" s="1"/>
      <c r="E415" s="1"/>
      <c r="F415" s="1"/>
    </row>
    <row r="416" spans="1:6" ht="18.75" x14ac:dyDescent="0.3">
      <c r="A416" s="1"/>
      <c r="B416" s="1"/>
      <c r="C416" s="1"/>
      <c r="D416" s="1"/>
      <c r="E416" s="1"/>
      <c r="F416" s="1"/>
    </row>
    <row r="417" spans="1:6" ht="18.75" x14ac:dyDescent="0.3">
      <c r="A417" s="1"/>
      <c r="B417" s="1"/>
      <c r="C417" s="1"/>
      <c r="D417" s="1"/>
      <c r="E417" s="1"/>
      <c r="F417" s="1"/>
    </row>
    <row r="418" spans="1:6" ht="18.75" x14ac:dyDescent="0.3">
      <c r="A418" s="1"/>
      <c r="B418" s="1"/>
      <c r="C418" s="1"/>
      <c r="D418" s="1"/>
      <c r="E418" s="1"/>
      <c r="F418" s="1"/>
    </row>
    <row r="419" spans="1:6" ht="18.75" x14ac:dyDescent="0.3">
      <c r="A419" s="1"/>
      <c r="B419" s="1"/>
      <c r="C419" s="1"/>
      <c r="D419" s="1"/>
      <c r="E419" s="1"/>
      <c r="F419" s="1"/>
    </row>
    <row r="420" spans="1:6" ht="18.75" x14ac:dyDescent="0.3">
      <c r="A420" s="1"/>
      <c r="B420" s="1"/>
      <c r="C420" s="1"/>
      <c r="D420" s="1"/>
      <c r="E420" s="1"/>
      <c r="F420" s="1"/>
    </row>
    <row r="421" spans="1:6" ht="18.75" x14ac:dyDescent="0.3">
      <c r="A421" s="1"/>
      <c r="B421" s="1"/>
      <c r="C421" s="1"/>
      <c r="D421" s="1"/>
      <c r="E421" s="1"/>
      <c r="F421" s="1"/>
    </row>
    <row r="422" spans="1:6" ht="18.75" x14ac:dyDescent="0.3">
      <c r="A422" s="1"/>
      <c r="B422" s="1"/>
      <c r="C422" s="1"/>
      <c r="D422" s="1"/>
      <c r="E422" s="1"/>
      <c r="F422" s="1"/>
    </row>
    <row r="423" spans="1:6" ht="18.75" x14ac:dyDescent="0.3">
      <c r="A423" s="1"/>
      <c r="B423" s="1"/>
      <c r="C423" s="1"/>
      <c r="D423" s="1"/>
      <c r="E423" s="1"/>
      <c r="F423" s="1"/>
    </row>
    <row r="424" spans="1:6" ht="18.75" x14ac:dyDescent="0.3">
      <c r="A424" s="1"/>
      <c r="B424" s="1"/>
      <c r="C424" s="1"/>
      <c r="D424" s="1"/>
      <c r="E424" s="1"/>
      <c r="F424" s="1"/>
    </row>
    <row r="425" spans="1:6" ht="18.75" x14ac:dyDescent="0.3">
      <c r="A425" s="1"/>
      <c r="B425" s="1"/>
      <c r="C425" s="1"/>
      <c r="D425" s="1"/>
      <c r="E425" s="1"/>
      <c r="F425" s="1"/>
    </row>
    <row r="426" spans="1:6" ht="18.75" x14ac:dyDescent="0.3">
      <c r="A426" s="1"/>
      <c r="B426" s="1"/>
      <c r="C426" s="1"/>
      <c r="D426" s="1"/>
      <c r="E426" s="1"/>
      <c r="F426" s="1"/>
    </row>
    <row r="427" spans="1:6" ht="18.75" x14ac:dyDescent="0.3">
      <c r="A427" s="1"/>
      <c r="B427" s="1"/>
      <c r="C427" s="1"/>
      <c r="D427" s="1"/>
      <c r="E427" s="1"/>
      <c r="F427" s="1"/>
    </row>
    <row r="428" spans="1:6" ht="18.75" x14ac:dyDescent="0.3">
      <c r="A428" s="1"/>
      <c r="B428" s="1"/>
      <c r="C428" s="1"/>
      <c r="D428" s="1"/>
      <c r="E428" s="1"/>
      <c r="F428" s="1"/>
    </row>
    <row r="429" spans="1:6" ht="18.75" x14ac:dyDescent="0.3">
      <c r="A429" s="1"/>
      <c r="B429" s="1"/>
      <c r="C429" s="1"/>
      <c r="D429" s="1"/>
      <c r="E429" s="1"/>
      <c r="F429" s="1"/>
    </row>
    <row r="430" spans="1:6" ht="18.75" x14ac:dyDescent="0.3">
      <c r="A430" s="1"/>
      <c r="B430" s="1"/>
      <c r="C430" s="1"/>
      <c r="D430" s="1"/>
      <c r="E430" s="1"/>
      <c r="F430" s="1"/>
    </row>
    <row r="431" spans="1:6" ht="18.75" x14ac:dyDescent="0.3">
      <c r="A431" s="1"/>
      <c r="B431" s="1"/>
      <c r="C431" s="1"/>
      <c r="D431" s="1"/>
      <c r="E431" s="1"/>
      <c r="F431" s="1"/>
    </row>
    <row r="432" spans="1:6" ht="18.75" x14ac:dyDescent="0.3">
      <c r="A432" s="1"/>
      <c r="B432" s="1"/>
      <c r="C432" s="1"/>
      <c r="D432" s="1"/>
      <c r="E432" s="1"/>
      <c r="F432" s="1"/>
    </row>
    <row r="433" spans="1:6" ht="18.75" x14ac:dyDescent="0.3">
      <c r="A433" s="1"/>
      <c r="B433" s="1"/>
      <c r="C433" s="1"/>
      <c r="D433" s="1"/>
      <c r="E433" s="1"/>
      <c r="F433" s="1"/>
    </row>
    <row r="434" spans="1:6" ht="18.75" x14ac:dyDescent="0.3">
      <c r="A434" s="1"/>
      <c r="B434" s="1"/>
      <c r="C434" s="1"/>
      <c r="D434" s="1"/>
      <c r="E434" s="1"/>
      <c r="F434" s="1"/>
    </row>
    <row r="435" spans="1:6" ht="18.75" x14ac:dyDescent="0.3">
      <c r="A435" s="1"/>
      <c r="B435" s="1"/>
      <c r="C435" s="1"/>
      <c r="D435" s="1"/>
      <c r="E435" s="1"/>
      <c r="F435" s="1"/>
    </row>
    <row r="436" spans="1:6" ht="18.75" x14ac:dyDescent="0.3">
      <c r="A436" s="1"/>
      <c r="B436" s="1"/>
      <c r="C436" s="1"/>
      <c r="D436" s="1"/>
      <c r="E436" s="1"/>
      <c r="F436" s="1"/>
    </row>
    <row r="437" spans="1:6" ht="18.75" x14ac:dyDescent="0.3">
      <c r="A437" s="1"/>
      <c r="B437" s="1"/>
      <c r="C437" s="1"/>
      <c r="D437" s="1"/>
      <c r="E437" s="1"/>
      <c r="F437" s="1"/>
    </row>
    <row r="438" spans="1:6" ht="18.75" x14ac:dyDescent="0.3">
      <c r="A438" s="1"/>
      <c r="B438" s="1"/>
      <c r="C438" s="1"/>
      <c r="D438" s="1"/>
      <c r="E438" s="1"/>
      <c r="F438" s="1"/>
    </row>
    <row r="439" spans="1:6" ht="18.75" x14ac:dyDescent="0.3">
      <c r="A439" s="1"/>
      <c r="B439" s="1"/>
      <c r="C439" s="1"/>
      <c r="D439" s="1"/>
      <c r="E439" s="1"/>
      <c r="F439" s="1"/>
    </row>
    <row r="440" spans="1:6" ht="18.75" x14ac:dyDescent="0.3">
      <c r="A440" s="1"/>
      <c r="B440" s="1"/>
      <c r="C440" s="1"/>
      <c r="D440" s="1"/>
      <c r="E440" s="1"/>
      <c r="F440" s="1"/>
    </row>
    <row r="441" spans="1:6" ht="18.75" x14ac:dyDescent="0.3">
      <c r="A441" s="1"/>
      <c r="B441" s="1"/>
      <c r="C441" s="1"/>
      <c r="D441" s="1"/>
      <c r="E441" s="1"/>
      <c r="F441" s="1"/>
    </row>
    <row r="442" spans="1:6" ht="18.75" x14ac:dyDescent="0.3">
      <c r="A442" s="1"/>
      <c r="B442" s="1"/>
      <c r="C442" s="1"/>
      <c r="D442" s="1"/>
      <c r="E442" s="1"/>
      <c r="F442" s="1"/>
    </row>
    <row r="443" spans="1:6" ht="18.75" x14ac:dyDescent="0.3">
      <c r="A443" s="1"/>
      <c r="B443" s="1"/>
      <c r="C443" s="1"/>
      <c r="D443" s="1"/>
      <c r="E443" s="1"/>
      <c r="F443" s="1"/>
    </row>
    <row r="444" spans="1:6" ht="18.75" x14ac:dyDescent="0.3">
      <c r="A444" s="1"/>
      <c r="B444" s="1"/>
      <c r="C444" s="1"/>
      <c r="D444" s="1"/>
      <c r="E444" s="1"/>
      <c r="F444" s="1"/>
    </row>
    <row r="445" spans="1:6" ht="18.75" x14ac:dyDescent="0.3">
      <c r="A445" s="1"/>
      <c r="B445" s="1"/>
      <c r="C445" s="1"/>
      <c r="D445" s="1"/>
      <c r="E445" s="1"/>
      <c r="F445" s="1"/>
    </row>
    <row r="446" spans="1:6" ht="18.75" x14ac:dyDescent="0.3">
      <c r="A446" s="1"/>
      <c r="B446" s="1"/>
      <c r="C446" s="1"/>
      <c r="D446" s="1"/>
      <c r="E446" s="1"/>
      <c r="F446" s="1"/>
    </row>
    <row r="447" spans="1:6" ht="18.75" x14ac:dyDescent="0.3">
      <c r="A447" s="1"/>
      <c r="B447" s="1"/>
      <c r="C447" s="1"/>
      <c r="D447" s="1"/>
      <c r="E447" s="1"/>
      <c r="F447" s="1"/>
    </row>
    <row r="448" spans="1:6" ht="18.75" x14ac:dyDescent="0.3">
      <c r="A448" s="1"/>
      <c r="B448" s="1"/>
      <c r="C448" s="1"/>
      <c r="D448" s="1"/>
      <c r="E448" s="1"/>
      <c r="F448" s="1"/>
    </row>
  </sheetData>
  <mergeCells count="5">
    <mergeCell ref="A1:F1"/>
    <mergeCell ref="A2:F2"/>
    <mergeCell ref="A3:F3"/>
    <mergeCell ref="A57:F57"/>
    <mergeCell ref="A4:F4"/>
  </mergeCells>
  <phoneticPr fontId="0" type="noConversion"/>
  <printOptions horizontalCentered="1"/>
  <pageMargins left="0.26" right="0.26" top="0.45" bottom="0.56000000000000005" header="0.18" footer="0.53"/>
  <pageSetup paperSize="9" scale="64" orientation="portrait" r:id="rId1"/>
  <headerFooter alignWithMargins="0">
    <oddFooter xml:space="preserve">&amp;C&amp;11 </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25"/>
  <sheetViews>
    <sheetView workbookViewId="0">
      <selection activeCell="L30" sqref="L30"/>
    </sheetView>
  </sheetViews>
  <sheetFormatPr baseColWidth="10" defaultRowHeight="12.75" x14ac:dyDescent="0.2"/>
  <cols>
    <col min="1" max="1" width="3.85546875" customWidth="1"/>
    <col min="2" max="2" width="25" customWidth="1"/>
    <col min="3" max="3" width="15.28515625" customWidth="1"/>
    <col min="4" max="4" width="15.140625" customWidth="1"/>
    <col min="5" max="5" width="15" bestFit="1" customWidth="1"/>
    <col min="6" max="6" width="19.140625" bestFit="1" customWidth="1"/>
  </cols>
  <sheetData>
    <row r="2" spans="1:9" ht="18" x14ac:dyDescent="0.25">
      <c r="A2" s="278" t="s">
        <v>150</v>
      </c>
      <c r="B2" s="278"/>
      <c r="C2" s="278"/>
      <c r="D2" s="278"/>
      <c r="E2" s="278"/>
      <c r="F2" s="278"/>
    </row>
    <row r="3" spans="1:9" ht="22.5" x14ac:dyDescent="0.3">
      <c r="A3" t="s">
        <v>148</v>
      </c>
      <c r="B3" s="275" t="s">
        <v>159</v>
      </c>
      <c r="C3" s="275"/>
      <c r="D3" s="275"/>
      <c r="E3" s="275"/>
      <c r="F3" s="275"/>
      <c r="G3" s="109"/>
      <c r="H3" s="109"/>
      <c r="I3" s="109"/>
    </row>
    <row r="5" spans="1:9" x14ac:dyDescent="0.2">
      <c r="B5" t="s">
        <v>148</v>
      </c>
    </row>
    <row r="6" spans="1:9" ht="15.75" x14ac:dyDescent="0.25">
      <c r="B6" s="110" t="s">
        <v>151</v>
      </c>
      <c r="C6" s="110" t="s">
        <v>152</v>
      </c>
      <c r="D6" s="110" t="s">
        <v>153</v>
      </c>
      <c r="E6" s="110" t="s">
        <v>154</v>
      </c>
      <c r="F6" s="110" t="s">
        <v>155</v>
      </c>
    </row>
    <row r="7" spans="1:9" ht="15.75" x14ac:dyDescent="0.25">
      <c r="B7" s="111"/>
      <c r="C7" s="111" t="s">
        <v>156</v>
      </c>
      <c r="D7" s="111"/>
      <c r="E7" s="111"/>
      <c r="F7" s="111" t="s">
        <v>156</v>
      </c>
    </row>
    <row r="8" spans="1:9" x14ac:dyDescent="0.2">
      <c r="B8" s="101"/>
      <c r="C8" s="101"/>
      <c r="D8" s="101"/>
      <c r="E8" s="101"/>
      <c r="F8" s="101"/>
    </row>
    <row r="9" spans="1:9" x14ac:dyDescent="0.2">
      <c r="B9" s="102" t="s">
        <v>66</v>
      </c>
      <c r="C9" s="103">
        <v>100000000000</v>
      </c>
      <c r="D9" s="103">
        <v>50000000000</v>
      </c>
      <c r="E9" s="103">
        <v>0</v>
      </c>
      <c r="F9" s="103">
        <f>+C9+D9-E9</f>
        <v>150000000000</v>
      </c>
    </row>
    <row r="10" spans="1:9" x14ac:dyDescent="0.2">
      <c r="B10" s="102"/>
      <c r="C10" s="103"/>
      <c r="D10" s="103"/>
      <c r="E10" s="103"/>
      <c r="F10" s="103"/>
    </row>
    <row r="11" spans="1:9" x14ac:dyDescent="0.2">
      <c r="B11" s="102" t="s">
        <v>75</v>
      </c>
      <c r="C11" s="103">
        <v>8382600000</v>
      </c>
      <c r="D11" s="103">
        <v>29778600000</v>
      </c>
      <c r="E11" s="103">
        <v>0</v>
      </c>
      <c r="F11" s="103">
        <f>+C11+D11-E11</f>
        <v>38161200000</v>
      </c>
    </row>
    <row r="12" spans="1:9" x14ac:dyDescent="0.2">
      <c r="B12" s="102"/>
      <c r="C12" s="103"/>
      <c r="D12" s="103"/>
      <c r="E12" s="103"/>
      <c r="F12" s="103"/>
    </row>
    <row r="13" spans="1:9" x14ac:dyDescent="0.2">
      <c r="B13" s="102" t="s">
        <v>14</v>
      </c>
      <c r="C13" s="103">
        <v>11810053922</v>
      </c>
      <c r="D13" s="103">
        <v>508901597</v>
      </c>
      <c r="E13" s="103">
        <v>0</v>
      </c>
      <c r="F13" s="103">
        <f>+C13+D13-E13</f>
        <v>12318955519</v>
      </c>
    </row>
    <row r="14" spans="1:9" x14ac:dyDescent="0.2">
      <c r="B14" s="102"/>
      <c r="C14" s="103"/>
      <c r="D14" s="103"/>
      <c r="E14" s="103"/>
      <c r="F14" s="103"/>
    </row>
    <row r="15" spans="1:9" x14ac:dyDescent="0.2">
      <c r="B15" s="102" t="s">
        <v>157</v>
      </c>
      <c r="C15" s="103">
        <v>39910348655</v>
      </c>
      <c r="D15" s="103">
        <v>3178857412</v>
      </c>
      <c r="E15" s="103">
        <v>43089206067</v>
      </c>
      <c r="F15" s="103">
        <f>+C15+D15-E15</f>
        <v>0</v>
      </c>
    </row>
    <row r="16" spans="1:9" x14ac:dyDescent="0.2">
      <c r="B16" s="102"/>
      <c r="C16" s="103"/>
      <c r="D16" s="103"/>
      <c r="E16" s="103"/>
      <c r="F16" s="103"/>
    </row>
    <row r="17" spans="2:6" x14ac:dyDescent="0.2">
      <c r="B17" s="102" t="s">
        <v>106</v>
      </c>
      <c r="C17" s="103">
        <v>8941258139</v>
      </c>
      <c r="D17" s="103">
        <v>14192691277</v>
      </c>
      <c r="E17" s="103">
        <v>18314152572</v>
      </c>
      <c r="F17" s="103">
        <f>+C17+D17-E17</f>
        <v>4819796844</v>
      </c>
    </row>
    <row r="18" spans="2:6" x14ac:dyDescent="0.2">
      <c r="B18" s="102"/>
      <c r="C18" s="103"/>
      <c r="D18" s="103"/>
      <c r="E18" s="103"/>
      <c r="F18" s="103"/>
    </row>
    <row r="19" spans="2:6" x14ac:dyDescent="0.2">
      <c r="B19" s="102" t="s">
        <v>15</v>
      </c>
      <c r="C19" s="103">
        <v>14192691277</v>
      </c>
      <c r="D19" s="103">
        <v>0</v>
      </c>
      <c r="E19" s="103">
        <v>33549013824.580002</v>
      </c>
      <c r="F19" s="103">
        <f>+C19+D19-E19</f>
        <v>-19356322547.580002</v>
      </c>
    </row>
    <row r="20" spans="2:6" x14ac:dyDescent="0.2">
      <c r="B20" s="104"/>
      <c r="C20" s="105"/>
      <c r="D20" s="105"/>
      <c r="E20" s="105"/>
      <c r="F20" s="105"/>
    </row>
    <row r="21" spans="2:6" x14ac:dyDescent="0.2">
      <c r="B21" s="106" t="s">
        <v>158</v>
      </c>
      <c r="C21" s="107">
        <f>SUM(C9:C20)</f>
        <v>183236951993</v>
      </c>
      <c r="D21" s="107">
        <f t="shared" ref="D21:E21" si="0">SUM(D9:D20)</f>
        <v>97659050286</v>
      </c>
      <c r="E21" s="107">
        <f t="shared" si="0"/>
        <v>94952372463.580002</v>
      </c>
      <c r="F21" s="107">
        <f>SUM(F9:F20)</f>
        <v>185943629815.41998</v>
      </c>
    </row>
    <row r="22" spans="2:6" x14ac:dyDescent="0.2">
      <c r="C22" s="108"/>
      <c r="D22" s="108"/>
      <c r="E22" s="108"/>
      <c r="F22" s="108"/>
    </row>
    <row r="24" spans="2:6" x14ac:dyDescent="0.2">
      <c r="F24" s="112"/>
    </row>
    <row r="25" spans="2:6" x14ac:dyDescent="0.2">
      <c r="F25" s="114"/>
    </row>
  </sheetData>
  <mergeCells count="2">
    <mergeCell ref="A2:F2"/>
    <mergeCell ref="B3:F3"/>
  </mergeCell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7"/>
  <sheetViews>
    <sheetView topLeftCell="A46" workbookViewId="0">
      <selection activeCell="D63" sqref="D63"/>
    </sheetView>
  </sheetViews>
  <sheetFormatPr baseColWidth="10" defaultRowHeight="12.75" x14ac:dyDescent="0.2"/>
  <cols>
    <col min="1" max="1" width="3.7109375" customWidth="1"/>
    <col min="2" max="2" width="48.42578125" customWidth="1"/>
    <col min="3" max="3" width="1.7109375" customWidth="1"/>
    <col min="4" max="4" width="21.5703125" bestFit="1" customWidth="1"/>
    <col min="5" max="5" width="1.7109375" customWidth="1"/>
    <col min="6" max="6" width="21.5703125" bestFit="1" customWidth="1"/>
    <col min="7" max="7" width="1.7109375" customWidth="1"/>
    <col min="8" max="8" width="15.85546875" bestFit="1" customWidth="1"/>
  </cols>
  <sheetData>
    <row r="1" spans="1:6" ht="22.5" x14ac:dyDescent="0.3">
      <c r="A1" s="276" t="s">
        <v>108</v>
      </c>
      <c r="B1" s="276"/>
      <c r="C1" s="276"/>
      <c r="D1" s="276"/>
      <c r="E1" s="276"/>
      <c r="F1" s="276"/>
    </row>
    <row r="2" spans="1:6" ht="22.5" x14ac:dyDescent="0.3">
      <c r="A2" s="276" t="s">
        <v>159</v>
      </c>
      <c r="B2" s="276"/>
      <c r="C2" s="276"/>
      <c r="D2" s="276"/>
      <c r="E2" s="276"/>
      <c r="F2" s="276"/>
    </row>
    <row r="3" spans="1:6" ht="20.25" x14ac:dyDescent="0.3">
      <c r="A3" s="277" t="s">
        <v>34</v>
      </c>
      <c r="B3" s="277"/>
      <c r="C3" s="277"/>
      <c r="D3" s="277"/>
      <c r="E3" s="277"/>
      <c r="F3" s="277"/>
    </row>
    <row r="4" spans="1:6" ht="20.25" x14ac:dyDescent="0.3">
      <c r="A4" s="92"/>
      <c r="B4" s="92"/>
      <c r="C4" s="92"/>
      <c r="D4" s="92"/>
      <c r="E4" s="93"/>
      <c r="F4" s="1"/>
    </row>
    <row r="5" spans="1:6" ht="18.75" x14ac:dyDescent="0.3">
      <c r="A5" s="5"/>
      <c r="B5" s="5"/>
      <c r="C5" s="5"/>
      <c r="D5" s="6">
        <v>2019</v>
      </c>
      <c r="E5" s="94"/>
      <c r="F5" s="6">
        <v>2018</v>
      </c>
    </row>
    <row r="6" spans="1:6" ht="18.75" x14ac:dyDescent="0.3">
      <c r="A6" s="5"/>
      <c r="B6" s="5"/>
      <c r="C6" s="5"/>
      <c r="D6" s="5"/>
      <c r="E6" s="94"/>
      <c r="F6" s="5"/>
    </row>
    <row r="7" spans="1:6" ht="18.75" x14ac:dyDescent="0.3">
      <c r="A7" s="3" t="s">
        <v>109</v>
      </c>
      <c r="B7" s="1"/>
      <c r="C7" s="1"/>
      <c r="D7" s="95">
        <f>+ER!D55</f>
        <v>-19356322547.469971</v>
      </c>
      <c r="E7" s="93"/>
      <c r="F7" s="95">
        <v>14192691277.109859</v>
      </c>
    </row>
    <row r="8" spans="1:6" ht="18.75" x14ac:dyDescent="0.3">
      <c r="A8" s="3" t="s">
        <v>110</v>
      </c>
      <c r="B8" s="1"/>
      <c r="C8" s="1"/>
      <c r="D8" s="28"/>
      <c r="E8" s="93"/>
      <c r="F8" s="28"/>
    </row>
    <row r="9" spans="1:6" ht="18.75" x14ac:dyDescent="0.3">
      <c r="A9" s="3"/>
      <c r="B9" s="1" t="s">
        <v>111</v>
      </c>
      <c r="C9" s="1"/>
      <c r="D9" s="28">
        <f>+ER!D40*-1</f>
        <v>3283510758.98</v>
      </c>
      <c r="E9" s="28"/>
      <c r="F9" s="28">
        <v>3415251912.6399999</v>
      </c>
    </row>
    <row r="10" spans="1:6" ht="18.75" x14ac:dyDescent="0.3">
      <c r="A10" s="3"/>
      <c r="B10" s="1" t="s">
        <v>112</v>
      </c>
      <c r="C10" s="1"/>
      <c r="D10" s="28">
        <f>+ER!D21*-1</f>
        <v>116278213548.5</v>
      </c>
      <c r="E10" s="28"/>
      <c r="F10" s="28">
        <v>73948041341.070007</v>
      </c>
    </row>
    <row r="11" spans="1:6" ht="18.75" x14ac:dyDescent="0.3">
      <c r="A11" s="3"/>
      <c r="B11" s="1" t="s">
        <v>113</v>
      </c>
      <c r="C11" s="1"/>
      <c r="D11" s="28">
        <f>+ER!D22*-1</f>
        <v>-39907903835.470001</v>
      </c>
      <c r="E11" s="28"/>
      <c r="F11" s="28">
        <v>-42145570130.720001</v>
      </c>
    </row>
    <row r="12" spans="1:6" ht="18.75" x14ac:dyDescent="0.3">
      <c r="A12" s="3"/>
      <c r="B12" s="1" t="s">
        <v>161</v>
      </c>
      <c r="C12" s="1"/>
      <c r="D12" s="28">
        <v>-43089206067</v>
      </c>
      <c r="E12" s="28"/>
      <c r="F12" s="28">
        <v>0</v>
      </c>
    </row>
    <row r="13" spans="1:6" ht="18.75" x14ac:dyDescent="0.3">
      <c r="A13" s="3"/>
      <c r="B13" s="1" t="s">
        <v>114</v>
      </c>
      <c r="C13" s="1"/>
      <c r="D13" s="28">
        <v>-81507959447</v>
      </c>
      <c r="E13" s="28"/>
      <c r="F13" s="28">
        <v>-41434992758</v>
      </c>
    </row>
    <row r="14" spans="1:6" ht="18.75" x14ac:dyDescent="0.3">
      <c r="A14" s="3"/>
      <c r="B14" s="115" t="s">
        <v>115</v>
      </c>
      <c r="C14" s="115"/>
      <c r="D14" s="117">
        <f>3327069168+2460744600</f>
        <v>5787813768</v>
      </c>
      <c r="E14" s="93"/>
      <c r="F14" s="96">
        <v>5321439879</v>
      </c>
    </row>
    <row r="15" spans="1:6" ht="18.75" x14ac:dyDescent="0.3">
      <c r="A15" s="3"/>
      <c r="B15" s="1"/>
      <c r="C15" s="1"/>
      <c r="D15" s="28"/>
      <c r="E15" s="93"/>
      <c r="F15" s="28"/>
    </row>
    <row r="16" spans="1:6" ht="18.75" x14ac:dyDescent="0.3">
      <c r="A16" s="3"/>
      <c r="B16" s="3"/>
      <c r="C16" s="3"/>
      <c r="D16" s="97">
        <f>SUM(D7:D14)</f>
        <v>-58511853821.459976</v>
      </c>
      <c r="E16" s="93"/>
      <c r="F16" s="97">
        <f>SUM(F7:F14)</f>
        <v>13296861521.099869</v>
      </c>
    </row>
    <row r="17" spans="1:6" ht="18.75" x14ac:dyDescent="0.3">
      <c r="A17" s="3" t="s">
        <v>116</v>
      </c>
      <c r="B17" s="1"/>
      <c r="C17" s="1"/>
      <c r="D17" s="28"/>
      <c r="E17" s="93"/>
      <c r="F17" s="28"/>
    </row>
    <row r="18" spans="1:6" ht="18.75" x14ac:dyDescent="0.3">
      <c r="A18" s="3" t="s">
        <v>117</v>
      </c>
      <c r="B18" s="1"/>
      <c r="C18" s="1"/>
      <c r="D18" s="28"/>
      <c r="E18" s="93"/>
      <c r="F18" s="28"/>
    </row>
    <row r="19" spans="1:6" ht="18.75" x14ac:dyDescent="0.3">
      <c r="A19" s="3"/>
      <c r="B19" s="1" t="s">
        <v>118</v>
      </c>
      <c r="C19" s="1"/>
      <c r="D19" s="28">
        <v>-109582767451</v>
      </c>
      <c r="E19" s="29"/>
      <c r="F19" s="28">
        <v>50356778746</v>
      </c>
    </row>
    <row r="20" spans="1:6" ht="18.75" x14ac:dyDescent="0.3">
      <c r="A20" s="3"/>
      <c r="B20" s="1" t="s">
        <v>119</v>
      </c>
      <c r="C20" s="1"/>
      <c r="D20" s="28">
        <f>-88082709792-3597546123</f>
        <v>-91680255915</v>
      </c>
      <c r="E20" s="29"/>
      <c r="F20" s="28">
        <v>-194899426601</v>
      </c>
    </row>
    <row r="21" spans="1:6" ht="18.75" x14ac:dyDescent="0.3">
      <c r="A21" s="3"/>
      <c r="B21" s="1" t="s">
        <v>120</v>
      </c>
      <c r="C21" s="1"/>
      <c r="D21" s="28">
        <v>15651506.1800003</v>
      </c>
      <c r="E21" s="93"/>
      <c r="F21" s="28">
        <v>-5499863579</v>
      </c>
    </row>
    <row r="22" spans="1:6" ht="18.75" x14ac:dyDescent="0.3">
      <c r="A22" s="3"/>
      <c r="B22" s="1" t="s">
        <v>121</v>
      </c>
      <c r="C22" s="1"/>
      <c r="D22" s="28">
        <f>-11400810219+351617261</f>
        <v>-11049192958</v>
      </c>
      <c r="E22" s="93"/>
      <c r="F22" s="28">
        <v>1852273967</v>
      </c>
    </row>
    <row r="23" spans="1:6" ht="18.75" x14ac:dyDescent="0.3">
      <c r="A23" s="3"/>
      <c r="B23" s="1" t="s">
        <v>122</v>
      </c>
      <c r="C23" s="1"/>
      <c r="D23" s="28">
        <v>-6123953865</v>
      </c>
      <c r="E23" s="93"/>
      <c r="F23" s="28">
        <v>-4865984248</v>
      </c>
    </row>
    <row r="24" spans="1:6" ht="18.75" x14ac:dyDescent="0.3">
      <c r="A24" s="3"/>
      <c r="B24" s="1" t="s">
        <v>123</v>
      </c>
      <c r="C24" s="1"/>
      <c r="D24" s="28">
        <v>9825159982</v>
      </c>
      <c r="E24" s="93"/>
      <c r="F24" s="28">
        <v>-45997446770</v>
      </c>
    </row>
    <row r="25" spans="1:6" ht="18.75" x14ac:dyDescent="0.3">
      <c r="A25" s="3"/>
      <c r="B25" s="1" t="s">
        <v>124</v>
      </c>
      <c r="C25" s="1"/>
      <c r="D25" s="28">
        <v>245306029369.37994</v>
      </c>
      <c r="E25" s="29"/>
      <c r="F25" s="28">
        <v>123215123988</v>
      </c>
    </row>
    <row r="26" spans="1:6" ht="18.75" x14ac:dyDescent="0.3">
      <c r="A26" s="3"/>
      <c r="B26" s="1" t="s">
        <v>125</v>
      </c>
      <c r="C26" s="1"/>
      <c r="D26" s="28">
        <v>1531056601.6600006</v>
      </c>
      <c r="E26" s="29"/>
      <c r="F26" s="28">
        <v>11992280900</v>
      </c>
    </row>
    <row r="27" spans="1:6" ht="18.75" x14ac:dyDescent="0.3">
      <c r="A27" s="3"/>
      <c r="B27" s="1" t="s">
        <v>126</v>
      </c>
      <c r="C27" s="1"/>
      <c r="D27" s="28">
        <v>-10135295160</v>
      </c>
      <c r="E27" s="29"/>
      <c r="F27" s="28">
        <v>0</v>
      </c>
    </row>
    <row r="28" spans="1:6" ht="18.75" x14ac:dyDescent="0.3">
      <c r="A28" s="3"/>
      <c r="B28" s="1" t="s">
        <v>127</v>
      </c>
      <c r="C28" s="1"/>
      <c r="D28" s="28">
        <v>3143251581.6499996</v>
      </c>
      <c r="E28" s="29"/>
      <c r="F28" s="28">
        <v>-93917392</v>
      </c>
    </row>
    <row r="29" spans="1:6" ht="18.75" x14ac:dyDescent="0.3">
      <c r="A29" s="3" t="s">
        <v>128</v>
      </c>
      <c r="B29" s="1"/>
      <c r="C29" s="1"/>
      <c r="D29" s="28"/>
      <c r="E29" s="93"/>
      <c r="F29" s="28"/>
    </row>
    <row r="30" spans="1:6" ht="18.75" x14ac:dyDescent="0.3">
      <c r="A30" s="3" t="s">
        <v>129</v>
      </c>
      <c r="B30" s="1"/>
      <c r="C30" s="5" t="s">
        <v>130</v>
      </c>
      <c r="D30" s="97">
        <f>SUM(D16:D29)</f>
        <v>-27262170129.590027</v>
      </c>
      <c r="E30" s="93"/>
      <c r="F30" s="97">
        <f>SUM(F16:F29)</f>
        <v>-50643319467.900146</v>
      </c>
    </row>
    <row r="31" spans="1:6" ht="18.75" x14ac:dyDescent="0.3">
      <c r="A31" s="3"/>
      <c r="B31" s="1"/>
      <c r="C31" s="1"/>
      <c r="D31" s="28"/>
      <c r="E31" s="93"/>
      <c r="F31" s="28"/>
    </row>
    <row r="32" spans="1:6" ht="18.75" x14ac:dyDescent="0.3">
      <c r="A32" s="3" t="s">
        <v>131</v>
      </c>
      <c r="B32" s="1"/>
      <c r="C32" s="1"/>
      <c r="D32" s="28"/>
      <c r="E32" s="93"/>
      <c r="F32" s="28"/>
    </row>
    <row r="33" spans="1:6" ht="18.75" x14ac:dyDescent="0.3">
      <c r="A33" s="3" t="s">
        <v>132</v>
      </c>
      <c r="B33" s="1"/>
      <c r="C33" s="1"/>
      <c r="D33" s="28"/>
      <c r="E33" s="93"/>
      <c r="F33" s="28"/>
    </row>
    <row r="34" spans="1:6" ht="18.75" x14ac:dyDescent="0.3">
      <c r="A34" s="3"/>
      <c r="B34" s="115" t="s">
        <v>133</v>
      </c>
      <c r="C34" s="115"/>
      <c r="D34" s="116">
        <f>-1520232067-868438708</f>
        <v>-2388670775</v>
      </c>
      <c r="E34" s="93"/>
      <c r="F34" s="28">
        <v>-607477505</v>
      </c>
    </row>
    <row r="35" spans="1:6" ht="18.75" x14ac:dyDescent="0.3">
      <c r="A35" s="3"/>
      <c r="B35" s="115" t="s">
        <v>134</v>
      </c>
      <c r="C35" s="115"/>
      <c r="D35" s="116">
        <v>-39084754683</v>
      </c>
      <c r="E35" s="93"/>
      <c r="F35" s="28">
        <v>43207907</v>
      </c>
    </row>
    <row r="36" spans="1:6" ht="18.75" x14ac:dyDescent="0.3">
      <c r="A36" s="3"/>
      <c r="B36" s="115" t="s">
        <v>135</v>
      </c>
      <c r="C36" s="115"/>
      <c r="D36" s="117">
        <f>-28800000-8770464410+12940997773</f>
        <v>4141733363</v>
      </c>
      <c r="E36" s="93"/>
      <c r="F36" s="96">
        <v>-8483334027</v>
      </c>
    </row>
    <row r="37" spans="1:6" ht="18.75" x14ac:dyDescent="0.3">
      <c r="A37" s="3" t="s">
        <v>136</v>
      </c>
      <c r="B37" s="1"/>
      <c r="C37" s="1"/>
      <c r="D37" s="28"/>
      <c r="E37" s="93"/>
      <c r="F37" s="28"/>
    </row>
    <row r="38" spans="1:6" ht="18.75" x14ac:dyDescent="0.3">
      <c r="A38" s="3" t="s">
        <v>132</v>
      </c>
      <c r="B38" s="1"/>
      <c r="C38" s="5" t="s">
        <v>137</v>
      </c>
      <c r="D38" s="97">
        <f>SUM(D34:D37)</f>
        <v>-37331692095</v>
      </c>
      <c r="E38" s="93"/>
      <c r="F38" s="97">
        <f>SUM(F34:F37)</f>
        <v>-9047603625</v>
      </c>
    </row>
    <row r="39" spans="1:6" ht="18.75" x14ac:dyDescent="0.3">
      <c r="A39" s="3"/>
      <c r="B39" s="1"/>
      <c r="C39" s="1"/>
      <c r="D39" s="28"/>
      <c r="E39" s="93"/>
      <c r="F39" s="28"/>
    </row>
    <row r="40" spans="1:6" ht="18.75" x14ac:dyDescent="0.3">
      <c r="A40" s="3" t="s">
        <v>131</v>
      </c>
      <c r="B40" s="1"/>
      <c r="C40" s="1"/>
      <c r="D40" s="28"/>
      <c r="E40" s="93"/>
      <c r="F40" s="28"/>
    </row>
    <row r="41" spans="1:6" ht="18.75" x14ac:dyDescent="0.3">
      <c r="A41" s="3" t="s">
        <v>138</v>
      </c>
      <c r="B41" s="1"/>
      <c r="C41" s="1"/>
      <c r="D41" s="28"/>
      <c r="E41" s="93"/>
      <c r="F41" s="28"/>
    </row>
    <row r="42" spans="1:6" ht="18.75" x14ac:dyDescent="0.3">
      <c r="A42" s="3"/>
      <c r="B42" s="1" t="s">
        <v>139</v>
      </c>
      <c r="C42" s="1"/>
      <c r="D42" s="96">
        <v>79778600000</v>
      </c>
      <c r="E42" s="93"/>
      <c r="F42" s="96">
        <v>6046500000</v>
      </c>
    </row>
    <row r="43" spans="1:6" ht="18.75" x14ac:dyDescent="0.3">
      <c r="A43" s="3" t="s">
        <v>128</v>
      </c>
      <c r="B43" s="1"/>
      <c r="C43" s="1"/>
      <c r="D43" s="93" t="s">
        <v>140</v>
      </c>
      <c r="E43" s="93"/>
      <c r="F43" s="93"/>
    </row>
    <row r="44" spans="1:6" ht="18.75" x14ac:dyDescent="0.3">
      <c r="A44" s="3" t="s">
        <v>141</v>
      </c>
      <c r="B44" s="1"/>
      <c r="C44" s="5" t="s">
        <v>142</v>
      </c>
      <c r="D44" s="97">
        <f>SUM(D42:D43)</f>
        <v>79778600000</v>
      </c>
      <c r="E44" s="93"/>
      <c r="F44" s="97">
        <f>SUM(F42:F43)</f>
        <v>6046500000</v>
      </c>
    </row>
    <row r="45" spans="1:6" ht="18.75" x14ac:dyDescent="0.3">
      <c r="A45" s="3"/>
      <c r="B45" s="1"/>
      <c r="C45" s="1"/>
      <c r="D45" s="28"/>
      <c r="E45" s="93"/>
      <c r="F45" s="28"/>
    </row>
    <row r="46" spans="1:6" ht="18.75" x14ac:dyDescent="0.3">
      <c r="A46" s="1" t="s">
        <v>143</v>
      </c>
      <c r="B46" s="1"/>
      <c r="C46" s="5" t="s">
        <v>144</v>
      </c>
      <c r="D46" s="28">
        <f>+D30+D38+D44</f>
        <v>15184737775.409973</v>
      </c>
      <c r="E46" s="93"/>
      <c r="F46" s="28">
        <f>+F30+F38+F44</f>
        <v>-53644423092.900146</v>
      </c>
    </row>
    <row r="47" spans="1:6" ht="18.75" x14ac:dyDescent="0.3">
      <c r="A47" s="1" t="s">
        <v>145</v>
      </c>
      <c r="B47" s="1"/>
      <c r="C47" s="1"/>
      <c r="D47" s="96">
        <f>+F49</f>
        <v>390139060743.53967</v>
      </c>
      <c r="E47" s="93"/>
      <c r="F47" s="96">
        <v>443783483836.43982</v>
      </c>
    </row>
    <row r="48" spans="1:6" ht="18.75" x14ac:dyDescent="0.3">
      <c r="A48" s="3"/>
      <c r="B48" s="1"/>
      <c r="C48" s="1"/>
      <c r="D48" s="28"/>
      <c r="E48" s="93"/>
      <c r="F48" s="28"/>
    </row>
    <row r="49" spans="1:12" ht="19.5" thickBot="1" x14ac:dyDescent="0.35">
      <c r="A49" s="3" t="s">
        <v>146</v>
      </c>
      <c r="D49" s="98">
        <f>SUM(D46:D47)</f>
        <v>405323798518.94965</v>
      </c>
      <c r="E49" s="93"/>
      <c r="F49" s="98">
        <f>SUM(F46:F47)</f>
        <v>390139060743.53967</v>
      </c>
      <c r="G49" s="112"/>
      <c r="H49" s="32"/>
    </row>
    <row r="50" spans="1:12" ht="19.5" thickTop="1" x14ac:dyDescent="0.3">
      <c r="A50" s="3"/>
      <c r="B50" s="1"/>
      <c r="C50" s="1"/>
      <c r="D50" s="28"/>
      <c r="E50" s="93"/>
      <c r="F50" s="1"/>
    </row>
    <row r="51" spans="1:12" ht="15.75" x14ac:dyDescent="0.25">
      <c r="A51" s="279" t="s">
        <v>147</v>
      </c>
      <c r="B51" s="279"/>
      <c r="C51" s="279"/>
      <c r="D51" s="279"/>
      <c r="E51" s="279"/>
      <c r="F51" s="279"/>
    </row>
    <row r="52" spans="1:12" ht="15.75" x14ac:dyDescent="0.25">
      <c r="A52" s="99" t="s">
        <v>148</v>
      </c>
      <c r="B52" s="99"/>
      <c r="C52" s="99"/>
      <c r="D52" s="100"/>
      <c r="E52" s="99"/>
      <c r="F52" s="100"/>
    </row>
    <row r="53" spans="1:12" ht="18.75" x14ac:dyDescent="0.3">
      <c r="A53" s="3"/>
      <c r="B53" s="1"/>
      <c r="C53" s="1"/>
      <c r="D53" s="28"/>
      <c r="E53" s="93"/>
      <c r="F53" s="1"/>
    </row>
    <row r="54" spans="1:12" ht="18.75" x14ac:dyDescent="0.3">
      <c r="A54" s="3"/>
      <c r="B54" s="1"/>
      <c r="C54" s="1"/>
      <c r="D54" s="28"/>
      <c r="E54" s="93"/>
      <c r="F54" s="1"/>
    </row>
    <row r="55" spans="1:12" ht="18.75" x14ac:dyDescent="0.3">
      <c r="A55" s="35"/>
      <c r="B55" s="38"/>
      <c r="C55" s="38"/>
      <c r="E55" s="93"/>
      <c r="F55" s="38"/>
    </row>
    <row r="56" spans="1:12" ht="18.75" x14ac:dyDescent="0.3">
      <c r="A56" s="35"/>
      <c r="B56" s="38"/>
      <c r="C56" s="38"/>
      <c r="D56" s="38"/>
      <c r="E56" s="93"/>
      <c r="F56" s="28"/>
      <c r="I56" s="118"/>
      <c r="J56" s="118"/>
      <c r="K56" s="118"/>
      <c r="L56" s="118"/>
    </row>
    <row r="57" spans="1:12" ht="11.25" customHeight="1" x14ac:dyDescent="0.3">
      <c r="A57" s="37"/>
      <c r="E57" s="93"/>
      <c r="F57" s="1"/>
      <c r="I57" s="118"/>
      <c r="J57" s="118"/>
      <c r="K57" s="118"/>
      <c r="L57" s="118"/>
    </row>
  </sheetData>
  <mergeCells count="4">
    <mergeCell ref="A1:F1"/>
    <mergeCell ref="A2:F2"/>
    <mergeCell ref="A3:F3"/>
    <mergeCell ref="A51:F51"/>
  </mergeCells>
  <pageMargins left="0.42" right="0.25" top="0.35433070866141736" bottom="0.19685039370078741" header="0.31496062992125984" footer="0.31496062992125984"/>
  <pageSetup paperSize="9" scale="75"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L1206"/>
  <sheetViews>
    <sheetView showGridLines="0" topLeftCell="A643" workbookViewId="0">
      <selection activeCell="E688" sqref="E688"/>
    </sheetView>
  </sheetViews>
  <sheetFormatPr baseColWidth="10" defaultColWidth="11.5703125" defaultRowHeight="11.25" x14ac:dyDescent="0.2"/>
  <cols>
    <col min="1" max="1" width="20.7109375" style="122" customWidth="1"/>
    <col min="2" max="2" width="16.85546875" style="122" customWidth="1"/>
    <col min="3" max="3" width="19.85546875" style="122" customWidth="1"/>
    <col min="4" max="4" width="21" style="122" customWidth="1"/>
    <col min="5" max="5" width="24.140625" style="122" customWidth="1"/>
    <col min="6" max="6" width="22.42578125" style="122" customWidth="1"/>
    <col min="7" max="7" width="19.5703125" style="122" bestFit="1" customWidth="1"/>
    <col min="8" max="16384" width="11.5703125" style="122"/>
  </cols>
  <sheetData>
    <row r="2" spans="1:7" x14ac:dyDescent="0.2">
      <c r="A2" s="124" t="s">
        <v>531</v>
      </c>
      <c r="B2" s="123"/>
      <c r="C2" s="123"/>
      <c r="D2" s="123"/>
      <c r="E2" s="123"/>
      <c r="F2" s="123"/>
    </row>
    <row r="3" spans="1:7" x14ac:dyDescent="0.2">
      <c r="A3" s="123"/>
      <c r="B3" s="123"/>
      <c r="C3" s="123"/>
      <c r="D3" s="123"/>
      <c r="E3" s="123"/>
      <c r="F3" s="123"/>
    </row>
    <row r="4" spans="1:7" ht="29.25" customHeight="1" x14ac:dyDescent="0.2">
      <c r="A4" s="280" t="s">
        <v>530</v>
      </c>
      <c r="B4" s="280"/>
      <c r="C4" s="280"/>
      <c r="D4" s="280"/>
      <c r="E4" s="280"/>
      <c r="F4" s="280"/>
      <c r="G4" s="280"/>
    </row>
    <row r="5" spans="1:7" x14ac:dyDescent="0.2">
      <c r="A5" s="123"/>
      <c r="B5" s="123"/>
      <c r="C5" s="123"/>
      <c r="D5" s="123"/>
      <c r="E5" s="123"/>
      <c r="F5" s="123"/>
    </row>
    <row r="6" spans="1:7" x14ac:dyDescent="0.2">
      <c r="A6" s="124" t="s">
        <v>529</v>
      </c>
      <c r="B6" s="124" t="s">
        <v>528</v>
      </c>
      <c r="C6" s="123"/>
      <c r="D6" s="123"/>
      <c r="E6" s="123"/>
      <c r="F6" s="123"/>
    </row>
    <row r="7" spans="1:7" x14ac:dyDescent="0.2">
      <c r="A7" s="123"/>
      <c r="B7" s="123"/>
      <c r="C7" s="123"/>
      <c r="D7" s="123"/>
      <c r="E7" s="123"/>
      <c r="F7" s="123"/>
    </row>
    <row r="8" spans="1:7" x14ac:dyDescent="0.2">
      <c r="A8" s="124" t="s">
        <v>527</v>
      </c>
      <c r="B8" s="124" t="s">
        <v>526</v>
      </c>
      <c r="C8" s="123"/>
      <c r="D8" s="123"/>
      <c r="E8" s="123"/>
      <c r="F8" s="123"/>
    </row>
    <row r="9" spans="1:7" x14ac:dyDescent="0.2">
      <c r="A9" s="124"/>
      <c r="B9" s="123"/>
      <c r="C9" s="123"/>
      <c r="D9" s="123"/>
      <c r="E9" s="123"/>
      <c r="F9" s="123"/>
    </row>
    <row r="10" spans="1:7" x14ac:dyDescent="0.2">
      <c r="A10" s="123" t="s">
        <v>525</v>
      </c>
      <c r="B10" s="123"/>
      <c r="C10" s="123"/>
      <c r="D10" s="123"/>
      <c r="E10" s="123"/>
      <c r="F10" s="123"/>
    </row>
    <row r="11" spans="1:7" x14ac:dyDescent="0.2">
      <c r="A11" s="123" t="s">
        <v>524</v>
      </c>
      <c r="B11" s="123"/>
      <c r="C11" s="123"/>
      <c r="D11" s="123"/>
      <c r="E11" s="123"/>
      <c r="F11" s="123"/>
    </row>
    <row r="12" spans="1:7" x14ac:dyDescent="0.2">
      <c r="A12" s="123" t="s">
        <v>523</v>
      </c>
      <c r="B12" s="123"/>
      <c r="C12" s="123"/>
      <c r="D12" s="123"/>
      <c r="E12" s="123"/>
      <c r="F12" s="123"/>
    </row>
    <row r="13" spans="1:7" x14ac:dyDescent="0.2">
      <c r="A13" s="123"/>
      <c r="B13" s="123"/>
      <c r="C13" s="123"/>
      <c r="D13" s="123"/>
      <c r="E13" s="123"/>
      <c r="F13" s="123"/>
    </row>
    <row r="14" spans="1:7" x14ac:dyDescent="0.2">
      <c r="A14" s="123" t="s">
        <v>522</v>
      </c>
      <c r="B14" s="123"/>
      <c r="C14" s="123"/>
      <c r="D14" s="123"/>
      <c r="E14" s="123"/>
      <c r="F14" s="123"/>
    </row>
    <row r="15" spans="1:7" x14ac:dyDescent="0.2">
      <c r="A15" s="123"/>
      <c r="B15" s="123"/>
      <c r="C15" s="123"/>
      <c r="D15" s="123"/>
      <c r="E15" s="123"/>
      <c r="F15" s="123"/>
    </row>
    <row r="16" spans="1:7" x14ac:dyDescent="0.2">
      <c r="A16" s="123" t="s">
        <v>521</v>
      </c>
      <c r="B16" s="123"/>
      <c r="C16" s="123"/>
      <c r="D16" s="123"/>
      <c r="E16" s="123"/>
      <c r="F16" s="123"/>
    </row>
    <row r="17" spans="1:7" x14ac:dyDescent="0.2">
      <c r="A17" s="123" t="s">
        <v>520</v>
      </c>
      <c r="B17" s="123"/>
      <c r="C17" s="123"/>
      <c r="D17" s="123"/>
      <c r="E17" s="123"/>
      <c r="F17" s="123"/>
    </row>
    <row r="18" spans="1:7" x14ac:dyDescent="0.2">
      <c r="A18" s="123"/>
      <c r="B18" s="123"/>
      <c r="C18" s="123"/>
      <c r="D18" s="123"/>
      <c r="E18" s="123"/>
      <c r="F18" s="123"/>
    </row>
    <row r="19" spans="1:7" x14ac:dyDescent="0.2">
      <c r="A19" s="123" t="s">
        <v>519</v>
      </c>
      <c r="B19" s="123"/>
      <c r="C19" s="123"/>
      <c r="D19" s="123"/>
      <c r="E19" s="123"/>
      <c r="F19" s="123"/>
    </row>
    <row r="20" spans="1:7" x14ac:dyDescent="0.2">
      <c r="A20" s="123" t="s">
        <v>518</v>
      </c>
      <c r="B20" s="123"/>
      <c r="C20" s="123"/>
      <c r="D20" s="123"/>
      <c r="E20" s="123"/>
      <c r="F20" s="123"/>
    </row>
    <row r="21" spans="1:7" x14ac:dyDescent="0.2">
      <c r="A21" s="123"/>
      <c r="B21" s="123"/>
      <c r="C21" s="123"/>
      <c r="D21" s="123"/>
      <c r="E21" s="123"/>
      <c r="F21" s="123"/>
    </row>
    <row r="22" spans="1:7" x14ac:dyDescent="0.2">
      <c r="A22" s="123" t="s">
        <v>517</v>
      </c>
      <c r="B22" s="123"/>
      <c r="C22" s="123"/>
      <c r="D22" s="123"/>
      <c r="E22" s="123"/>
      <c r="F22" s="123"/>
    </row>
    <row r="23" spans="1:7" x14ac:dyDescent="0.2">
      <c r="A23" s="123" t="s">
        <v>516</v>
      </c>
      <c r="B23" s="123"/>
      <c r="C23" s="123"/>
      <c r="D23" s="123"/>
      <c r="E23" s="123"/>
      <c r="F23" s="123"/>
    </row>
    <row r="24" spans="1:7" x14ac:dyDescent="0.2">
      <c r="A24" s="123"/>
      <c r="B24" s="123"/>
      <c r="C24" s="123"/>
      <c r="D24" s="123"/>
      <c r="E24" s="123"/>
      <c r="F24" s="123"/>
    </row>
    <row r="25" spans="1:7" x14ac:dyDescent="0.2">
      <c r="A25" s="123" t="s">
        <v>515</v>
      </c>
      <c r="B25" s="123"/>
      <c r="C25" s="123"/>
      <c r="D25" s="123"/>
      <c r="E25" s="123"/>
      <c r="F25" s="123"/>
    </row>
    <row r="26" spans="1:7" x14ac:dyDescent="0.2">
      <c r="A26" s="123" t="s">
        <v>514</v>
      </c>
      <c r="B26" s="123"/>
      <c r="C26" s="123"/>
      <c r="D26" s="123"/>
      <c r="E26" s="123"/>
      <c r="F26" s="123"/>
    </row>
    <row r="27" spans="1:7" x14ac:dyDescent="0.2">
      <c r="A27" s="123"/>
      <c r="B27" s="123"/>
      <c r="C27" s="123"/>
      <c r="D27" s="123"/>
      <c r="E27" s="123"/>
      <c r="F27" s="123"/>
    </row>
    <row r="28" spans="1:7" x14ac:dyDescent="0.2">
      <c r="A28" s="124" t="s">
        <v>513</v>
      </c>
      <c r="B28" s="124" t="s">
        <v>512</v>
      </c>
      <c r="C28" s="123"/>
      <c r="D28" s="123"/>
      <c r="E28" s="123"/>
      <c r="F28" s="123"/>
    </row>
    <row r="29" spans="1:7" x14ac:dyDescent="0.2">
      <c r="A29" s="123"/>
      <c r="B29" s="123"/>
      <c r="C29" s="123"/>
      <c r="D29" s="123"/>
      <c r="E29" s="123"/>
      <c r="F29" s="123"/>
    </row>
    <row r="30" spans="1:7" ht="46.5" customHeight="1" x14ac:dyDescent="0.2">
      <c r="A30" s="280" t="s">
        <v>511</v>
      </c>
      <c r="B30" s="280"/>
      <c r="C30" s="280"/>
      <c r="D30" s="280"/>
      <c r="E30" s="280"/>
      <c r="F30" s="280"/>
      <c r="G30" s="280"/>
    </row>
    <row r="31" spans="1:7" x14ac:dyDescent="0.2">
      <c r="A31" s="123"/>
      <c r="B31" s="123"/>
      <c r="C31" s="123"/>
      <c r="D31" s="123"/>
      <c r="E31" s="123"/>
      <c r="F31" s="123"/>
    </row>
    <row r="32" spans="1:7" x14ac:dyDescent="0.2">
      <c r="A32" s="124" t="s">
        <v>510</v>
      </c>
      <c r="B32" s="124" t="s">
        <v>509</v>
      </c>
      <c r="C32" s="123"/>
      <c r="D32" s="123"/>
      <c r="E32" s="123"/>
      <c r="F32" s="123"/>
    </row>
    <row r="33" spans="1:6" x14ac:dyDescent="0.2">
      <c r="A33" s="123"/>
      <c r="B33" s="123"/>
      <c r="C33" s="123"/>
      <c r="D33" s="123"/>
      <c r="E33" s="123"/>
      <c r="F33" s="123"/>
    </row>
    <row r="34" spans="1:6" x14ac:dyDescent="0.2">
      <c r="A34" s="123" t="s">
        <v>508</v>
      </c>
      <c r="B34" s="123"/>
      <c r="C34" s="123"/>
      <c r="D34" s="123"/>
      <c r="E34" s="123"/>
      <c r="F34" s="123"/>
    </row>
    <row r="35" spans="1:6" x14ac:dyDescent="0.2">
      <c r="A35" s="123" t="s">
        <v>148</v>
      </c>
      <c r="B35" s="123"/>
      <c r="C35" s="123"/>
      <c r="D35" s="123"/>
      <c r="E35" s="123"/>
      <c r="F35" s="123"/>
    </row>
    <row r="36" spans="1:6" x14ac:dyDescent="0.2">
      <c r="A36" s="124" t="s">
        <v>507</v>
      </c>
      <c r="B36" s="124" t="s">
        <v>506</v>
      </c>
      <c r="C36" s="123"/>
      <c r="D36" s="123"/>
      <c r="E36" s="123"/>
      <c r="F36" s="123"/>
    </row>
    <row r="37" spans="1:6" x14ac:dyDescent="0.2">
      <c r="A37" s="123"/>
      <c r="B37" s="123"/>
      <c r="C37" s="123"/>
      <c r="D37" s="123"/>
      <c r="E37" s="123"/>
      <c r="F37" s="123"/>
    </row>
    <row r="38" spans="1:6" x14ac:dyDescent="0.2">
      <c r="A38" s="123" t="s">
        <v>505</v>
      </c>
      <c r="B38" s="123"/>
      <c r="C38" s="123"/>
      <c r="D38" s="123"/>
      <c r="E38" s="123"/>
      <c r="F38" s="123"/>
    </row>
    <row r="39" spans="1:6" x14ac:dyDescent="0.2">
      <c r="A39" s="123"/>
      <c r="B39" s="123"/>
      <c r="C39" s="123"/>
      <c r="D39" s="123"/>
      <c r="E39" s="123"/>
      <c r="F39" s="123"/>
    </row>
    <row r="40" spans="1:6" x14ac:dyDescent="0.2">
      <c r="A40" s="124" t="s">
        <v>504</v>
      </c>
      <c r="B40" s="124" t="s">
        <v>503</v>
      </c>
      <c r="C40" s="123"/>
      <c r="D40" s="123"/>
      <c r="E40" s="123"/>
      <c r="F40" s="123"/>
    </row>
    <row r="41" spans="1:6" x14ac:dyDescent="0.2">
      <c r="A41" s="124"/>
      <c r="B41" s="124"/>
      <c r="C41" s="123"/>
      <c r="D41" s="123"/>
      <c r="E41" s="123"/>
      <c r="F41" s="123"/>
    </row>
    <row r="42" spans="1:6" x14ac:dyDescent="0.2">
      <c r="A42" s="124" t="s">
        <v>206</v>
      </c>
      <c r="B42" s="123"/>
      <c r="C42" s="123"/>
      <c r="D42" s="123"/>
      <c r="E42" s="123"/>
      <c r="F42" s="123"/>
    </row>
    <row r="43" spans="1:6" x14ac:dyDescent="0.2">
      <c r="A43" s="307" t="s">
        <v>502</v>
      </c>
      <c r="B43" s="309"/>
      <c r="C43" s="271" t="s">
        <v>501</v>
      </c>
      <c r="D43" s="271" t="s">
        <v>19</v>
      </c>
      <c r="E43" s="271" t="s">
        <v>500</v>
      </c>
      <c r="F43" s="123"/>
    </row>
    <row r="44" spans="1:6" ht="12" thickBot="1" x14ac:dyDescent="0.25">
      <c r="A44" s="310"/>
      <c r="B44" s="312"/>
      <c r="C44" s="271" t="s">
        <v>202</v>
      </c>
      <c r="D44" s="271" t="s">
        <v>202</v>
      </c>
      <c r="E44" s="271" t="s">
        <v>202</v>
      </c>
      <c r="F44" s="123"/>
    </row>
    <row r="45" spans="1:6" ht="13.5" thickBot="1" x14ac:dyDescent="0.25">
      <c r="A45" s="355" t="s">
        <v>499</v>
      </c>
      <c r="B45" s="356"/>
      <c r="C45" s="230">
        <v>205086842</v>
      </c>
      <c r="D45" s="202" t="s">
        <v>307</v>
      </c>
      <c r="E45" s="230">
        <v>205086842</v>
      </c>
      <c r="F45" s="123"/>
    </row>
    <row r="46" spans="1:6" ht="13.5" thickBot="1" x14ac:dyDescent="0.25">
      <c r="A46" s="355" t="s">
        <v>498</v>
      </c>
      <c r="B46" s="356"/>
      <c r="C46" s="274">
        <v>9982151604</v>
      </c>
      <c r="D46" s="202" t="s">
        <v>307</v>
      </c>
      <c r="E46" s="274">
        <v>9982151604</v>
      </c>
      <c r="F46" s="123"/>
    </row>
    <row r="47" spans="1:6" x14ac:dyDescent="0.2">
      <c r="A47" s="357" t="s">
        <v>168</v>
      </c>
      <c r="B47" s="358"/>
      <c r="C47" s="125">
        <f>+C45+C46</f>
        <v>10187238446</v>
      </c>
      <c r="D47" s="270" t="s">
        <v>307</v>
      </c>
      <c r="E47" s="125">
        <f>+C47</f>
        <v>10187238446</v>
      </c>
      <c r="F47" s="123"/>
    </row>
    <row r="48" spans="1:6" x14ac:dyDescent="0.2">
      <c r="A48" s="273"/>
      <c r="B48" s="273"/>
      <c r="C48" s="218"/>
      <c r="D48" s="272"/>
      <c r="E48" s="218"/>
      <c r="F48" s="123"/>
    </row>
    <row r="49" spans="1:6" x14ac:dyDescent="0.2">
      <c r="A49" s="273"/>
      <c r="B49" s="273"/>
      <c r="C49" s="218"/>
      <c r="D49" s="272"/>
      <c r="E49" s="218"/>
      <c r="F49" s="123"/>
    </row>
    <row r="50" spans="1:6" x14ac:dyDescent="0.2">
      <c r="A50" s="124"/>
      <c r="B50" s="124"/>
      <c r="C50" s="123"/>
      <c r="D50" s="123"/>
      <c r="E50" s="123"/>
      <c r="F50" s="123"/>
    </row>
    <row r="51" spans="1:6" x14ac:dyDescent="0.2">
      <c r="A51" s="124" t="s">
        <v>205</v>
      </c>
      <c r="B51" s="123"/>
      <c r="C51" s="123"/>
      <c r="D51" s="123"/>
      <c r="E51" s="123"/>
      <c r="F51" s="123"/>
    </row>
    <row r="52" spans="1:6" x14ac:dyDescent="0.2">
      <c r="A52" s="307" t="s">
        <v>502</v>
      </c>
      <c r="B52" s="309"/>
      <c r="C52" s="271" t="s">
        <v>501</v>
      </c>
      <c r="D52" s="271" t="s">
        <v>19</v>
      </c>
      <c r="E52" s="271" t="s">
        <v>500</v>
      </c>
      <c r="F52" s="123"/>
    </row>
    <row r="53" spans="1:6" x14ac:dyDescent="0.2">
      <c r="A53" s="310"/>
      <c r="B53" s="312"/>
      <c r="C53" s="271" t="s">
        <v>202</v>
      </c>
      <c r="D53" s="271" t="s">
        <v>202</v>
      </c>
      <c r="E53" s="271" t="s">
        <v>202</v>
      </c>
      <c r="F53" s="123"/>
    </row>
    <row r="54" spans="1:6" x14ac:dyDescent="0.2">
      <c r="A54" s="355" t="s">
        <v>499</v>
      </c>
      <c r="B54" s="356"/>
      <c r="C54" s="129">
        <v>176286842</v>
      </c>
      <c r="D54" s="202" t="s">
        <v>307</v>
      </c>
      <c r="E54" s="129">
        <v>176286842</v>
      </c>
      <c r="F54" s="123"/>
    </row>
    <row r="55" spans="1:6" x14ac:dyDescent="0.2">
      <c r="A55" s="355" t="s">
        <v>498</v>
      </c>
      <c r="B55" s="356"/>
      <c r="C55" s="129">
        <v>9982151604</v>
      </c>
      <c r="D55" s="202" t="s">
        <v>307</v>
      </c>
      <c r="E55" s="129">
        <f>+C55</f>
        <v>9982151604</v>
      </c>
      <c r="F55" s="123"/>
    </row>
    <row r="56" spans="1:6" x14ac:dyDescent="0.2">
      <c r="A56" s="357" t="s">
        <v>168</v>
      </c>
      <c r="B56" s="358"/>
      <c r="C56" s="125">
        <f>+C54+C55</f>
        <v>10158438446</v>
      </c>
      <c r="D56" s="270" t="s">
        <v>307</v>
      </c>
      <c r="E56" s="125">
        <f>+C56</f>
        <v>10158438446</v>
      </c>
      <c r="F56" s="123"/>
    </row>
    <row r="57" spans="1:6" x14ac:dyDescent="0.2">
      <c r="A57" s="124"/>
      <c r="B57" s="124"/>
      <c r="C57" s="123"/>
      <c r="D57" s="123"/>
      <c r="E57" s="123"/>
      <c r="F57" s="123"/>
    </row>
    <row r="58" spans="1:6" x14ac:dyDescent="0.2">
      <c r="A58" s="124"/>
      <c r="B58" s="123"/>
      <c r="C58" s="123"/>
      <c r="D58" s="123"/>
      <c r="E58" s="123"/>
      <c r="F58" s="123"/>
    </row>
    <row r="59" spans="1:6" x14ac:dyDescent="0.2">
      <c r="A59" s="124"/>
      <c r="B59" s="123"/>
      <c r="C59" s="123"/>
      <c r="D59" s="123"/>
      <c r="E59" s="123"/>
      <c r="F59" s="123"/>
    </row>
    <row r="60" spans="1:6" x14ac:dyDescent="0.2">
      <c r="A60" s="124"/>
      <c r="B60" s="123"/>
      <c r="C60" s="123"/>
      <c r="D60" s="123"/>
      <c r="E60" s="123"/>
      <c r="F60" s="123"/>
    </row>
    <row r="61" spans="1:6" x14ac:dyDescent="0.2">
      <c r="A61" s="124" t="s">
        <v>497</v>
      </c>
      <c r="B61" s="124" t="s">
        <v>496</v>
      </c>
      <c r="C61" s="123"/>
      <c r="D61" s="123"/>
      <c r="E61" s="123"/>
      <c r="F61" s="123"/>
    </row>
    <row r="62" spans="1:6" x14ac:dyDescent="0.2">
      <c r="A62" s="124"/>
      <c r="B62" s="123"/>
      <c r="C62" s="123"/>
      <c r="D62" s="123"/>
      <c r="E62" s="123"/>
      <c r="F62" s="123"/>
    </row>
    <row r="63" spans="1:6" ht="14.25" customHeight="1" x14ac:dyDescent="0.2">
      <c r="A63" s="360" t="s">
        <v>495</v>
      </c>
      <c r="B63" s="361"/>
      <c r="C63" s="269" t="s">
        <v>176</v>
      </c>
      <c r="D63" s="268" t="s">
        <v>175</v>
      </c>
      <c r="E63" s="123"/>
      <c r="F63" s="123"/>
    </row>
    <row r="64" spans="1:6" ht="14.25" customHeight="1" x14ac:dyDescent="0.2">
      <c r="A64" s="362"/>
      <c r="B64" s="363"/>
      <c r="C64" s="267" t="s">
        <v>494</v>
      </c>
      <c r="D64" s="266" t="s">
        <v>494</v>
      </c>
      <c r="E64" s="123"/>
      <c r="F64" s="123"/>
    </row>
    <row r="65" spans="1:7" ht="15" customHeight="1" x14ac:dyDescent="0.2">
      <c r="A65" s="359" t="s">
        <v>493</v>
      </c>
      <c r="B65" s="353"/>
      <c r="C65" s="264">
        <v>250000000000</v>
      </c>
      <c r="D65" s="263">
        <v>250000000000</v>
      </c>
      <c r="E65" s="123"/>
      <c r="F65" s="123"/>
    </row>
    <row r="66" spans="1:7" ht="15" customHeight="1" x14ac:dyDescent="0.2">
      <c r="A66" s="359" t="s">
        <v>492</v>
      </c>
      <c r="B66" s="353"/>
      <c r="C66" s="264">
        <v>150000000000</v>
      </c>
      <c r="D66" s="263">
        <v>150000000000</v>
      </c>
      <c r="E66" s="123"/>
      <c r="F66" s="123"/>
    </row>
    <row r="67" spans="1:7" ht="15" customHeight="1" x14ac:dyDescent="0.2">
      <c r="A67" s="359" t="s">
        <v>491</v>
      </c>
      <c r="B67" s="353"/>
      <c r="C67" s="264">
        <v>150000000000</v>
      </c>
      <c r="D67" s="263">
        <v>100000000000</v>
      </c>
      <c r="E67" s="123"/>
      <c r="F67" s="123"/>
    </row>
    <row r="68" spans="1:7" ht="15" customHeight="1" x14ac:dyDescent="0.2">
      <c r="A68" s="265" t="s">
        <v>490</v>
      </c>
      <c r="C68" s="264">
        <v>1111200000</v>
      </c>
      <c r="D68" s="263">
        <v>1111200000</v>
      </c>
      <c r="E68" s="123"/>
      <c r="F68" s="123"/>
    </row>
    <row r="69" spans="1:7" ht="15" customHeight="1" x14ac:dyDescent="0.2">
      <c r="A69" s="265" t="s">
        <v>489</v>
      </c>
      <c r="C69" s="264">
        <v>37050000000</v>
      </c>
      <c r="D69" s="263">
        <v>7271400000</v>
      </c>
      <c r="E69" s="123"/>
      <c r="F69" s="123"/>
    </row>
    <row r="70" spans="1:7" x14ac:dyDescent="0.2">
      <c r="A70" s="262"/>
      <c r="B70" s="261"/>
      <c r="C70" s="261"/>
      <c r="D70" s="260"/>
      <c r="E70" s="123"/>
      <c r="F70" s="123"/>
    </row>
    <row r="71" spans="1:7" x14ac:dyDescent="0.2">
      <c r="B71" s="123"/>
      <c r="C71" s="123"/>
      <c r="D71" s="123"/>
      <c r="E71" s="123"/>
      <c r="F71" s="123"/>
    </row>
    <row r="72" spans="1:7" x14ac:dyDescent="0.2">
      <c r="A72" s="124" t="s">
        <v>487</v>
      </c>
      <c r="B72" s="123"/>
      <c r="C72" s="123"/>
      <c r="D72" s="123"/>
      <c r="E72" s="123"/>
      <c r="F72" s="123"/>
    </row>
    <row r="73" spans="1:7" x14ac:dyDescent="0.2">
      <c r="A73" s="124" t="s">
        <v>206</v>
      </c>
      <c r="B73" s="123"/>
      <c r="C73" s="123"/>
      <c r="D73" s="123"/>
      <c r="E73" s="123"/>
      <c r="F73" s="123"/>
    </row>
    <row r="74" spans="1:7" x14ac:dyDescent="0.2">
      <c r="B74" s="123"/>
      <c r="C74" s="123"/>
      <c r="D74" s="123"/>
      <c r="E74" s="123"/>
      <c r="F74" s="123"/>
    </row>
    <row r="75" spans="1:7" x14ac:dyDescent="0.2">
      <c r="A75" s="243" t="s">
        <v>486</v>
      </c>
      <c r="B75" s="243" t="s">
        <v>485</v>
      </c>
      <c r="C75" s="243" t="s">
        <v>484</v>
      </c>
      <c r="D75" s="243" t="s">
        <v>483</v>
      </c>
      <c r="E75" s="243" t="s">
        <v>482</v>
      </c>
      <c r="F75" s="243" t="s">
        <v>481</v>
      </c>
      <c r="G75" s="257"/>
    </row>
    <row r="76" spans="1:7" x14ac:dyDescent="0.2">
      <c r="A76" s="258">
        <v>200000</v>
      </c>
      <c r="B76" s="259" t="s">
        <v>478</v>
      </c>
      <c r="C76" s="258">
        <v>100000</v>
      </c>
      <c r="D76" s="259" t="s">
        <v>480</v>
      </c>
      <c r="E76" s="258">
        <v>20000000000</v>
      </c>
      <c r="F76" s="258">
        <v>20000000000</v>
      </c>
    </row>
    <row r="77" spans="1:7" x14ac:dyDescent="0.2">
      <c r="A77" s="258">
        <v>500000</v>
      </c>
      <c r="B77" s="259" t="s">
        <v>478</v>
      </c>
      <c r="C77" s="258">
        <v>100000</v>
      </c>
      <c r="D77" s="259" t="s">
        <v>479</v>
      </c>
      <c r="E77" s="258" t="s">
        <v>488</v>
      </c>
      <c r="F77" s="258" t="s">
        <v>488</v>
      </c>
    </row>
    <row r="78" spans="1:7" x14ac:dyDescent="0.2">
      <c r="A78" s="258">
        <v>300000</v>
      </c>
      <c r="B78" s="259" t="s">
        <v>478</v>
      </c>
      <c r="C78" s="258">
        <v>100000</v>
      </c>
      <c r="D78" s="259" t="s">
        <v>477</v>
      </c>
      <c r="E78" s="258">
        <v>49359300000</v>
      </c>
      <c r="F78" s="258">
        <v>49359300000</v>
      </c>
    </row>
    <row r="79" spans="1:7" x14ac:dyDescent="0.2">
      <c r="A79" s="124"/>
      <c r="B79" s="123"/>
      <c r="C79" s="123"/>
      <c r="D79" s="123"/>
      <c r="E79" s="123"/>
      <c r="F79" s="123"/>
    </row>
    <row r="80" spans="1:7" x14ac:dyDescent="0.2">
      <c r="B80" s="123"/>
      <c r="C80" s="123"/>
      <c r="D80" s="123"/>
      <c r="E80" s="123"/>
      <c r="F80" s="123"/>
    </row>
    <row r="81" spans="1:7" x14ac:dyDescent="0.2">
      <c r="A81" s="124" t="s">
        <v>487</v>
      </c>
      <c r="B81" s="123"/>
      <c r="C81" s="123"/>
      <c r="D81" s="123"/>
      <c r="E81" s="123"/>
      <c r="F81" s="123"/>
    </row>
    <row r="82" spans="1:7" x14ac:dyDescent="0.2">
      <c r="A82" s="124" t="s">
        <v>205</v>
      </c>
      <c r="B82" s="123"/>
      <c r="C82" s="123"/>
      <c r="D82" s="123"/>
      <c r="E82" s="123"/>
      <c r="F82" s="123"/>
    </row>
    <row r="83" spans="1:7" x14ac:dyDescent="0.2">
      <c r="A83" s="243" t="s">
        <v>486</v>
      </c>
      <c r="B83" s="243" t="s">
        <v>485</v>
      </c>
      <c r="C83" s="243" t="s">
        <v>484</v>
      </c>
      <c r="D83" s="243" t="s">
        <v>483</v>
      </c>
      <c r="E83" s="243" t="s">
        <v>482</v>
      </c>
      <c r="F83" s="243" t="s">
        <v>481</v>
      </c>
      <c r="G83" s="257"/>
    </row>
    <row r="84" spans="1:7" x14ac:dyDescent="0.2">
      <c r="A84" s="258">
        <v>200000</v>
      </c>
      <c r="B84" s="259" t="s">
        <v>478</v>
      </c>
      <c r="C84" s="258">
        <v>100000</v>
      </c>
      <c r="D84" s="259" t="s">
        <v>480</v>
      </c>
      <c r="E84" s="258">
        <v>20000000000</v>
      </c>
      <c r="F84" s="258">
        <v>20000000000</v>
      </c>
    </row>
    <row r="85" spans="1:7" x14ac:dyDescent="0.2">
      <c r="A85" s="258">
        <v>500000</v>
      </c>
      <c r="B85" s="259" t="s">
        <v>478</v>
      </c>
      <c r="C85" s="258">
        <v>100000</v>
      </c>
      <c r="D85" s="259" t="s">
        <v>479</v>
      </c>
      <c r="E85" s="258">
        <v>55000000000</v>
      </c>
      <c r="F85" s="258">
        <v>54973700000</v>
      </c>
    </row>
    <row r="86" spans="1:7" x14ac:dyDescent="0.2">
      <c r="A86" s="258">
        <v>300000</v>
      </c>
      <c r="B86" s="259" t="s">
        <v>478</v>
      </c>
      <c r="C86" s="258">
        <v>100000</v>
      </c>
      <c r="D86" s="259" t="s">
        <v>477</v>
      </c>
      <c r="E86" s="258">
        <v>55000000000</v>
      </c>
      <c r="F86" s="258">
        <v>33363300000</v>
      </c>
    </row>
    <row r="87" spans="1:7" x14ac:dyDescent="0.2">
      <c r="A87" s="124"/>
      <c r="B87" s="123"/>
      <c r="C87" s="123"/>
      <c r="D87" s="123"/>
      <c r="E87" s="123"/>
      <c r="F87" s="123"/>
    </row>
    <row r="88" spans="1:7" x14ac:dyDescent="0.2">
      <c r="A88" s="123"/>
      <c r="B88" s="123"/>
      <c r="C88" s="123"/>
      <c r="D88" s="257"/>
      <c r="E88" s="123"/>
      <c r="F88" s="123"/>
    </row>
    <row r="89" spans="1:7" x14ac:dyDescent="0.2">
      <c r="A89" s="123"/>
      <c r="B89" s="123"/>
      <c r="C89" s="123"/>
      <c r="D89" s="123"/>
      <c r="E89" s="123"/>
      <c r="F89" s="123"/>
    </row>
    <row r="90" spans="1:7" x14ac:dyDescent="0.2">
      <c r="A90" s="123"/>
      <c r="B90" s="123"/>
      <c r="C90" s="123"/>
      <c r="D90" s="123"/>
      <c r="E90" s="123"/>
      <c r="F90" s="123"/>
    </row>
    <row r="91" spans="1:7" x14ac:dyDescent="0.2">
      <c r="A91" s="123" t="s">
        <v>476</v>
      </c>
      <c r="B91" s="123"/>
      <c r="C91" s="123"/>
      <c r="D91" s="123"/>
      <c r="E91" s="123"/>
      <c r="F91" s="123"/>
    </row>
    <row r="92" spans="1:7" x14ac:dyDescent="0.2">
      <c r="A92" s="123" t="s">
        <v>475</v>
      </c>
      <c r="B92" s="123"/>
      <c r="C92" s="123"/>
      <c r="D92" s="123"/>
      <c r="E92" s="123"/>
      <c r="F92" s="123"/>
    </row>
    <row r="93" spans="1:7" x14ac:dyDescent="0.2">
      <c r="A93" s="123" t="s">
        <v>474</v>
      </c>
      <c r="B93" s="123"/>
      <c r="C93" s="123"/>
      <c r="D93" s="123"/>
      <c r="E93" s="123"/>
      <c r="F93" s="123"/>
    </row>
    <row r="94" spans="1:7" x14ac:dyDescent="0.2">
      <c r="A94" s="123" t="s">
        <v>473</v>
      </c>
      <c r="B94" s="123"/>
      <c r="C94" s="123"/>
      <c r="D94" s="123"/>
      <c r="E94" s="123"/>
      <c r="F94" s="123"/>
    </row>
    <row r="95" spans="1:7" x14ac:dyDescent="0.2">
      <c r="A95" s="123"/>
      <c r="B95" s="123"/>
      <c r="C95" s="123"/>
      <c r="D95" s="123"/>
      <c r="E95" s="123"/>
      <c r="F95" s="123"/>
    </row>
    <row r="96" spans="1:7" x14ac:dyDescent="0.2">
      <c r="A96" s="124"/>
      <c r="B96" s="123"/>
      <c r="C96" s="123"/>
      <c r="D96" s="123"/>
      <c r="E96" s="123"/>
      <c r="F96" s="123"/>
    </row>
    <row r="97" spans="1:6" x14ac:dyDescent="0.2">
      <c r="A97" s="124"/>
      <c r="B97" s="123"/>
      <c r="C97" s="123"/>
      <c r="D97" s="123"/>
      <c r="E97" s="123"/>
      <c r="F97" s="123"/>
    </row>
    <row r="98" spans="1:6" x14ac:dyDescent="0.2">
      <c r="A98" s="124"/>
      <c r="B98" s="123"/>
      <c r="C98" s="123"/>
      <c r="D98" s="123"/>
      <c r="E98" s="123"/>
      <c r="F98" s="123"/>
    </row>
    <row r="99" spans="1:6" x14ac:dyDescent="0.2">
      <c r="A99" s="124" t="s">
        <v>472</v>
      </c>
      <c r="B99" s="124" t="s">
        <v>471</v>
      </c>
      <c r="C99" s="123"/>
      <c r="D99" s="123"/>
      <c r="E99" s="123"/>
      <c r="F99" s="123"/>
    </row>
    <row r="100" spans="1:6" x14ac:dyDescent="0.2">
      <c r="A100" s="123" t="s">
        <v>470</v>
      </c>
      <c r="B100" s="123"/>
      <c r="C100" s="123"/>
      <c r="D100" s="123"/>
      <c r="E100" s="123"/>
      <c r="F100" s="123"/>
    </row>
    <row r="101" spans="1:6" x14ac:dyDescent="0.2">
      <c r="A101" s="124"/>
      <c r="B101" s="123"/>
      <c r="C101" s="123"/>
      <c r="D101" s="123"/>
      <c r="E101" s="123"/>
      <c r="F101" s="123"/>
    </row>
    <row r="102" spans="1:6" x14ac:dyDescent="0.2">
      <c r="A102" s="124" t="s">
        <v>469</v>
      </c>
      <c r="B102" s="124" t="s">
        <v>454</v>
      </c>
      <c r="C102" s="123" t="s">
        <v>468</v>
      </c>
      <c r="D102" s="123"/>
      <c r="E102" s="123"/>
      <c r="F102" s="123"/>
    </row>
    <row r="103" spans="1:6" x14ac:dyDescent="0.2">
      <c r="A103" s="124" t="s">
        <v>467</v>
      </c>
      <c r="B103" s="124" t="s">
        <v>454</v>
      </c>
      <c r="C103" s="123" t="s">
        <v>466</v>
      </c>
      <c r="D103" s="123"/>
      <c r="E103" s="123"/>
      <c r="F103" s="123"/>
    </row>
    <row r="104" spans="1:6" x14ac:dyDescent="0.2">
      <c r="A104" s="124" t="s">
        <v>465</v>
      </c>
      <c r="B104" s="124" t="s">
        <v>454</v>
      </c>
      <c r="C104" s="123" t="s">
        <v>464</v>
      </c>
      <c r="D104" s="123"/>
      <c r="E104" s="123"/>
      <c r="F104" s="123"/>
    </row>
    <row r="105" spans="1:6" x14ac:dyDescent="0.2">
      <c r="A105" s="123"/>
      <c r="B105" s="124" t="s">
        <v>454</v>
      </c>
      <c r="C105" s="123" t="s">
        <v>463</v>
      </c>
      <c r="D105" s="123"/>
      <c r="E105" s="123"/>
      <c r="F105" s="123"/>
    </row>
    <row r="106" spans="1:6" x14ac:dyDescent="0.2">
      <c r="A106" s="123"/>
      <c r="B106" s="124" t="s">
        <v>454</v>
      </c>
      <c r="C106" s="123" t="s">
        <v>462</v>
      </c>
      <c r="D106" s="123"/>
      <c r="E106" s="123"/>
      <c r="F106" s="123"/>
    </row>
    <row r="107" spans="1:6" x14ac:dyDescent="0.2">
      <c r="A107" s="123"/>
      <c r="B107" s="124" t="s">
        <v>454</v>
      </c>
      <c r="C107" s="123"/>
      <c r="D107" s="123"/>
      <c r="E107" s="123"/>
      <c r="F107" s="123"/>
    </row>
    <row r="108" spans="1:6" x14ac:dyDescent="0.2">
      <c r="A108" s="123"/>
      <c r="B108" s="123"/>
      <c r="C108" s="123"/>
      <c r="D108" s="123"/>
      <c r="E108" s="123"/>
      <c r="F108" s="123"/>
    </row>
    <row r="109" spans="1:6" x14ac:dyDescent="0.2">
      <c r="A109" s="124" t="s">
        <v>461</v>
      </c>
      <c r="B109" s="124" t="s">
        <v>454</v>
      </c>
      <c r="C109" s="123" t="s">
        <v>460</v>
      </c>
      <c r="D109" s="123"/>
      <c r="E109" s="123"/>
      <c r="F109" s="123"/>
    </row>
    <row r="110" spans="1:6" x14ac:dyDescent="0.2">
      <c r="A110" s="123" t="s">
        <v>459</v>
      </c>
      <c r="B110" s="124" t="s">
        <v>454</v>
      </c>
      <c r="C110" s="123" t="s">
        <v>458</v>
      </c>
      <c r="D110" s="123"/>
      <c r="E110" s="123"/>
      <c r="F110" s="123"/>
    </row>
    <row r="111" spans="1:6" x14ac:dyDescent="0.2">
      <c r="A111" s="123"/>
      <c r="B111" s="124"/>
      <c r="C111" s="123"/>
      <c r="D111" s="123"/>
      <c r="E111" s="123"/>
      <c r="F111" s="123"/>
    </row>
    <row r="112" spans="1:6" x14ac:dyDescent="0.2">
      <c r="A112" s="124"/>
      <c r="B112" s="123"/>
      <c r="C112" s="123"/>
      <c r="D112" s="123"/>
      <c r="E112" s="123"/>
      <c r="F112" s="123"/>
    </row>
    <row r="113" spans="1:6" x14ac:dyDescent="0.2">
      <c r="A113" s="124" t="s">
        <v>457</v>
      </c>
      <c r="B113" s="124" t="s">
        <v>454</v>
      </c>
      <c r="C113" s="123" t="s">
        <v>456</v>
      </c>
      <c r="D113" s="123"/>
      <c r="E113" s="123"/>
      <c r="F113" s="123"/>
    </row>
    <row r="114" spans="1:6" x14ac:dyDescent="0.2">
      <c r="A114" s="124" t="s">
        <v>455</v>
      </c>
      <c r="B114" s="124" t="s">
        <v>454</v>
      </c>
      <c r="C114" s="123" t="s">
        <v>453</v>
      </c>
      <c r="D114" s="123"/>
      <c r="E114" s="123"/>
      <c r="F114" s="123"/>
    </row>
    <row r="115" spans="1:6" x14ac:dyDescent="0.2">
      <c r="A115" s="124"/>
      <c r="B115" s="123"/>
      <c r="C115" s="123"/>
      <c r="D115" s="123"/>
      <c r="E115" s="123"/>
      <c r="F115" s="123"/>
    </row>
    <row r="116" spans="1:6" x14ac:dyDescent="0.2">
      <c r="A116" s="123" t="s">
        <v>452</v>
      </c>
      <c r="B116" s="123"/>
      <c r="C116" s="123"/>
      <c r="D116" s="123"/>
    </row>
    <row r="117" spans="1:6" x14ac:dyDescent="0.2">
      <c r="A117" s="124"/>
      <c r="B117" s="123"/>
      <c r="C117" s="123"/>
      <c r="D117" s="123"/>
    </row>
    <row r="118" spans="1:6" x14ac:dyDescent="0.2">
      <c r="A118" s="123"/>
      <c r="B118" s="123"/>
      <c r="C118" s="123"/>
      <c r="D118" s="123"/>
    </row>
    <row r="119" spans="1:6" x14ac:dyDescent="0.2">
      <c r="A119" s="123" t="s">
        <v>451</v>
      </c>
      <c r="B119" s="123" t="s">
        <v>450</v>
      </c>
      <c r="D119" s="122" t="s">
        <v>449</v>
      </c>
      <c r="E119" s="122" t="s">
        <v>448</v>
      </c>
    </row>
    <row r="120" spans="1:6" x14ac:dyDescent="0.2">
      <c r="A120" s="123" t="s">
        <v>447</v>
      </c>
      <c r="B120" s="123"/>
      <c r="D120" s="122" t="s">
        <v>446</v>
      </c>
    </row>
    <row r="121" spans="1:6" x14ac:dyDescent="0.2">
      <c r="A121" s="123" t="s">
        <v>445</v>
      </c>
      <c r="B121" s="123"/>
      <c r="D121" s="122" t="s">
        <v>444</v>
      </c>
    </row>
    <row r="122" spans="1:6" x14ac:dyDescent="0.2">
      <c r="A122" s="123" t="s">
        <v>443</v>
      </c>
      <c r="B122" s="123"/>
      <c r="D122" s="123" t="s">
        <v>442</v>
      </c>
    </row>
    <row r="123" spans="1:6" x14ac:dyDescent="0.2">
      <c r="A123" s="123" t="s">
        <v>441</v>
      </c>
      <c r="D123" s="123" t="s">
        <v>440</v>
      </c>
    </row>
    <row r="124" spans="1:6" x14ac:dyDescent="0.2">
      <c r="A124" s="123" t="s">
        <v>439</v>
      </c>
      <c r="D124" s="123" t="s">
        <v>438</v>
      </c>
    </row>
    <row r="125" spans="1:6" x14ac:dyDescent="0.2">
      <c r="A125" s="123" t="s">
        <v>437</v>
      </c>
      <c r="D125" s="123" t="s">
        <v>436</v>
      </c>
    </row>
    <row r="126" spans="1:6" x14ac:dyDescent="0.2">
      <c r="A126" s="123" t="s">
        <v>435</v>
      </c>
      <c r="D126" s="123" t="s">
        <v>434</v>
      </c>
    </row>
    <row r="127" spans="1:6" x14ac:dyDescent="0.2">
      <c r="A127" s="123" t="s">
        <v>433</v>
      </c>
      <c r="D127" s="123" t="s">
        <v>432</v>
      </c>
    </row>
    <row r="128" spans="1:6" x14ac:dyDescent="0.2">
      <c r="A128" s="123" t="s">
        <v>431</v>
      </c>
      <c r="D128" s="123" t="s">
        <v>430</v>
      </c>
    </row>
    <row r="129" spans="1:6" x14ac:dyDescent="0.2">
      <c r="A129" s="123" t="s">
        <v>429</v>
      </c>
      <c r="D129" s="123" t="s">
        <v>428</v>
      </c>
    </row>
    <row r="130" spans="1:6" x14ac:dyDescent="0.2">
      <c r="A130" s="123" t="s">
        <v>427</v>
      </c>
      <c r="D130" s="123" t="s">
        <v>426</v>
      </c>
    </row>
    <row r="131" spans="1:6" x14ac:dyDescent="0.2">
      <c r="A131" s="123" t="s">
        <v>425</v>
      </c>
      <c r="D131" s="123" t="s">
        <v>424</v>
      </c>
    </row>
    <row r="132" spans="1:6" x14ac:dyDescent="0.2">
      <c r="A132" s="123" t="s">
        <v>423</v>
      </c>
      <c r="D132" s="123" t="s">
        <v>422</v>
      </c>
    </row>
    <row r="133" spans="1:6" x14ac:dyDescent="0.2">
      <c r="A133" s="123" t="s">
        <v>421</v>
      </c>
      <c r="D133" s="123" t="s">
        <v>420</v>
      </c>
    </row>
    <row r="134" spans="1:6" x14ac:dyDescent="0.2">
      <c r="A134" s="123" t="s">
        <v>419</v>
      </c>
      <c r="D134" s="123" t="s">
        <v>418</v>
      </c>
    </row>
    <row r="135" spans="1:6" x14ac:dyDescent="0.2">
      <c r="A135" s="123" t="s">
        <v>417</v>
      </c>
      <c r="D135" s="123" t="s">
        <v>416</v>
      </c>
    </row>
    <row r="136" spans="1:6" x14ac:dyDescent="0.2">
      <c r="A136" s="123" t="s">
        <v>415</v>
      </c>
      <c r="B136" s="123"/>
      <c r="C136" s="123"/>
      <c r="D136" s="123" t="s">
        <v>414</v>
      </c>
    </row>
    <row r="137" spans="1:6" x14ac:dyDescent="0.2">
      <c r="A137" s="123" t="s">
        <v>413</v>
      </c>
      <c r="D137" s="123" t="s">
        <v>412</v>
      </c>
    </row>
    <row r="138" spans="1:6" x14ac:dyDescent="0.2">
      <c r="A138" s="123" t="s">
        <v>411</v>
      </c>
      <c r="B138" s="123"/>
      <c r="C138" s="123"/>
      <c r="D138" s="123" t="s">
        <v>410</v>
      </c>
    </row>
    <row r="139" spans="1:6" x14ac:dyDescent="0.2">
      <c r="A139" s="123" t="s">
        <v>409</v>
      </c>
      <c r="B139" s="123"/>
      <c r="C139" s="123"/>
      <c r="D139" s="123" t="s">
        <v>408</v>
      </c>
    </row>
    <row r="141" spans="1:6" x14ac:dyDescent="0.2">
      <c r="A141" s="123"/>
      <c r="B141" s="123"/>
      <c r="C141" s="123"/>
      <c r="D141" s="123"/>
    </row>
    <row r="142" spans="1:6" x14ac:dyDescent="0.2">
      <c r="A142" s="124"/>
      <c r="B142" s="123"/>
      <c r="C142" s="123"/>
      <c r="D142" s="123"/>
    </row>
    <row r="143" spans="1:6" x14ac:dyDescent="0.2">
      <c r="A143" s="124" t="s">
        <v>407</v>
      </c>
      <c r="B143" s="124" t="s">
        <v>406</v>
      </c>
      <c r="C143" s="123"/>
      <c r="D143" s="123"/>
      <c r="E143" s="123"/>
      <c r="F143" s="123"/>
    </row>
    <row r="144" spans="1:6" x14ac:dyDescent="0.2">
      <c r="A144" s="123"/>
      <c r="B144" s="123"/>
      <c r="C144" s="123"/>
      <c r="D144" s="123"/>
      <c r="E144" s="123"/>
      <c r="F144" s="123"/>
    </row>
    <row r="145" spans="1:6" x14ac:dyDescent="0.2">
      <c r="A145" s="124" t="s">
        <v>405</v>
      </c>
      <c r="B145" s="124" t="s">
        <v>404</v>
      </c>
      <c r="C145" s="123"/>
      <c r="D145" s="123"/>
      <c r="E145" s="123"/>
      <c r="F145" s="123"/>
    </row>
    <row r="146" spans="1:6" x14ac:dyDescent="0.2">
      <c r="A146" s="124"/>
      <c r="B146" s="123"/>
      <c r="C146" s="123"/>
      <c r="D146" s="123"/>
      <c r="E146" s="123"/>
      <c r="F146" s="123"/>
    </row>
    <row r="147" spans="1:6" x14ac:dyDescent="0.2">
      <c r="A147" s="124"/>
      <c r="B147" s="123"/>
      <c r="C147" s="123"/>
      <c r="D147" s="123"/>
      <c r="E147" s="123"/>
      <c r="F147" s="123"/>
    </row>
    <row r="148" spans="1:6" ht="12.75" customHeight="1" x14ac:dyDescent="0.2">
      <c r="A148" s="344" t="s">
        <v>403</v>
      </c>
      <c r="B148" s="253" t="s">
        <v>402</v>
      </c>
      <c r="C148" s="253" t="s">
        <v>402</v>
      </c>
      <c r="D148" s="123"/>
      <c r="E148" s="123"/>
      <c r="F148" s="123"/>
    </row>
    <row r="149" spans="1:6" x14ac:dyDescent="0.2">
      <c r="A149" s="347"/>
      <c r="B149" s="253" t="s">
        <v>401</v>
      </c>
      <c r="C149" s="253" t="s">
        <v>400</v>
      </c>
      <c r="D149" s="123"/>
      <c r="E149" s="123"/>
      <c r="F149" s="123"/>
    </row>
    <row r="150" spans="1:6" x14ac:dyDescent="0.2">
      <c r="A150" s="137" t="s">
        <v>399</v>
      </c>
      <c r="B150" s="256">
        <v>6453.14</v>
      </c>
      <c r="C150" s="256">
        <v>5960.54</v>
      </c>
      <c r="D150" s="123"/>
      <c r="E150" s="123"/>
      <c r="F150" s="123"/>
    </row>
    <row r="151" spans="1:6" x14ac:dyDescent="0.2">
      <c r="A151" s="137" t="s">
        <v>398</v>
      </c>
      <c r="B151" s="256">
        <v>7228.81</v>
      </c>
      <c r="C151" s="256">
        <v>6831.97</v>
      </c>
      <c r="D151" s="123"/>
      <c r="E151" s="123"/>
      <c r="F151" s="123"/>
    </row>
    <row r="152" spans="1:6" x14ac:dyDescent="0.2">
      <c r="A152" s="137" t="s">
        <v>397</v>
      </c>
      <c r="B152" s="256">
        <v>107.83</v>
      </c>
      <c r="C152" s="256">
        <v>157.91999999999999</v>
      </c>
      <c r="D152" s="123"/>
      <c r="E152" s="123"/>
      <c r="F152" s="123"/>
    </row>
    <row r="153" spans="1:6" x14ac:dyDescent="0.2">
      <c r="A153" s="137" t="s">
        <v>396</v>
      </c>
      <c r="B153" s="256">
        <v>1597.67</v>
      </c>
      <c r="C153" s="256">
        <v>1539.55</v>
      </c>
      <c r="D153" s="123"/>
      <c r="E153" s="123"/>
      <c r="F153" s="123"/>
    </row>
    <row r="154" spans="1:6" x14ac:dyDescent="0.2">
      <c r="A154" s="137" t="s">
        <v>395</v>
      </c>
      <c r="B154" s="256">
        <v>8.6</v>
      </c>
      <c r="C154" s="256">
        <v>8.58</v>
      </c>
      <c r="D154" s="123"/>
      <c r="E154" s="123"/>
      <c r="F154" s="123"/>
    </row>
    <row r="155" spans="1:6" x14ac:dyDescent="0.2">
      <c r="A155" s="137" t="s">
        <v>394</v>
      </c>
      <c r="B155" s="256">
        <v>173.71</v>
      </c>
      <c r="C155" s="256">
        <v>184.42</v>
      </c>
      <c r="D155" s="123"/>
      <c r="E155" s="123"/>
      <c r="F155" s="123"/>
    </row>
    <row r="156" spans="1:6" x14ac:dyDescent="0.2">
      <c r="A156" s="137" t="s">
        <v>393</v>
      </c>
      <c r="B156" s="256">
        <v>59.22</v>
      </c>
      <c r="C156" s="256">
        <v>54.06</v>
      </c>
      <c r="D156" s="123"/>
      <c r="E156" s="123"/>
      <c r="F156" s="123"/>
    </row>
    <row r="157" spans="1:6" x14ac:dyDescent="0.2">
      <c r="A157" s="137" t="s">
        <v>392</v>
      </c>
      <c r="B157" s="256">
        <v>6661.65</v>
      </c>
      <c r="C157" s="256">
        <v>6085.91</v>
      </c>
      <c r="D157" s="123"/>
      <c r="E157" s="123"/>
      <c r="F157" s="123"/>
    </row>
    <row r="158" spans="1:6" x14ac:dyDescent="0.2">
      <c r="A158" s="124"/>
      <c r="B158" s="123"/>
      <c r="C158" s="123"/>
      <c r="D158" s="123"/>
      <c r="E158" s="123"/>
      <c r="F158" s="123"/>
    </row>
    <row r="159" spans="1:6" x14ac:dyDescent="0.2">
      <c r="A159" s="124"/>
      <c r="B159" s="123"/>
      <c r="C159" s="123"/>
      <c r="D159" s="123"/>
      <c r="E159" s="123"/>
      <c r="F159" s="123"/>
    </row>
    <row r="160" spans="1:6" x14ac:dyDescent="0.2">
      <c r="A160" s="123"/>
      <c r="B160" s="123"/>
      <c r="C160" s="123"/>
      <c r="D160" s="123"/>
      <c r="E160" s="123"/>
      <c r="F160" s="123"/>
    </row>
    <row r="161" spans="1:6" x14ac:dyDescent="0.2">
      <c r="A161" s="124"/>
      <c r="B161" s="123"/>
      <c r="C161" s="123"/>
      <c r="D161" s="123"/>
      <c r="E161" s="123"/>
      <c r="F161" s="123"/>
    </row>
    <row r="162" spans="1:6" x14ac:dyDescent="0.2">
      <c r="A162" s="255" t="s">
        <v>391</v>
      </c>
      <c r="C162" s="123"/>
      <c r="D162" s="123"/>
      <c r="E162" s="123"/>
      <c r="F162" s="123"/>
    </row>
    <row r="163" spans="1:6" x14ac:dyDescent="0.2">
      <c r="A163" s="124"/>
      <c r="B163" s="123"/>
      <c r="C163" s="123"/>
      <c r="D163" s="123"/>
      <c r="E163" s="123"/>
      <c r="F163" s="123"/>
    </row>
    <row r="164" spans="1:6" x14ac:dyDescent="0.2">
      <c r="A164" s="124" t="s">
        <v>386</v>
      </c>
      <c r="B164" s="123"/>
      <c r="C164" s="123"/>
      <c r="D164" s="123"/>
      <c r="E164" s="123"/>
      <c r="F164" s="123"/>
    </row>
    <row r="165" spans="1:6" x14ac:dyDescent="0.2">
      <c r="A165" s="290" t="s">
        <v>151</v>
      </c>
      <c r="B165" s="290"/>
      <c r="C165" s="253" t="s">
        <v>384</v>
      </c>
      <c r="D165" s="253" t="s">
        <v>383</v>
      </c>
      <c r="E165" s="123"/>
      <c r="F165" s="123"/>
    </row>
    <row r="166" spans="1:6" x14ac:dyDescent="0.2">
      <c r="A166" s="290"/>
      <c r="B166" s="290"/>
      <c r="C166" s="253" t="s">
        <v>382</v>
      </c>
      <c r="D166" s="253" t="s">
        <v>381</v>
      </c>
      <c r="E166" s="123"/>
      <c r="F166" s="123"/>
    </row>
    <row r="167" spans="1:6" x14ac:dyDescent="0.2">
      <c r="A167" s="137" t="s">
        <v>390</v>
      </c>
      <c r="B167" s="137"/>
      <c r="C167" s="252">
        <v>124512770.26000001</v>
      </c>
      <c r="D167" s="252">
        <v>803498338258.05005</v>
      </c>
      <c r="E167" s="123"/>
      <c r="F167" s="123"/>
    </row>
    <row r="168" spans="1:6" ht="11.25" customHeight="1" x14ac:dyDescent="0.2">
      <c r="A168" s="137" t="s">
        <v>389</v>
      </c>
      <c r="B168" s="137"/>
      <c r="C168" s="252">
        <v>127014855.7</v>
      </c>
      <c r="D168" s="252">
        <v>819644645917.41003</v>
      </c>
      <c r="E168" s="123"/>
      <c r="F168" s="123"/>
    </row>
    <row r="169" spans="1:6" ht="12" customHeight="1" x14ac:dyDescent="0.2">
      <c r="A169" s="136" t="s">
        <v>388</v>
      </c>
      <c r="B169" s="136"/>
      <c r="C169" s="252">
        <v>-2502085.44</v>
      </c>
      <c r="D169" s="252">
        <v>-16146307659.360001</v>
      </c>
      <c r="E169" s="123"/>
      <c r="F169" s="123"/>
    </row>
    <row r="170" spans="1:6" ht="12" customHeight="1" x14ac:dyDescent="0.2">
      <c r="A170" s="124"/>
      <c r="B170" s="124"/>
      <c r="C170" s="254"/>
      <c r="D170" s="254"/>
      <c r="E170" s="123"/>
      <c r="F170" s="123"/>
    </row>
    <row r="171" spans="1:6" ht="12" customHeight="1" x14ac:dyDescent="0.2">
      <c r="A171" s="124"/>
      <c r="B171" s="124"/>
      <c r="C171" s="254"/>
      <c r="D171" s="254"/>
      <c r="E171" s="123"/>
      <c r="F171" s="123"/>
    </row>
    <row r="172" spans="1:6" x14ac:dyDescent="0.2">
      <c r="A172" s="124" t="s">
        <v>385</v>
      </c>
      <c r="B172" s="123"/>
      <c r="C172" s="123"/>
      <c r="D172" s="123"/>
      <c r="E172" s="123"/>
      <c r="F172" s="123"/>
    </row>
    <row r="173" spans="1:6" x14ac:dyDescent="0.2">
      <c r="A173" s="290" t="s">
        <v>151</v>
      </c>
      <c r="B173" s="290"/>
      <c r="C173" s="253" t="s">
        <v>384</v>
      </c>
      <c r="D173" s="253" t="s">
        <v>383</v>
      </c>
      <c r="E173" s="123"/>
      <c r="F173" s="123"/>
    </row>
    <row r="174" spans="1:6" x14ac:dyDescent="0.2">
      <c r="A174" s="290"/>
      <c r="B174" s="290"/>
      <c r="C174" s="253" t="s">
        <v>382</v>
      </c>
      <c r="D174" s="253" t="s">
        <v>381</v>
      </c>
      <c r="E174" s="123"/>
      <c r="F174" s="123"/>
    </row>
    <row r="175" spans="1:6" x14ac:dyDescent="0.2">
      <c r="A175" s="137" t="s">
        <v>390</v>
      </c>
      <c r="B175" s="137"/>
      <c r="C175" s="252">
        <v>117462578.58</v>
      </c>
      <c r="D175" s="252">
        <v>700140398103.07996</v>
      </c>
      <c r="E175" s="123"/>
      <c r="F175" s="123"/>
    </row>
    <row r="176" spans="1:6" x14ac:dyDescent="0.2">
      <c r="A176" s="137" t="s">
        <v>389</v>
      </c>
      <c r="B176" s="137"/>
      <c r="C176" s="252">
        <v>113459445.05</v>
      </c>
      <c r="D176" s="252">
        <v>676279560569.52002</v>
      </c>
      <c r="E176" s="123"/>
      <c r="F176" s="123"/>
    </row>
    <row r="177" spans="1:7" x14ac:dyDescent="0.2">
      <c r="A177" s="136" t="s">
        <v>388</v>
      </c>
      <c r="B177" s="136"/>
      <c r="C177" s="251">
        <f>+C175-C176</f>
        <v>4003133.5300000012</v>
      </c>
      <c r="D177" s="251">
        <f>+D175-D176</f>
        <v>23860837533.559937</v>
      </c>
      <c r="E177" s="123"/>
      <c r="F177" s="123"/>
    </row>
    <row r="178" spans="1:7" x14ac:dyDescent="0.2">
      <c r="A178" s="124"/>
      <c r="B178" s="123"/>
      <c r="C178" s="123"/>
      <c r="D178" s="123"/>
      <c r="E178" s="123"/>
      <c r="F178" s="123"/>
    </row>
    <row r="179" spans="1:7" x14ac:dyDescent="0.2">
      <c r="A179" s="124"/>
      <c r="B179" s="123"/>
      <c r="C179" s="123"/>
      <c r="D179" s="123"/>
      <c r="E179" s="123"/>
      <c r="F179" s="123"/>
    </row>
    <row r="180" spans="1:7" ht="11.25" customHeight="1" x14ac:dyDescent="0.2">
      <c r="E180" s="123"/>
      <c r="F180" s="123"/>
      <c r="G180" s="123"/>
    </row>
    <row r="181" spans="1:7" ht="12" customHeight="1" x14ac:dyDescent="0.2">
      <c r="E181" s="123"/>
      <c r="F181" s="123"/>
      <c r="G181" s="123"/>
    </row>
    <row r="182" spans="1:7" x14ac:dyDescent="0.2">
      <c r="A182" s="124"/>
      <c r="B182" s="124"/>
      <c r="C182" s="250"/>
      <c r="D182" s="250"/>
      <c r="E182" s="123"/>
      <c r="F182" s="123"/>
      <c r="G182" s="123"/>
    </row>
    <row r="183" spans="1:7" x14ac:dyDescent="0.2">
      <c r="A183" s="124"/>
      <c r="B183" s="124"/>
      <c r="C183" s="250"/>
      <c r="D183" s="250"/>
      <c r="E183" s="123"/>
      <c r="F183" s="123"/>
      <c r="G183" s="123"/>
    </row>
    <row r="184" spans="1:7" x14ac:dyDescent="0.2">
      <c r="A184" s="124" t="s">
        <v>387</v>
      </c>
      <c r="B184" s="124"/>
      <c r="C184" s="250"/>
      <c r="D184" s="250"/>
      <c r="E184" s="123"/>
      <c r="F184" s="123"/>
      <c r="G184" s="123"/>
    </row>
    <row r="185" spans="1:7" x14ac:dyDescent="0.2">
      <c r="A185" s="124"/>
      <c r="B185" s="124"/>
      <c r="C185" s="250"/>
      <c r="D185" s="250"/>
      <c r="E185" s="123"/>
      <c r="F185" s="123"/>
      <c r="G185" s="123"/>
    </row>
    <row r="186" spans="1:7" x14ac:dyDescent="0.2">
      <c r="A186" s="124" t="s">
        <v>386</v>
      </c>
      <c r="B186" s="123"/>
      <c r="C186" s="123"/>
      <c r="D186" s="123"/>
      <c r="E186" s="123"/>
      <c r="F186" s="123"/>
      <c r="G186" s="123"/>
    </row>
    <row r="187" spans="1:7" x14ac:dyDescent="0.2">
      <c r="A187" s="349" t="s">
        <v>151</v>
      </c>
      <c r="B187" s="350"/>
      <c r="C187" s="253" t="s">
        <v>384</v>
      </c>
      <c r="D187" s="253" t="s">
        <v>383</v>
      </c>
      <c r="E187" s="123"/>
      <c r="F187" s="123"/>
      <c r="G187" s="123"/>
    </row>
    <row r="188" spans="1:7" x14ac:dyDescent="0.2">
      <c r="A188" s="351"/>
      <c r="B188" s="352"/>
      <c r="C188" s="253" t="s">
        <v>382</v>
      </c>
      <c r="D188" s="253" t="s">
        <v>381</v>
      </c>
      <c r="E188" s="123"/>
      <c r="F188" s="123"/>
      <c r="G188" s="123"/>
    </row>
    <row r="189" spans="1:7" x14ac:dyDescent="0.2">
      <c r="A189" s="353" t="s">
        <v>380</v>
      </c>
      <c r="B189" s="354"/>
      <c r="C189" s="252">
        <v>0</v>
      </c>
      <c r="D189" s="252">
        <v>92050155749</v>
      </c>
      <c r="E189" s="123"/>
      <c r="F189" s="123"/>
      <c r="G189" s="123"/>
    </row>
    <row r="190" spans="1:7" x14ac:dyDescent="0.2">
      <c r="A190" s="353" t="s">
        <v>379</v>
      </c>
      <c r="B190" s="354"/>
      <c r="C190" s="252">
        <v>9253568.7699999996</v>
      </c>
      <c r="D190" s="252">
        <v>59714574772.440002</v>
      </c>
      <c r="E190" s="123"/>
      <c r="F190" s="123"/>
      <c r="G190" s="123"/>
    </row>
    <row r="191" spans="1:7" x14ac:dyDescent="0.2">
      <c r="A191" s="353" t="s">
        <v>378</v>
      </c>
      <c r="B191" s="354"/>
      <c r="C191" s="252">
        <v>0</v>
      </c>
      <c r="D191" s="252">
        <v>23808745576</v>
      </c>
      <c r="E191" s="123"/>
      <c r="F191" s="123"/>
      <c r="G191" s="123"/>
    </row>
    <row r="192" spans="1:7" x14ac:dyDescent="0.2">
      <c r="A192" s="319" t="s">
        <v>377</v>
      </c>
      <c r="B192" s="320"/>
      <c r="C192" s="252">
        <v>4755065.3600000003</v>
      </c>
      <c r="D192" s="252">
        <v>30685102477.220001</v>
      </c>
      <c r="E192" s="123"/>
      <c r="F192" s="123"/>
      <c r="G192" s="123"/>
    </row>
    <row r="193" spans="1:7" x14ac:dyDescent="0.2">
      <c r="A193" s="136" t="s">
        <v>376</v>
      </c>
      <c r="B193" s="136"/>
      <c r="C193" s="251">
        <v>14008634.130000001</v>
      </c>
      <c r="D193" s="251">
        <v>206258578574.66</v>
      </c>
      <c r="E193" s="123"/>
      <c r="F193" s="123"/>
      <c r="G193" s="123"/>
    </row>
    <row r="194" spans="1:7" x14ac:dyDescent="0.2">
      <c r="A194" s="124"/>
      <c r="B194" s="124"/>
      <c r="C194" s="250"/>
      <c r="D194" s="250"/>
      <c r="E194" s="123"/>
      <c r="F194" s="123"/>
      <c r="G194" s="123"/>
    </row>
    <row r="195" spans="1:7" x14ac:dyDescent="0.2">
      <c r="A195" s="124" t="s">
        <v>385</v>
      </c>
      <c r="B195" s="123"/>
      <c r="C195" s="123"/>
      <c r="D195" s="123"/>
      <c r="E195" s="123"/>
      <c r="F195" s="123"/>
      <c r="G195" s="123"/>
    </row>
    <row r="196" spans="1:7" x14ac:dyDescent="0.2">
      <c r="A196" s="349" t="s">
        <v>151</v>
      </c>
      <c r="B196" s="350"/>
      <c r="C196" s="253" t="s">
        <v>384</v>
      </c>
      <c r="D196" s="253" t="s">
        <v>383</v>
      </c>
      <c r="E196" s="123"/>
      <c r="F196" s="123"/>
      <c r="G196" s="123"/>
    </row>
    <row r="197" spans="1:7" x14ac:dyDescent="0.2">
      <c r="A197" s="351"/>
      <c r="B197" s="352"/>
      <c r="C197" s="253" t="s">
        <v>382</v>
      </c>
      <c r="D197" s="253" t="s">
        <v>381</v>
      </c>
      <c r="E197" s="123"/>
      <c r="F197" s="123"/>
      <c r="G197" s="123"/>
    </row>
    <row r="198" spans="1:7" x14ac:dyDescent="0.2">
      <c r="A198" s="353" t="s">
        <v>380</v>
      </c>
      <c r="B198" s="354"/>
      <c r="C198" s="252">
        <v>0</v>
      </c>
      <c r="D198" s="252">
        <v>81898043443</v>
      </c>
      <c r="E198" s="123"/>
      <c r="F198" s="123"/>
      <c r="G198" s="123"/>
    </row>
    <row r="199" spans="1:7" x14ac:dyDescent="0.2">
      <c r="A199" s="353" t="s">
        <v>379</v>
      </c>
      <c r="B199" s="354"/>
      <c r="C199" s="252">
        <v>8566346.8100000005</v>
      </c>
      <c r="D199" s="252">
        <v>51060052814.879997</v>
      </c>
      <c r="E199" s="123"/>
      <c r="F199" s="123"/>
      <c r="G199" s="123"/>
    </row>
    <row r="200" spans="1:7" x14ac:dyDescent="0.2">
      <c r="A200" s="353" t="s">
        <v>378</v>
      </c>
      <c r="B200" s="354"/>
      <c r="C200" s="252">
        <v>0</v>
      </c>
      <c r="D200" s="252">
        <v>49478691967</v>
      </c>
      <c r="E200" s="123"/>
      <c r="F200" s="123"/>
      <c r="G200" s="123"/>
    </row>
    <row r="201" spans="1:7" x14ac:dyDescent="0.2">
      <c r="A201" s="319" t="s">
        <v>377</v>
      </c>
      <c r="B201" s="320"/>
      <c r="C201" s="252">
        <v>0</v>
      </c>
      <c r="D201" s="252">
        <v>0</v>
      </c>
      <c r="E201" s="123"/>
      <c r="F201" s="123"/>
      <c r="G201" s="123"/>
    </row>
    <row r="202" spans="1:7" x14ac:dyDescent="0.2">
      <c r="A202" s="136" t="s">
        <v>376</v>
      </c>
      <c r="B202" s="136"/>
      <c r="C202" s="251">
        <f>+C199</f>
        <v>8566346.8100000005</v>
      </c>
      <c r="D202" s="251">
        <f>SUM(D198:D201)</f>
        <v>182436788224.88</v>
      </c>
      <c r="E202" s="123"/>
      <c r="F202" s="123"/>
      <c r="G202" s="123"/>
    </row>
    <row r="203" spans="1:7" x14ac:dyDescent="0.2">
      <c r="A203" s="124"/>
      <c r="B203" s="124"/>
      <c r="C203" s="250"/>
      <c r="D203" s="250"/>
      <c r="E203" s="123"/>
      <c r="F203" s="123"/>
      <c r="G203" s="123"/>
    </row>
    <row r="204" spans="1:7" x14ac:dyDescent="0.2">
      <c r="A204" s="124"/>
      <c r="B204" s="124"/>
      <c r="C204" s="250"/>
      <c r="D204" s="250"/>
      <c r="E204" s="123"/>
      <c r="F204" s="123"/>
      <c r="G204" s="123"/>
    </row>
    <row r="205" spans="1:7" x14ac:dyDescent="0.2">
      <c r="A205" s="124"/>
      <c r="B205" s="124"/>
      <c r="C205" s="250"/>
      <c r="D205" s="250"/>
      <c r="E205" s="123"/>
      <c r="F205" s="123"/>
      <c r="G205" s="123"/>
    </row>
    <row r="206" spans="1:7" x14ac:dyDescent="0.2">
      <c r="A206" s="124" t="s">
        <v>375</v>
      </c>
      <c r="B206" s="124" t="s">
        <v>374</v>
      </c>
      <c r="C206" s="123"/>
      <c r="D206" s="123"/>
      <c r="E206" s="123"/>
      <c r="F206" s="123"/>
    </row>
    <row r="207" spans="1:7" x14ac:dyDescent="0.2">
      <c r="A207" s="124"/>
      <c r="B207" s="124"/>
      <c r="C207" s="123"/>
      <c r="D207" s="123"/>
      <c r="E207" s="123"/>
      <c r="F207" s="123"/>
    </row>
    <row r="208" spans="1:7" x14ac:dyDescent="0.2">
      <c r="A208" s="124" t="s">
        <v>373</v>
      </c>
      <c r="B208" s="123"/>
      <c r="C208" s="123"/>
      <c r="D208" s="123"/>
      <c r="E208" s="123"/>
      <c r="F208" s="123"/>
    </row>
    <row r="209" spans="1:6" ht="22.5" x14ac:dyDescent="0.2">
      <c r="A209" s="313" t="s">
        <v>371</v>
      </c>
      <c r="B209" s="314"/>
      <c r="C209" s="238" t="s">
        <v>370</v>
      </c>
      <c r="D209" s="204" t="s">
        <v>369</v>
      </c>
      <c r="E209" s="204" t="s">
        <v>368</v>
      </c>
      <c r="F209" s="123"/>
    </row>
    <row r="210" spans="1:6" ht="12" thickBot="1" x14ac:dyDescent="0.25">
      <c r="A210" s="315" t="s">
        <v>367</v>
      </c>
      <c r="B210" s="316"/>
      <c r="C210" s="249" t="s">
        <v>366</v>
      </c>
      <c r="D210" s="248">
        <v>0</v>
      </c>
      <c r="E210" s="202">
        <v>0</v>
      </c>
      <c r="F210" s="123"/>
    </row>
    <row r="211" spans="1:6" ht="13.5" thickBot="1" x14ac:dyDescent="0.25">
      <c r="A211" s="137" t="s">
        <v>365</v>
      </c>
      <c r="B211" s="137"/>
      <c r="C211" s="137" t="s">
        <v>212</v>
      </c>
      <c r="D211" s="230">
        <v>107579464312</v>
      </c>
      <c r="E211" s="229">
        <v>107579464312</v>
      </c>
      <c r="F211" s="123"/>
    </row>
    <row r="212" spans="1:6" x14ac:dyDescent="0.2">
      <c r="A212" s="317" t="s">
        <v>158</v>
      </c>
      <c r="B212" s="318"/>
      <c r="C212" s="136"/>
      <c r="D212" s="125">
        <f>SUM(D210:D211)</f>
        <v>107579464312</v>
      </c>
      <c r="E212" s="125">
        <f>SUM(E210:E211)</f>
        <v>107579464312</v>
      </c>
      <c r="F212" s="123"/>
    </row>
    <row r="213" spans="1:6" x14ac:dyDescent="0.2">
      <c r="A213" s="124"/>
      <c r="B213" s="124"/>
      <c r="C213" s="123"/>
      <c r="D213" s="123"/>
      <c r="E213" s="123"/>
      <c r="F213" s="123"/>
    </row>
    <row r="214" spans="1:6" x14ac:dyDescent="0.2">
      <c r="A214" s="124" t="s">
        <v>372</v>
      </c>
      <c r="B214" s="123"/>
      <c r="C214" s="123"/>
      <c r="D214" s="123"/>
      <c r="E214" s="123"/>
      <c r="F214" s="123"/>
    </row>
    <row r="215" spans="1:6" ht="22.5" x14ac:dyDescent="0.2">
      <c r="A215" s="313" t="s">
        <v>371</v>
      </c>
      <c r="B215" s="314"/>
      <c r="C215" s="238" t="s">
        <v>370</v>
      </c>
      <c r="D215" s="204" t="s">
        <v>369</v>
      </c>
      <c r="E215" s="204" t="s">
        <v>368</v>
      </c>
      <c r="F215" s="123"/>
    </row>
    <row r="216" spans="1:6" x14ac:dyDescent="0.2">
      <c r="A216" s="315" t="s">
        <v>367</v>
      </c>
      <c r="B216" s="316"/>
      <c r="C216" s="249" t="s">
        <v>366</v>
      </c>
      <c r="D216" s="248">
        <v>0</v>
      </c>
      <c r="E216" s="202">
        <v>0</v>
      </c>
      <c r="F216" s="123"/>
    </row>
    <row r="217" spans="1:6" x14ac:dyDescent="0.2">
      <c r="A217" s="137" t="s">
        <v>365</v>
      </c>
      <c r="B217" s="137"/>
      <c r="C217" s="137" t="s">
        <v>212</v>
      </c>
      <c r="D217" s="129">
        <v>68494709629</v>
      </c>
      <c r="E217" s="129">
        <v>68494709629</v>
      </c>
      <c r="F217" s="123"/>
    </row>
    <row r="218" spans="1:6" x14ac:dyDescent="0.2">
      <c r="A218" s="317" t="s">
        <v>158</v>
      </c>
      <c r="B218" s="318"/>
      <c r="C218" s="136"/>
      <c r="D218" s="125">
        <f>SUM(D216:D217)</f>
        <v>68494709629</v>
      </c>
      <c r="E218" s="125">
        <f>SUM(E216:E217)</f>
        <v>68494709629</v>
      </c>
      <c r="F218" s="123"/>
    </row>
    <row r="219" spans="1:6" x14ac:dyDescent="0.2">
      <c r="A219" s="124"/>
      <c r="B219" s="124"/>
      <c r="C219" s="123"/>
      <c r="F219" s="123"/>
    </row>
    <row r="220" spans="1:6" x14ac:dyDescent="0.2">
      <c r="F220" s="123"/>
    </row>
    <row r="221" spans="1:6" x14ac:dyDescent="0.2">
      <c r="A221" s="123"/>
      <c r="B221" s="123"/>
      <c r="C221" s="123"/>
      <c r="D221" s="123"/>
      <c r="E221" s="123"/>
      <c r="F221" s="123"/>
    </row>
    <row r="222" spans="1:6" x14ac:dyDescent="0.2">
      <c r="A222" s="123"/>
      <c r="B222" s="123"/>
      <c r="C222" s="123"/>
      <c r="D222" s="123"/>
      <c r="E222" s="123"/>
      <c r="F222" s="123"/>
    </row>
    <row r="223" spans="1:6" x14ac:dyDescent="0.2">
      <c r="A223" s="124" t="s">
        <v>364</v>
      </c>
      <c r="B223" s="124" t="s">
        <v>363</v>
      </c>
      <c r="C223" s="123"/>
      <c r="D223" s="123"/>
      <c r="E223" s="123"/>
      <c r="F223" s="123"/>
    </row>
    <row r="224" spans="1:6" x14ac:dyDescent="0.2">
      <c r="A224" s="124"/>
      <c r="B224" s="123"/>
      <c r="C224" s="123"/>
      <c r="D224" s="123"/>
      <c r="E224" s="123"/>
      <c r="F224" s="123"/>
    </row>
    <row r="225" spans="1:7" x14ac:dyDescent="0.2">
      <c r="A225" s="123" t="s">
        <v>362</v>
      </c>
      <c r="B225" s="123"/>
      <c r="C225" s="123"/>
      <c r="D225" s="123"/>
      <c r="E225" s="123"/>
      <c r="F225" s="123"/>
    </row>
    <row r="226" spans="1:7" x14ac:dyDescent="0.2">
      <c r="A226" s="124"/>
      <c r="B226" s="123"/>
      <c r="C226" s="123"/>
      <c r="D226" s="123"/>
      <c r="E226" s="123"/>
      <c r="F226" s="123"/>
    </row>
    <row r="227" spans="1:7" x14ac:dyDescent="0.2">
      <c r="A227" s="124" t="s">
        <v>361</v>
      </c>
      <c r="B227" s="124" t="s">
        <v>360</v>
      </c>
      <c r="C227" s="123"/>
      <c r="D227" s="123"/>
      <c r="E227" s="123"/>
      <c r="F227" s="123"/>
    </row>
    <row r="228" spans="1:7" x14ac:dyDescent="0.2">
      <c r="A228" s="124"/>
      <c r="B228" s="123"/>
      <c r="C228" s="123"/>
      <c r="D228" s="123"/>
      <c r="E228" s="123"/>
      <c r="F228" s="123"/>
    </row>
    <row r="229" spans="1:7" ht="33.75" customHeight="1" x14ac:dyDescent="0.2">
      <c r="A229" s="280" t="s">
        <v>359</v>
      </c>
      <c r="B229" s="280"/>
      <c r="C229" s="280"/>
      <c r="D229" s="280"/>
      <c r="E229" s="280"/>
      <c r="F229" s="280"/>
      <c r="G229" s="280"/>
    </row>
    <row r="230" spans="1:7" ht="42.75" customHeight="1" x14ac:dyDescent="0.2">
      <c r="A230" s="280" t="s">
        <v>358</v>
      </c>
      <c r="B230" s="280"/>
      <c r="C230" s="280"/>
      <c r="D230" s="280"/>
      <c r="E230" s="280"/>
      <c r="F230" s="280"/>
      <c r="G230" s="280"/>
    </row>
    <row r="231" spans="1:7" ht="12" customHeight="1" x14ac:dyDescent="0.2">
      <c r="A231" s="135" t="s">
        <v>357</v>
      </c>
      <c r="B231" s="123"/>
      <c r="C231" s="123"/>
      <c r="D231" s="123"/>
      <c r="E231" s="123"/>
      <c r="F231" s="123"/>
      <c r="G231" s="141"/>
    </row>
    <row r="232" spans="1:7" ht="12" customHeight="1" x14ac:dyDescent="0.2">
      <c r="A232" s="124" t="s">
        <v>206</v>
      </c>
      <c r="B232" s="123"/>
      <c r="C232" s="123"/>
      <c r="D232" s="123"/>
      <c r="E232" s="123"/>
      <c r="F232" s="123"/>
      <c r="G232" s="141"/>
    </row>
    <row r="233" spans="1:7" ht="12" customHeight="1" x14ac:dyDescent="0.2">
      <c r="A233" s="344" t="s">
        <v>349</v>
      </c>
      <c r="B233" s="344" t="s">
        <v>348</v>
      </c>
      <c r="C233" s="344" t="s">
        <v>347</v>
      </c>
      <c r="D233" s="313" t="s">
        <v>19</v>
      </c>
      <c r="E233" s="314"/>
      <c r="F233" s="344" t="s">
        <v>346</v>
      </c>
      <c r="G233" s="141"/>
    </row>
    <row r="234" spans="1:7" ht="12" customHeight="1" x14ac:dyDescent="0.2">
      <c r="A234" s="345"/>
      <c r="B234" s="345"/>
      <c r="C234" s="345"/>
      <c r="D234" s="238" t="s">
        <v>267</v>
      </c>
      <c r="E234" s="237" t="s">
        <v>345</v>
      </c>
      <c r="F234" s="345"/>
      <c r="G234" s="141"/>
    </row>
    <row r="235" spans="1:7" ht="12" customHeight="1" x14ac:dyDescent="0.2">
      <c r="A235" s="347"/>
      <c r="B235" s="235" t="s">
        <v>202</v>
      </c>
      <c r="C235" s="235" t="s">
        <v>343</v>
      </c>
      <c r="D235" s="235" t="s">
        <v>344</v>
      </c>
      <c r="E235" s="236" t="s">
        <v>343</v>
      </c>
      <c r="F235" s="235" t="s">
        <v>202</v>
      </c>
      <c r="G235" s="141"/>
    </row>
    <row r="236" spans="1:7" ht="12" customHeight="1" x14ac:dyDescent="0.2">
      <c r="A236" s="223" t="s">
        <v>354</v>
      </c>
      <c r="B236" s="129">
        <v>163461732849</v>
      </c>
      <c r="C236" s="129">
        <v>0</v>
      </c>
      <c r="D236" s="222" t="s">
        <v>307</v>
      </c>
      <c r="E236" s="129" t="s">
        <v>307</v>
      </c>
      <c r="F236" s="129">
        <v>163461732849</v>
      </c>
      <c r="G236" s="141"/>
    </row>
    <row r="237" spans="1:7" ht="9.9499999999999993" customHeight="1" x14ac:dyDescent="0.2">
      <c r="A237" s="221" t="s">
        <v>158</v>
      </c>
      <c r="B237" s="125">
        <f>SUM(B236:B236)</f>
        <v>163461732849</v>
      </c>
      <c r="C237" s="220">
        <f>SUM(C236:C236)</f>
        <v>0</v>
      </c>
      <c r="D237" s="220"/>
      <c r="E237" s="220">
        <f>SUM(E236:E236)</f>
        <v>0</v>
      </c>
      <c r="F237" s="125">
        <f>SUM(F236:F236)</f>
        <v>163461732849</v>
      </c>
      <c r="G237" s="141"/>
    </row>
    <row r="238" spans="1:7" ht="9.9499999999999993" customHeight="1" x14ac:dyDescent="0.2">
      <c r="A238" s="243"/>
      <c r="B238" s="242"/>
      <c r="C238" s="242"/>
      <c r="D238" s="242"/>
      <c r="E238" s="242"/>
      <c r="F238" s="242"/>
      <c r="G238" s="141"/>
    </row>
    <row r="239" spans="1:7" ht="9.9499999999999993" customHeight="1" x14ac:dyDescent="0.2">
      <c r="A239" s="243"/>
      <c r="B239" s="242"/>
      <c r="C239" s="242"/>
      <c r="D239" s="242"/>
      <c r="E239" s="242"/>
      <c r="F239" s="242"/>
      <c r="G239" s="141"/>
    </row>
    <row r="240" spans="1:7" ht="9.9499999999999993" customHeight="1" x14ac:dyDescent="0.2">
      <c r="A240" s="124" t="s">
        <v>205</v>
      </c>
      <c r="B240" s="123"/>
      <c r="C240" s="123"/>
      <c r="D240" s="123"/>
      <c r="E240" s="123"/>
      <c r="F240" s="123"/>
      <c r="G240" s="141"/>
    </row>
    <row r="241" spans="1:7" ht="9.9499999999999993" customHeight="1" x14ac:dyDescent="0.2">
      <c r="A241" s="344" t="s">
        <v>349</v>
      </c>
      <c r="B241" s="344" t="s">
        <v>348</v>
      </c>
      <c r="C241" s="344" t="s">
        <v>347</v>
      </c>
      <c r="D241" s="313" t="s">
        <v>19</v>
      </c>
      <c r="E241" s="314"/>
      <c r="F241" s="344" t="s">
        <v>346</v>
      </c>
      <c r="G241" s="141"/>
    </row>
    <row r="242" spans="1:7" ht="9.9499999999999993" customHeight="1" x14ac:dyDescent="0.2">
      <c r="A242" s="345"/>
      <c r="B242" s="345"/>
      <c r="C242" s="345"/>
      <c r="D242" s="238" t="s">
        <v>267</v>
      </c>
      <c r="E242" s="237" t="s">
        <v>345</v>
      </c>
      <c r="F242" s="345"/>
      <c r="G242" s="141"/>
    </row>
    <row r="243" spans="1:7" ht="9.9499999999999993" customHeight="1" thickBot="1" x14ac:dyDescent="0.25">
      <c r="A243" s="347"/>
      <c r="B243" s="235" t="s">
        <v>202</v>
      </c>
      <c r="C243" s="235" t="s">
        <v>343</v>
      </c>
      <c r="D243" s="235" t="s">
        <v>344</v>
      </c>
      <c r="E243" s="236" t="s">
        <v>343</v>
      </c>
      <c r="F243" s="235" t="s">
        <v>202</v>
      </c>
      <c r="G243" s="141"/>
    </row>
    <row r="244" spans="1:7" ht="9.9499999999999993" customHeight="1" thickBot="1" x14ac:dyDescent="0.25">
      <c r="A244" s="223" t="s">
        <v>354</v>
      </c>
      <c r="B244" s="247">
        <v>53878965398</v>
      </c>
      <c r="C244" s="246">
        <v>0</v>
      </c>
      <c r="D244" s="245" t="s">
        <v>307</v>
      </c>
      <c r="E244" s="245" t="s">
        <v>307</v>
      </c>
      <c r="F244" s="244">
        <v>53878965398</v>
      </c>
      <c r="G244" s="141"/>
    </row>
    <row r="245" spans="1:7" ht="9.9499999999999993" customHeight="1" x14ac:dyDescent="0.2">
      <c r="A245" s="221" t="s">
        <v>158</v>
      </c>
      <c r="B245" s="125">
        <f>SUM(B244:B244)</f>
        <v>53878965398</v>
      </c>
      <c r="C245" s="220">
        <f>SUM(C244:C244)</f>
        <v>0</v>
      </c>
      <c r="D245" s="220"/>
      <c r="E245" s="220">
        <f>SUM(E244:E244)</f>
        <v>0</v>
      </c>
      <c r="F245" s="125">
        <f>SUM(F244:F244)</f>
        <v>53878965398</v>
      </c>
      <c r="G245" s="141"/>
    </row>
    <row r="246" spans="1:7" ht="9.9499999999999993" customHeight="1" x14ac:dyDescent="0.2">
      <c r="A246" s="243"/>
      <c r="B246" s="242"/>
      <c r="C246" s="242"/>
      <c r="D246" s="242"/>
      <c r="E246" s="242"/>
      <c r="F246" s="242"/>
      <c r="G246" s="141"/>
    </row>
    <row r="247" spans="1:7" ht="9.9499999999999993" customHeight="1" x14ac:dyDescent="0.2">
      <c r="A247" s="243"/>
      <c r="B247" s="242"/>
      <c r="C247" s="242"/>
      <c r="D247" s="242"/>
      <c r="E247" s="242"/>
      <c r="F247" s="242"/>
      <c r="G247" s="141"/>
    </row>
    <row r="248" spans="1:7" ht="9.9499999999999993" customHeight="1" x14ac:dyDescent="0.2">
      <c r="A248" s="243"/>
      <c r="B248" s="242"/>
      <c r="C248" s="242"/>
      <c r="D248" s="242"/>
      <c r="E248" s="242"/>
      <c r="F248" s="242"/>
      <c r="G248" s="141"/>
    </row>
    <row r="249" spans="1:7" x14ac:dyDescent="0.2">
      <c r="A249" s="135" t="s">
        <v>355</v>
      </c>
      <c r="B249" s="123"/>
      <c r="C249" s="123"/>
      <c r="D249" s="123"/>
      <c r="E249" s="123"/>
      <c r="F249" s="123"/>
    </row>
    <row r="250" spans="1:7" x14ac:dyDescent="0.2">
      <c r="A250" s="124" t="s">
        <v>206</v>
      </c>
      <c r="B250" s="123"/>
      <c r="C250" s="123"/>
      <c r="D250" s="123"/>
      <c r="E250" s="123"/>
      <c r="F250" s="123"/>
    </row>
    <row r="251" spans="1:7" ht="11.25" customHeight="1" x14ac:dyDescent="0.2">
      <c r="A251" s="344" t="s">
        <v>349</v>
      </c>
      <c r="B251" s="344" t="s">
        <v>348</v>
      </c>
      <c r="C251" s="344" t="s">
        <v>347</v>
      </c>
      <c r="D251" s="313" t="s">
        <v>19</v>
      </c>
      <c r="E251" s="314"/>
      <c r="F251" s="344" t="s">
        <v>346</v>
      </c>
    </row>
    <row r="252" spans="1:7" x14ac:dyDescent="0.2">
      <c r="A252" s="345"/>
      <c r="B252" s="345"/>
      <c r="C252" s="345"/>
      <c r="D252" s="238" t="s">
        <v>267</v>
      </c>
      <c r="E252" s="237" t="s">
        <v>345</v>
      </c>
      <c r="F252" s="345"/>
    </row>
    <row r="253" spans="1:7" x14ac:dyDescent="0.2">
      <c r="A253" s="347"/>
      <c r="B253" s="235" t="s">
        <v>202</v>
      </c>
      <c r="C253" s="235" t="s">
        <v>343</v>
      </c>
      <c r="D253" s="235" t="s">
        <v>344</v>
      </c>
      <c r="E253" s="236" t="s">
        <v>343</v>
      </c>
      <c r="F253" s="235" t="s">
        <v>202</v>
      </c>
    </row>
    <row r="254" spans="1:7" x14ac:dyDescent="0.2">
      <c r="A254" s="223" t="s">
        <v>354</v>
      </c>
      <c r="B254" s="233">
        <v>1465329711000</v>
      </c>
      <c r="C254" s="233">
        <v>177134854000</v>
      </c>
      <c r="D254" s="239" t="s">
        <v>307</v>
      </c>
      <c r="E254" s="233" t="s">
        <v>307</v>
      </c>
      <c r="F254" s="233">
        <v>1465329711000</v>
      </c>
    </row>
    <row r="255" spans="1:7" x14ac:dyDescent="0.2">
      <c r="A255" s="223" t="s">
        <v>353</v>
      </c>
      <c r="B255" s="233">
        <v>171146050000</v>
      </c>
      <c r="C255" s="233">
        <v>38884517000</v>
      </c>
      <c r="D255" s="239" t="s">
        <v>352</v>
      </c>
      <c r="E255" s="233">
        <v>407906000</v>
      </c>
      <c r="F255" s="233">
        <v>170738144000</v>
      </c>
    </row>
    <row r="256" spans="1:7" x14ac:dyDescent="0.2">
      <c r="A256" s="223" t="s">
        <v>351</v>
      </c>
      <c r="B256" s="233">
        <v>21914140000</v>
      </c>
      <c r="C256" s="233">
        <v>5054635000</v>
      </c>
      <c r="D256" s="241">
        <v>1.5</v>
      </c>
      <c r="E256" s="233">
        <v>274446000</v>
      </c>
      <c r="F256" s="233">
        <v>21639694000</v>
      </c>
    </row>
    <row r="257" spans="1:6" x14ac:dyDescent="0.2">
      <c r="A257" s="223" t="s">
        <v>342</v>
      </c>
      <c r="B257" s="240" t="s">
        <v>307</v>
      </c>
      <c r="C257" s="240" t="s">
        <v>307</v>
      </c>
      <c r="D257" s="240">
        <v>5</v>
      </c>
      <c r="E257" s="240" t="s">
        <v>307</v>
      </c>
      <c r="F257" s="240" t="s">
        <v>307</v>
      </c>
    </row>
    <row r="258" spans="1:6" x14ac:dyDescent="0.2">
      <c r="A258" s="223" t="s">
        <v>341</v>
      </c>
      <c r="B258" s="240" t="s">
        <v>307</v>
      </c>
      <c r="C258" s="240" t="s">
        <v>307</v>
      </c>
      <c r="D258" s="240">
        <v>25</v>
      </c>
      <c r="E258" s="240" t="s">
        <v>307</v>
      </c>
      <c r="F258" s="240" t="s">
        <v>307</v>
      </c>
    </row>
    <row r="259" spans="1:6" x14ac:dyDescent="0.2">
      <c r="A259" s="223" t="s">
        <v>340</v>
      </c>
      <c r="B259" s="240" t="s">
        <v>307</v>
      </c>
      <c r="C259" s="240" t="s">
        <v>307</v>
      </c>
      <c r="D259" s="240">
        <v>50</v>
      </c>
      <c r="E259" s="240" t="s">
        <v>307</v>
      </c>
      <c r="F259" s="240" t="s">
        <v>307</v>
      </c>
    </row>
    <row r="260" spans="1:6" x14ac:dyDescent="0.2">
      <c r="A260" s="223" t="s">
        <v>339</v>
      </c>
      <c r="B260" s="240"/>
      <c r="C260" s="240"/>
      <c r="D260" s="240">
        <v>75</v>
      </c>
      <c r="E260" s="240"/>
      <c r="F260" s="240"/>
    </row>
    <row r="261" spans="1:6" x14ac:dyDescent="0.2">
      <c r="A261" s="223" t="s">
        <v>338</v>
      </c>
      <c r="B261" s="240" t="s">
        <v>307</v>
      </c>
      <c r="C261" s="240" t="s">
        <v>307</v>
      </c>
      <c r="D261" s="240">
        <v>100</v>
      </c>
      <c r="E261" s="240" t="s">
        <v>307</v>
      </c>
      <c r="F261" s="240" t="s">
        <v>307</v>
      </c>
    </row>
    <row r="262" spans="1:6" x14ac:dyDescent="0.2">
      <c r="A262" s="221" t="s">
        <v>158</v>
      </c>
      <c r="B262" s="220">
        <v>1658389901000</v>
      </c>
      <c r="C262" s="220">
        <v>221074006000</v>
      </c>
      <c r="D262" s="220"/>
      <c r="E262" s="220">
        <v>682352000</v>
      </c>
      <c r="F262" s="220">
        <v>1657707549000</v>
      </c>
    </row>
    <row r="263" spans="1:6" x14ac:dyDescent="0.2">
      <c r="A263" s="123"/>
      <c r="B263" s="123"/>
      <c r="C263" s="123"/>
      <c r="D263" s="123"/>
      <c r="E263" s="123"/>
      <c r="F263" s="123"/>
    </row>
    <row r="264" spans="1:6" x14ac:dyDescent="0.2">
      <c r="A264" s="123"/>
      <c r="B264" s="123"/>
      <c r="C264" s="123"/>
      <c r="D264" s="123"/>
      <c r="E264" s="123"/>
      <c r="F264" s="123"/>
    </row>
    <row r="265" spans="1:6" x14ac:dyDescent="0.2">
      <c r="A265" s="135" t="s">
        <v>350</v>
      </c>
      <c r="B265" s="123"/>
      <c r="C265" s="123"/>
      <c r="D265" s="123"/>
      <c r="E265" s="123"/>
      <c r="F265" s="123"/>
    </row>
    <row r="266" spans="1:6" x14ac:dyDescent="0.2">
      <c r="A266" s="124"/>
      <c r="B266" s="123"/>
      <c r="C266" s="123"/>
      <c r="D266" s="123"/>
      <c r="E266" s="123"/>
      <c r="F266" s="123"/>
    </row>
    <row r="267" spans="1:6" x14ac:dyDescent="0.2">
      <c r="A267" s="348" t="s">
        <v>349</v>
      </c>
      <c r="B267" s="344" t="s">
        <v>348</v>
      </c>
      <c r="C267" s="344" t="s">
        <v>347</v>
      </c>
      <c r="D267" s="314" t="s">
        <v>19</v>
      </c>
      <c r="E267" s="313"/>
      <c r="F267" s="344" t="s">
        <v>346</v>
      </c>
    </row>
    <row r="268" spans="1:6" x14ac:dyDescent="0.2">
      <c r="A268" s="348"/>
      <c r="B268" s="345"/>
      <c r="C268" s="345"/>
      <c r="D268" s="238" t="s">
        <v>267</v>
      </c>
      <c r="E268" s="237" t="s">
        <v>345</v>
      </c>
      <c r="F268" s="345"/>
    </row>
    <row r="269" spans="1:6" x14ac:dyDescent="0.2">
      <c r="A269" s="348"/>
      <c r="B269" s="235" t="s">
        <v>202</v>
      </c>
      <c r="C269" s="235" t="s">
        <v>343</v>
      </c>
      <c r="D269" s="235" t="s">
        <v>344</v>
      </c>
      <c r="E269" s="236" t="s">
        <v>343</v>
      </c>
      <c r="F269" s="235" t="s">
        <v>202</v>
      </c>
    </row>
    <row r="270" spans="1:6" x14ac:dyDescent="0.2">
      <c r="A270" s="223" t="s">
        <v>342</v>
      </c>
      <c r="B270" s="233">
        <v>11960601000</v>
      </c>
      <c r="C270" s="233">
        <v>1109372000</v>
      </c>
      <c r="D270" s="239">
        <v>5</v>
      </c>
      <c r="E270" s="233">
        <v>971319000</v>
      </c>
      <c r="F270" s="233">
        <v>10989282000</v>
      </c>
    </row>
    <row r="271" spans="1:6" x14ac:dyDescent="0.2">
      <c r="A271" s="223" t="s">
        <v>341</v>
      </c>
      <c r="B271" s="233">
        <v>11372787000</v>
      </c>
      <c r="C271" s="233">
        <v>868655000</v>
      </c>
      <c r="D271" s="239">
        <v>25</v>
      </c>
      <c r="E271" s="233">
        <v>3195930000</v>
      </c>
      <c r="F271" s="233">
        <v>8176857000</v>
      </c>
    </row>
    <row r="272" spans="1:6" x14ac:dyDescent="0.2">
      <c r="A272" s="223" t="s">
        <v>340</v>
      </c>
      <c r="B272" s="233">
        <v>5489152000</v>
      </c>
      <c r="C272" s="233">
        <v>0</v>
      </c>
      <c r="D272" s="239">
        <v>50</v>
      </c>
      <c r="E272" s="233">
        <v>3028561000</v>
      </c>
      <c r="F272" s="233">
        <v>2460591000</v>
      </c>
    </row>
    <row r="273" spans="1:7" x14ac:dyDescent="0.2">
      <c r="A273" s="223" t="s">
        <v>339</v>
      </c>
      <c r="B273" s="233">
        <v>14813506000</v>
      </c>
      <c r="C273" s="233">
        <v>1755099000</v>
      </c>
      <c r="D273" s="239">
        <v>75</v>
      </c>
      <c r="E273" s="233">
        <v>10337188000</v>
      </c>
      <c r="F273" s="233">
        <v>4476318000</v>
      </c>
    </row>
    <row r="274" spans="1:7" x14ac:dyDescent="0.2">
      <c r="A274" s="223" t="s">
        <v>338</v>
      </c>
      <c r="B274" s="233">
        <v>37324911000</v>
      </c>
      <c r="C274" s="233">
        <v>6890774000</v>
      </c>
      <c r="D274" s="239">
        <v>100</v>
      </c>
      <c r="E274" s="233">
        <v>30434137000</v>
      </c>
      <c r="F274" s="233">
        <v>6890774000</v>
      </c>
    </row>
    <row r="275" spans="1:7" x14ac:dyDescent="0.2">
      <c r="A275" s="221" t="s">
        <v>158</v>
      </c>
      <c r="B275" s="231">
        <v>80960957000</v>
      </c>
      <c r="C275" s="231">
        <v>10623900000</v>
      </c>
      <c r="D275" s="232"/>
      <c r="E275" s="231">
        <v>47967135000</v>
      </c>
      <c r="F275" s="231">
        <v>32993822000</v>
      </c>
    </row>
    <row r="276" spans="1:7" ht="35.25" customHeight="1" x14ac:dyDescent="0.2">
      <c r="A276" s="124"/>
      <c r="B276" s="123"/>
      <c r="C276" s="123"/>
      <c r="D276" s="123"/>
      <c r="E276" s="123"/>
      <c r="F276" s="123"/>
    </row>
    <row r="277" spans="1:7" ht="37.5" customHeight="1" x14ac:dyDescent="0.2">
      <c r="A277" s="346" t="s">
        <v>356</v>
      </c>
      <c r="B277" s="346"/>
      <c r="C277" s="346"/>
      <c r="D277" s="346"/>
      <c r="E277" s="346"/>
      <c r="F277" s="346"/>
      <c r="G277" s="234"/>
    </row>
    <row r="278" spans="1:7" x14ac:dyDescent="0.2">
      <c r="A278" s="124"/>
      <c r="B278" s="123"/>
      <c r="C278" s="123"/>
      <c r="D278" s="123"/>
      <c r="E278" s="123"/>
      <c r="F278" s="123"/>
    </row>
    <row r="279" spans="1:7" x14ac:dyDescent="0.2">
      <c r="A279" s="135" t="s">
        <v>355</v>
      </c>
      <c r="B279" s="123"/>
      <c r="C279" s="123"/>
      <c r="D279" s="123"/>
      <c r="E279" s="123"/>
      <c r="F279" s="123"/>
    </row>
    <row r="280" spans="1:7" x14ac:dyDescent="0.2">
      <c r="A280" s="135"/>
      <c r="B280" s="123"/>
      <c r="C280" s="123"/>
      <c r="D280" s="123"/>
      <c r="E280" s="123"/>
      <c r="F280" s="123"/>
    </row>
    <row r="281" spans="1:7" x14ac:dyDescent="0.2">
      <c r="A281" s="124" t="s">
        <v>205</v>
      </c>
      <c r="B281" s="123"/>
      <c r="C281" s="123"/>
      <c r="D281" s="123"/>
      <c r="E281" s="123"/>
      <c r="F281" s="123"/>
    </row>
    <row r="282" spans="1:7" ht="13.5" customHeight="1" x14ac:dyDescent="0.2">
      <c r="A282" s="348" t="s">
        <v>349</v>
      </c>
      <c r="B282" s="344" t="s">
        <v>348</v>
      </c>
      <c r="C282" s="344" t="s">
        <v>347</v>
      </c>
      <c r="D282" s="314" t="s">
        <v>19</v>
      </c>
      <c r="E282" s="313"/>
      <c r="F282" s="344" t="s">
        <v>346</v>
      </c>
    </row>
    <row r="283" spans="1:7" x14ac:dyDescent="0.2">
      <c r="A283" s="348"/>
      <c r="B283" s="345"/>
      <c r="C283" s="345"/>
      <c r="D283" s="238" t="s">
        <v>267</v>
      </c>
      <c r="E283" s="237" t="s">
        <v>345</v>
      </c>
      <c r="F283" s="345"/>
    </row>
    <row r="284" spans="1:7" x14ac:dyDescent="0.2">
      <c r="A284" s="348"/>
      <c r="B284" s="235" t="s">
        <v>202</v>
      </c>
      <c r="C284" s="235" t="s">
        <v>343</v>
      </c>
      <c r="D284" s="235" t="s">
        <v>344</v>
      </c>
      <c r="E284" s="236" t="s">
        <v>343</v>
      </c>
      <c r="F284" s="235" t="s">
        <v>202</v>
      </c>
    </row>
    <row r="285" spans="1:7" x14ac:dyDescent="0.2">
      <c r="A285" s="223" t="s">
        <v>354</v>
      </c>
      <c r="B285" s="233">
        <v>1334206885000</v>
      </c>
      <c r="C285" s="233">
        <v>144193925000</v>
      </c>
      <c r="D285" s="233" t="s">
        <v>307</v>
      </c>
      <c r="E285" s="233" t="s">
        <v>307</v>
      </c>
      <c r="F285" s="233">
        <v>1334206885000</v>
      </c>
    </row>
    <row r="286" spans="1:7" x14ac:dyDescent="0.2">
      <c r="A286" s="223" t="s">
        <v>353</v>
      </c>
      <c r="B286" s="233">
        <v>213790800000</v>
      </c>
      <c r="C286" s="233">
        <v>49306271000</v>
      </c>
      <c r="D286" s="233" t="s">
        <v>352</v>
      </c>
      <c r="E286" s="233">
        <v>467772000</v>
      </c>
      <c r="F286" s="233">
        <v>213323078000</v>
      </c>
    </row>
    <row r="287" spans="1:7" x14ac:dyDescent="0.2">
      <c r="A287" s="223" t="s">
        <v>351</v>
      </c>
      <c r="B287" s="233">
        <v>34235186000</v>
      </c>
      <c r="C287" s="233">
        <v>13084999000</v>
      </c>
      <c r="D287" s="233">
        <v>1.5</v>
      </c>
      <c r="E287" s="233">
        <v>308635000</v>
      </c>
      <c r="F287" s="233">
        <v>33926551000</v>
      </c>
    </row>
    <row r="288" spans="1:7" x14ac:dyDescent="0.2">
      <c r="A288" s="223" t="s">
        <v>342</v>
      </c>
      <c r="B288" s="233" t="s">
        <v>307</v>
      </c>
      <c r="C288" s="233" t="s">
        <v>307</v>
      </c>
      <c r="D288" s="233">
        <v>5</v>
      </c>
      <c r="E288" s="233" t="s">
        <v>307</v>
      </c>
      <c r="F288" s="233" t="s">
        <v>307</v>
      </c>
    </row>
    <row r="289" spans="1:6" x14ac:dyDescent="0.2">
      <c r="A289" s="223" t="s">
        <v>341</v>
      </c>
      <c r="B289" s="233" t="s">
        <v>307</v>
      </c>
      <c r="C289" s="233" t="s">
        <v>307</v>
      </c>
      <c r="D289" s="233">
        <v>25</v>
      </c>
      <c r="E289" s="233" t="s">
        <v>307</v>
      </c>
      <c r="F289" s="233" t="s">
        <v>307</v>
      </c>
    </row>
    <row r="290" spans="1:6" x14ac:dyDescent="0.2">
      <c r="A290" s="223" t="s">
        <v>340</v>
      </c>
      <c r="B290" s="233" t="s">
        <v>307</v>
      </c>
      <c r="C290" s="233" t="s">
        <v>307</v>
      </c>
      <c r="D290" s="233">
        <v>50</v>
      </c>
      <c r="E290" s="233" t="s">
        <v>307</v>
      </c>
      <c r="F290" s="233" t="s">
        <v>307</v>
      </c>
    </row>
    <row r="291" spans="1:6" x14ac:dyDescent="0.2">
      <c r="A291" s="223" t="s">
        <v>339</v>
      </c>
      <c r="B291" s="233"/>
      <c r="C291" s="233"/>
      <c r="D291" s="233">
        <v>75</v>
      </c>
      <c r="E291" s="233"/>
      <c r="F291" s="233" t="s">
        <v>307</v>
      </c>
    </row>
    <row r="292" spans="1:6" x14ac:dyDescent="0.2">
      <c r="A292" s="223" t="s">
        <v>338</v>
      </c>
      <c r="B292" s="233" t="s">
        <v>307</v>
      </c>
      <c r="C292" s="233" t="s">
        <v>307</v>
      </c>
      <c r="D292" s="233">
        <v>100</v>
      </c>
      <c r="E292" s="233" t="s">
        <v>307</v>
      </c>
      <c r="F292" s="233" t="s">
        <v>307</v>
      </c>
    </row>
    <row r="293" spans="1:6" x14ac:dyDescent="0.2">
      <c r="A293" s="221" t="s">
        <v>158</v>
      </c>
      <c r="B293" s="231">
        <v>1582232871000</v>
      </c>
      <c r="C293" s="231">
        <v>206585195000</v>
      </c>
      <c r="D293" s="232"/>
      <c r="E293" s="231">
        <v>776357000</v>
      </c>
      <c r="F293" s="231">
        <v>1581456514000</v>
      </c>
    </row>
    <row r="294" spans="1:6" x14ac:dyDescent="0.2">
      <c r="A294" s="124"/>
      <c r="B294" s="123"/>
      <c r="C294" s="123"/>
      <c r="D294" s="123"/>
      <c r="E294" s="123"/>
      <c r="F294" s="123"/>
    </row>
    <row r="295" spans="1:6" x14ac:dyDescent="0.2">
      <c r="A295" s="124"/>
      <c r="B295" s="123"/>
      <c r="C295" s="123"/>
      <c r="D295" s="123"/>
      <c r="E295" s="123"/>
      <c r="F295" s="123"/>
    </row>
    <row r="296" spans="1:6" x14ac:dyDescent="0.2">
      <c r="A296" s="135" t="s">
        <v>350</v>
      </c>
      <c r="B296" s="123"/>
      <c r="C296" s="123"/>
      <c r="D296" s="123"/>
      <c r="E296" s="123"/>
      <c r="F296" s="123"/>
    </row>
    <row r="297" spans="1:6" x14ac:dyDescent="0.2">
      <c r="A297" s="124"/>
      <c r="B297" s="123"/>
      <c r="C297" s="123"/>
      <c r="D297" s="123"/>
      <c r="E297" s="123"/>
      <c r="F297" s="123"/>
    </row>
    <row r="298" spans="1:6" x14ac:dyDescent="0.2">
      <c r="A298" s="124"/>
      <c r="B298" s="123"/>
      <c r="C298" s="123"/>
      <c r="D298" s="123"/>
      <c r="E298" s="123"/>
      <c r="F298" s="123"/>
    </row>
    <row r="299" spans="1:6" ht="11.25" customHeight="1" x14ac:dyDescent="0.2">
      <c r="A299" s="348" t="s">
        <v>349</v>
      </c>
      <c r="B299" s="344" t="s">
        <v>348</v>
      </c>
      <c r="C299" s="344" t="s">
        <v>347</v>
      </c>
      <c r="D299" s="314" t="s">
        <v>19</v>
      </c>
      <c r="E299" s="313"/>
      <c r="F299" s="344" t="s">
        <v>346</v>
      </c>
    </row>
    <row r="300" spans="1:6" x14ac:dyDescent="0.2">
      <c r="A300" s="348"/>
      <c r="B300" s="345"/>
      <c r="C300" s="345"/>
      <c r="D300" s="238" t="s">
        <v>267</v>
      </c>
      <c r="E300" s="237" t="s">
        <v>345</v>
      </c>
      <c r="F300" s="345"/>
    </row>
    <row r="301" spans="1:6" x14ac:dyDescent="0.2">
      <c r="A301" s="348"/>
      <c r="B301" s="235" t="s">
        <v>202</v>
      </c>
      <c r="C301" s="235" t="s">
        <v>343</v>
      </c>
      <c r="D301" s="235" t="s">
        <v>344</v>
      </c>
      <c r="E301" s="236" t="s">
        <v>343</v>
      </c>
      <c r="F301" s="235" t="s">
        <v>202</v>
      </c>
    </row>
    <row r="302" spans="1:6" x14ac:dyDescent="0.2">
      <c r="A302" s="223" t="s">
        <v>342</v>
      </c>
      <c r="B302" s="233">
        <v>14457754000</v>
      </c>
      <c r="C302" s="233">
        <v>1172901000</v>
      </c>
      <c r="D302" s="233">
        <v>5</v>
      </c>
      <c r="E302" s="233">
        <v>1411345000</v>
      </c>
      <c r="F302" s="233">
        <v>13046409000</v>
      </c>
    </row>
    <row r="303" spans="1:6" x14ac:dyDescent="0.2">
      <c r="A303" s="223" t="s">
        <v>341</v>
      </c>
      <c r="B303" s="233">
        <v>9521463000</v>
      </c>
      <c r="C303" s="233">
        <v>412254000</v>
      </c>
      <c r="D303" s="233">
        <v>25</v>
      </c>
      <c r="E303" s="233">
        <v>2967444000</v>
      </c>
      <c r="F303" s="233">
        <v>6554019000</v>
      </c>
    </row>
    <row r="304" spans="1:6" x14ac:dyDescent="0.2">
      <c r="A304" s="223" t="s">
        <v>340</v>
      </c>
      <c r="B304" s="233">
        <v>5409236000</v>
      </c>
      <c r="C304" s="233">
        <v>0</v>
      </c>
      <c r="D304" s="233">
        <v>50</v>
      </c>
      <c r="E304" s="233">
        <v>2922402000</v>
      </c>
      <c r="F304" s="233">
        <v>2486834000</v>
      </c>
    </row>
    <row r="305" spans="1:7" x14ac:dyDescent="0.2">
      <c r="A305" s="223" t="s">
        <v>339</v>
      </c>
      <c r="B305" s="233">
        <v>12992059000</v>
      </c>
      <c r="C305" s="233">
        <v>472771000</v>
      </c>
      <c r="D305" s="233">
        <v>75</v>
      </c>
      <c r="E305" s="233">
        <v>9824519000</v>
      </c>
      <c r="F305" s="233">
        <v>3167540000</v>
      </c>
    </row>
    <row r="306" spans="1:7" x14ac:dyDescent="0.2">
      <c r="A306" s="223" t="s">
        <v>338</v>
      </c>
      <c r="B306" s="233">
        <v>29042932000</v>
      </c>
      <c r="C306" s="233">
        <v>3226895000</v>
      </c>
      <c r="D306" s="233">
        <v>100</v>
      </c>
      <c r="E306" s="233">
        <v>25816036000</v>
      </c>
      <c r="F306" s="233">
        <v>3226896000</v>
      </c>
    </row>
    <row r="307" spans="1:7" x14ac:dyDescent="0.2">
      <c r="A307" s="221" t="s">
        <v>158</v>
      </c>
      <c r="B307" s="231">
        <v>71423444000</v>
      </c>
      <c r="C307" s="231">
        <v>5284821000</v>
      </c>
      <c r="D307" s="232"/>
      <c r="E307" s="231">
        <v>42941746000</v>
      </c>
      <c r="F307" s="231">
        <v>28481698000</v>
      </c>
    </row>
    <row r="308" spans="1:7" x14ac:dyDescent="0.2">
      <c r="A308" s="124"/>
      <c r="B308" s="123"/>
      <c r="C308" s="123"/>
      <c r="D308" s="123"/>
      <c r="E308" s="123"/>
      <c r="F308" s="123"/>
    </row>
    <row r="309" spans="1:7" ht="39.75" customHeight="1" x14ac:dyDescent="0.2">
      <c r="A309" s="323" t="s">
        <v>337</v>
      </c>
      <c r="B309" s="323"/>
      <c r="C309" s="323"/>
      <c r="D309" s="323"/>
      <c r="E309" s="323"/>
      <c r="F309" s="323"/>
      <c r="G309" s="234"/>
    </row>
    <row r="310" spans="1:7" x14ac:dyDescent="0.2">
      <c r="A310" s="124"/>
      <c r="B310" s="123"/>
      <c r="C310" s="123"/>
      <c r="D310" s="123"/>
      <c r="E310" s="123"/>
      <c r="F310" s="123"/>
    </row>
    <row r="311" spans="1:7" x14ac:dyDescent="0.2">
      <c r="A311" s="124"/>
      <c r="B311" s="123"/>
      <c r="C311" s="123"/>
      <c r="D311" s="123"/>
      <c r="E311" s="123"/>
      <c r="F311" s="123"/>
    </row>
    <row r="312" spans="1:7" x14ac:dyDescent="0.2">
      <c r="A312" s="124" t="s">
        <v>336</v>
      </c>
      <c r="B312" s="124" t="s">
        <v>335</v>
      </c>
      <c r="C312" s="123"/>
      <c r="D312" s="123"/>
      <c r="E312" s="123"/>
      <c r="F312" s="123"/>
    </row>
    <row r="313" spans="1:7" x14ac:dyDescent="0.2">
      <c r="A313" s="123"/>
      <c r="B313" s="123"/>
      <c r="C313" s="123"/>
      <c r="D313" s="123"/>
      <c r="E313" s="123"/>
      <c r="F313" s="123"/>
    </row>
    <row r="314" spans="1:7" ht="24.75" customHeight="1" x14ac:dyDescent="0.2">
      <c r="A314" s="280" t="s">
        <v>334</v>
      </c>
      <c r="B314" s="280"/>
      <c r="C314" s="280"/>
      <c r="D314" s="280"/>
      <c r="E314" s="280"/>
      <c r="F314" s="280"/>
      <c r="G314" s="280"/>
    </row>
    <row r="315" spans="1:7" x14ac:dyDescent="0.2">
      <c r="A315" s="123"/>
      <c r="B315" s="123"/>
      <c r="C315" s="123"/>
      <c r="D315" s="123"/>
      <c r="E315" s="123"/>
      <c r="F315" s="123"/>
    </row>
    <row r="316" spans="1:7" x14ac:dyDescent="0.2">
      <c r="A316" s="123"/>
      <c r="B316" s="123"/>
      <c r="C316" s="123"/>
      <c r="D316" s="123"/>
      <c r="E316" s="123"/>
      <c r="F316" s="123"/>
    </row>
    <row r="317" spans="1:7" x14ac:dyDescent="0.2">
      <c r="A317" s="124" t="s">
        <v>206</v>
      </c>
      <c r="B317" s="123"/>
      <c r="C317" s="123"/>
      <c r="D317" s="123"/>
      <c r="E317" s="123"/>
      <c r="F317" s="123"/>
    </row>
    <row r="318" spans="1:7" ht="26.25" customHeight="1" x14ac:dyDescent="0.2">
      <c r="A318" s="343" t="s">
        <v>151</v>
      </c>
      <c r="B318" s="204" t="s">
        <v>333</v>
      </c>
      <c r="C318" s="204" t="s">
        <v>332</v>
      </c>
      <c r="D318" s="204" t="s">
        <v>331</v>
      </c>
      <c r="E318" s="204" t="s">
        <v>330</v>
      </c>
      <c r="F318" s="204" t="s">
        <v>329</v>
      </c>
    </row>
    <row r="319" spans="1:7" ht="12" thickBot="1" x14ac:dyDescent="0.25">
      <c r="A319" s="343"/>
      <c r="B319" s="153" t="s">
        <v>202</v>
      </c>
      <c r="C319" s="153" t="s">
        <v>202</v>
      </c>
      <c r="D319" s="153" t="s">
        <v>202</v>
      </c>
      <c r="E319" s="153" t="s">
        <v>202</v>
      </c>
      <c r="F319" s="153" t="s">
        <v>202</v>
      </c>
    </row>
    <row r="320" spans="1:7" ht="17.25" customHeight="1" thickBot="1" x14ac:dyDescent="0.25">
      <c r="A320" s="137" t="s">
        <v>19</v>
      </c>
      <c r="B320" s="230">
        <v>58105977927</v>
      </c>
      <c r="C320" s="229">
        <v>116278213549</v>
      </c>
      <c r="D320" s="229">
        <v>81507859447</v>
      </c>
      <c r="E320" s="229">
        <v>39907903835</v>
      </c>
      <c r="F320" s="229">
        <v>52968428193</v>
      </c>
    </row>
    <row r="321" spans="1:7" x14ac:dyDescent="0.2">
      <c r="A321" s="123"/>
      <c r="B321" s="123"/>
      <c r="C321" s="123"/>
      <c r="D321" s="123"/>
      <c r="E321" s="123"/>
      <c r="F321" s="123"/>
    </row>
    <row r="322" spans="1:7" x14ac:dyDescent="0.2">
      <c r="A322" s="123"/>
      <c r="B322" s="123"/>
      <c r="C322" s="123"/>
      <c r="D322" s="123"/>
      <c r="E322" s="123"/>
      <c r="F322" s="123"/>
    </row>
    <row r="323" spans="1:7" ht="22.5" x14ac:dyDescent="0.2">
      <c r="A323" s="307" t="s">
        <v>151</v>
      </c>
      <c r="B323" s="309"/>
      <c r="C323" s="204" t="s">
        <v>333</v>
      </c>
      <c r="D323" s="204" t="s">
        <v>332</v>
      </c>
      <c r="E323" s="204" t="s">
        <v>331</v>
      </c>
      <c r="F323" s="204" t="s">
        <v>330</v>
      </c>
      <c r="G323" s="204" t="s">
        <v>329</v>
      </c>
    </row>
    <row r="324" spans="1:7" x14ac:dyDescent="0.2">
      <c r="A324" s="310"/>
      <c r="B324" s="312"/>
      <c r="C324" s="228" t="s">
        <v>202</v>
      </c>
      <c r="D324" s="228" t="s">
        <v>202</v>
      </c>
      <c r="E324" s="228" t="s">
        <v>202</v>
      </c>
      <c r="F324" s="228" t="s">
        <v>202</v>
      </c>
      <c r="G324" s="228" t="s">
        <v>202</v>
      </c>
    </row>
    <row r="325" spans="1:7" x14ac:dyDescent="0.2">
      <c r="A325" s="132" t="s">
        <v>1</v>
      </c>
      <c r="B325" s="227"/>
      <c r="C325" s="233">
        <v>0</v>
      </c>
      <c r="D325" s="233">
        <v>38142760</v>
      </c>
      <c r="E325" s="233">
        <v>0</v>
      </c>
      <c r="F325" s="233">
        <v>0</v>
      </c>
      <c r="G325" s="233">
        <v>38142760</v>
      </c>
    </row>
    <row r="326" spans="1:7" x14ac:dyDescent="0.2">
      <c r="A326" s="132" t="s">
        <v>328</v>
      </c>
      <c r="B326" s="130"/>
      <c r="C326" s="233">
        <v>0</v>
      </c>
      <c r="D326" s="233">
        <v>0</v>
      </c>
      <c r="E326" s="233">
        <v>0</v>
      </c>
      <c r="F326" s="233">
        <v>0</v>
      </c>
      <c r="G326" s="233">
        <v>0</v>
      </c>
    </row>
    <row r="327" spans="1:7" x14ac:dyDescent="0.2">
      <c r="A327" s="132" t="s">
        <v>327</v>
      </c>
      <c r="B327" s="130"/>
      <c r="C327" s="233">
        <v>10470202181</v>
      </c>
      <c r="D327" s="233">
        <v>402644177</v>
      </c>
      <c r="E327" s="233">
        <v>0</v>
      </c>
      <c r="F327" s="233">
        <v>0</v>
      </c>
      <c r="G327" s="233">
        <v>10872846358</v>
      </c>
    </row>
    <row r="328" spans="1:7" x14ac:dyDescent="0.2">
      <c r="A328" s="132" t="s">
        <v>326</v>
      </c>
      <c r="B328" s="130"/>
      <c r="C328" s="233">
        <v>0</v>
      </c>
      <c r="D328" s="233">
        <v>0</v>
      </c>
      <c r="E328" s="233">
        <v>0</v>
      </c>
      <c r="F328" s="233">
        <v>0</v>
      </c>
      <c r="G328" s="233">
        <v>0</v>
      </c>
    </row>
    <row r="329" spans="1:7" x14ac:dyDescent="0.2">
      <c r="A329" s="132" t="s">
        <v>325</v>
      </c>
      <c r="B329" s="130"/>
      <c r="C329" s="233">
        <v>32798426332</v>
      </c>
      <c r="D329" s="233">
        <v>113909819345</v>
      </c>
      <c r="E329" s="233">
        <v>68760515044</v>
      </c>
      <c r="F329" s="233">
        <v>39907903835</v>
      </c>
      <c r="G329" s="233">
        <v>38039826798</v>
      </c>
    </row>
    <row r="330" spans="1:7" x14ac:dyDescent="0.2">
      <c r="A330" s="132" t="s">
        <v>169</v>
      </c>
      <c r="B330" s="130"/>
      <c r="C330" s="233">
        <v>14837349414</v>
      </c>
      <c r="D330" s="233">
        <v>1927607267</v>
      </c>
      <c r="E330" s="233">
        <v>12747344403</v>
      </c>
      <c r="F330" s="233">
        <v>0</v>
      </c>
      <c r="G330" s="233">
        <v>4017612278</v>
      </c>
    </row>
    <row r="331" spans="1:7" x14ac:dyDescent="0.2">
      <c r="A331" s="128" t="s">
        <v>158</v>
      </c>
      <c r="B331" s="126"/>
      <c r="C331" s="231">
        <v>58105977927</v>
      </c>
      <c r="D331" s="231">
        <v>116278213549</v>
      </c>
      <c r="E331" s="232">
        <v>81507859447</v>
      </c>
      <c r="F331" s="231">
        <v>39907903835</v>
      </c>
      <c r="G331" s="231">
        <v>52968428193</v>
      </c>
    </row>
    <row r="332" spans="1:7" x14ac:dyDescent="0.2">
      <c r="A332" s="124"/>
      <c r="B332" s="123"/>
      <c r="C332" s="123"/>
      <c r="D332" s="123"/>
      <c r="E332" s="123"/>
      <c r="F332" s="123"/>
    </row>
    <row r="333" spans="1:7" x14ac:dyDescent="0.2">
      <c r="A333" s="124" t="s">
        <v>205</v>
      </c>
      <c r="B333" s="123"/>
      <c r="C333" s="123"/>
      <c r="D333" s="123"/>
      <c r="E333" s="123"/>
      <c r="F333" s="123"/>
    </row>
    <row r="334" spans="1:7" ht="22.5" x14ac:dyDescent="0.2">
      <c r="A334" s="343" t="s">
        <v>151</v>
      </c>
      <c r="B334" s="204" t="s">
        <v>333</v>
      </c>
      <c r="C334" s="204" t="s">
        <v>332</v>
      </c>
      <c r="D334" s="204" t="s">
        <v>331</v>
      </c>
      <c r="E334" s="204" t="s">
        <v>330</v>
      </c>
      <c r="F334" s="204" t="s">
        <v>329</v>
      </c>
    </row>
    <row r="335" spans="1:7" ht="12" thickBot="1" x14ac:dyDescent="0.25">
      <c r="A335" s="343"/>
      <c r="B335" s="153" t="s">
        <v>202</v>
      </c>
      <c r="C335" s="153" t="s">
        <v>202</v>
      </c>
      <c r="D335" s="153" t="s">
        <v>202</v>
      </c>
      <c r="E335" s="153" t="s">
        <v>202</v>
      </c>
      <c r="F335" s="153" t="s">
        <v>202</v>
      </c>
    </row>
    <row r="336" spans="1:7" ht="17.25" customHeight="1" thickBot="1" x14ac:dyDescent="0.25">
      <c r="A336" s="137" t="s">
        <v>19</v>
      </c>
      <c r="B336" s="230">
        <v>67738499474</v>
      </c>
      <c r="C336" s="229">
        <v>73948041341</v>
      </c>
      <c r="D336" s="229">
        <v>41434992758</v>
      </c>
      <c r="E336" s="229">
        <v>42145570131</v>
      </c>
      <c r="F336" s="229">
        <v>58105977927</v>
      </c>
    </row>
    <row r="337" spans="1:7" x14ac:dyDescent="0.2">
      <c r="A337" s="123"/>
      <c r="B337" s="123"/>
      <c r="C337" s="123"/>
      <c r="D337" s="123"/>
      <c r="E337" s="123"/>
      <c r="F337" s="123"/>
    </row>
    <row r="338" spans="1:7" x14ac:dyDescent="0.2">
      <c r="A338" s="123"/>
      <c r="B338" s="123"/>
      <c r="C338" s="123"/>
      <c r="D338" s="123"/>
      <c r="E338" s="123"/>
      <c r="F338" s="123"/>
    </row>
    <row r="339" spans="1:7" ht="22.5" x14ac:dyDescent="0.2">
      <c r="A339" s="307" t="s">
        <v>151</v>
      </c>
      <c r="B339" s="309"/>
      <c r="C339" s="204" t="s">
        <v>333</v>
      </c>
      <c r="D339" s="204" t="s">
        <v>332</v>
      </c>
      <c r="E339" s="204" t="s">
        <v>331</v>
      </c>
      <c r="F339" s="204" t="s">
        <v>330</v>
      </c>
      <c r="G339" s="204" t="s">
        <v>329</v>
      </c>
    </row>
    <row r="340" spans="1:7" x14ac:dyDescent="0.2">
      <c r="A340" s="310"/>
      <c r="B340" s="312"/>
      <c r="C340" s="228" t="s">
        <v>202</v>
      </c>
      <c r="D340" s="228" t="s">
        <v>202</v>
      </c>
      <c r="E340" s="228" t="s">
        <v>202</v>
      </c>
      <c r="F340" s="228" t="s">
        <v>202</v>
      </c>
      <c r="G340" s="228" t="s">
        <v>202</v>
      </c>
    </row>
    <row r="341" spans="1:7" x14ac:dyDescent="0.2">
      <c r="A341" s="132" t="s">
        <v>1</v>
      </c>
      <c r="B341" s="227"/>
      <c r="C341" s="129">
        <v>0</v>
      </c>
      <c r="D341" s="129">
        <v>0</v>
      </c>
      <c r="E341" s="129">
        <v>0</v>
      </c>
      <c r="F341" s="129">
        <v>0</v>
      </c>
      <c r="G341" s="129">
        <v>0</v>
      </c>
    </row>
    <row r="342" spans="1:7" x14ac:dyDescent="0.2">
      <c r="A342" s="132" t="s">
        <v>328</v>
      </c>
      <c r="B342" s="130"/>
      <c r="C342" s="129">
        <v>0</v>
      </c>
      <c r="D342" s="129">
        <v>0</v>
      </c>
      <c r="E342" s="129">
        <v>0</v>
      </c>
      <c r="F342" s="129">
        <v>0</v>
      </c>
      <c r="G342" s="129">
        <v>0</v>
      </c>
    </row>
    <row r="343" spans="1:7" x14ac:dyDescent="0.2">
      <c r="A343" s="132" t="s">
        <v>327</v>
      </c>
      <c r="B343" s="130"/>
      <c r="C343" s="129">
        <v>12783497679</v>
      </c>
      <c r="D343" s="129">
        <v>0</v>
      </c>
      <c r="E343" s="129">
        <v>0</v>
      </c>
      <c r="F343" s="129">
        <v>2313295498</v>
      </c>
      <c r="G343" s="129">
        <v>10470202181</v>
      </c>
    </row>
    <row r="344" spans="1:7" x14ac:dyDescent="0.2">
      <c r="A344" s="132" t="s">
        <v>326</v>
      </c>
      <c r="B344" s="130"/>
      <c r="C344" s="129"/>
      <c r="D344" s="129"/>
      <c r="E344" s="129"/>
      <c r="F344" s="129"/>
      <c r="G344" s="129"/>
    </row>
    <row r="345" spans="1:7" x14ac:dyDescent="0.2">
      <c r="A345" s="132" t="s">
        <v>325</v>
      </c>
      <c r="B345" s="130"/>
      <c r="C345" s="129">
        <v>25724585166</v>
      </c>
      <c r="D345" s="129">
        <v>73948041341</v>
      </c>
      <c r="E345" s="129">
        <v>27041925542</v>
      </c>
      <c r="F345" s="129">
        <v>39832274632</v>
      </c>
      <c r="G345" s="129">
        <v>32798426332</v>
      </c>
    </row>
    <row r="346" spans="1:7" x14ac:dyDescent="0.2">
      <c r="A346" s="132" t="s">
        <v>169</v>
      </c>
      <c r="B346" s="130"/>
      <c r="C346" s="129">
        <v>29230416629</v>
      </c>
      <c r="D346" s="129">
        <v>0</v>
      </c>
      <c r="E346" s="129">
        <v>14393067215</v>
      </c>
      <c r="F346" s="129">
        <v>0</v>
      </c>
      <c r="G346" s="129">
        <v>14837349414</v>
      </c>
    </row>
    <row r="347" spans="1:7" x14ac:dyDescent="0.2">
      <c r="A347" s="128" t="s">
        <v>158</v>
      </c>
      <c r="B347" s="126"/>
      <c r="C347" s="226">
        <f>SUM(C341:C346)</f>
        <v>67738499474</v>
      </c>
      <c r="D347" s="226">
        <f>SUM(D341:D346)</f>
        <v>73948041341</v>
      </c>
      <c r="E347" s="226">
        <f>SUM(E341:E346)</f>
        <v>41434992757</v>
      </c>
      <c r="F347" s="226">
        <f>SUM(F341:F346)</f>
        <v>42145570130</v>
      </c>
      <c r="G347" s="225">
        <f>SUM(G341:G346)</f>
        <v>58105977927</v>
      </c>
    </row>
    <row r="348" spans="1:7" x14ac:dyDescent="0.2">
      <c r="A348" s="124"/>
      <c r="B348" s="123"/>
      <c r="C348" s="123"/>
      <c r="D348" s="123"/>
      <c r="E348" s="123"/>
      <c r="F348" s="123"/>
    </row>
    <row r="349" spans="1:7" x14ac:dyDescent="0.2">
      <c r="A349" s="124"/>
      <c r="B349" s="123"/>
      <c r="C349" s="123"/>
      <c r="D349" s="123"/>
      <c r="E349" s="123"/>
      <c r="F349" s="123"/>
    </row>
    <row r="350" spans="1:7" x14ac:dyDescent="0.2">
      <c r="A350" s="124" t="s">
        <v>324</v>
      </c>
      <c r="B350" s="124" t="s">
        <v>323</v>
      </c>
      <c r="C350" s="123"/>
      <c r="D350" s="123"/>
      <c r="E350" s="123"/>
      <c r="F350" s="123"/>
    </row>
    <row r="351" spans="1:7" x14ac:dyDescent="0.2">
      <c r="A351" s="124" t="s">
        <v>206</v>
      </c>
      <c r="B351" s="123"/>
      <c r="C351" s="123"/>
      <c r="D351" s="123"/>
      <c r="E351" s="123"/>
      <c r="F351" s="123"/>
    </row>
    <row r="352" spans="1:7" ht="22.5" x14ac:dyDescent="0.2">
      <c r="A352" s="301" t="s">
        <v>151</v>
      </c>
      <c r="B352" s="301"/>
      <c r="C352" s="146" t="s">
        <v>259</v>
      </c>
      <c r="D352" s="146" t="s">
        <v>19</v>
      </c>
      <c r="E352" s="146" t="s">
        <v>258</v>
      </c>
      <c r="F352" s="123"/>
    </row>
    <row r="353" spans="1:6" x14ac:dyDescent="0.2">
      <c r="A353" s="301"/>
      <c r="B353" s="301"/>
      <c r="C353" s="146" t="s">
        <v>202</v>
      </c>
      <c r="D353" s="146" t="s">
        <v>202</v>
      </c>
      <c r="E353" s="146" t="s">
        <v>202</v>
      </c>
      <c r="F353" s="123"/>
    </row>
    <row r="354" spans="1:6" x14ac:dyDescent="0.2">
      <c r="A354" s="123" t="s">
        <v>322</v>
      </c>
      <c r="B354" s="123"/>
      <c r="C354" s="129">
        <v>21799206212</v>
      </c>
      <c r="D354" s="129">
        <v>-1927607267</v>
      </c>
      <c r="E354" s="129">
        <v>19871598945</v>
      </c>
      <c r="F354" s="123"/>
    </row>
    <row r="355" spans="1:6" x14ac:dyDescent="0.2">
      <c r="A355" s="123" t="s">
        <v>321</v>
      </c>
      <c r="B355" s="123"/>
      <c r="C355" s="129">
        <v>10187238446</v>
      </c>
      <c r="D355" s="129">
        <v>0</v>
      </c>
      <c r="E355" s="129">
        <v>10187238446</v>
      </c>
      <c r="F355" s="123"/>
    </row>
    <row r="356" spans="1:6" x14ac:dyDescent="0.2">
      <c r="A356" s="123" t="s">
        <v>105</v>
      </c>
      <c r="B356" s="123"/>
      <c r="C356" s="129">
        <v>2275227006</v>
      </c>
      <c r="D356" s="129">
        <v>-2090005011</v>
      </c>
      <c r="E356" s="129">
        <v>185221995</v>
      </c>
      <c r="F356" s="123"/>
    </row>
    <row r="357" spans="1:6" x14ac:dyDescent="0.2">
      <c r="A357" s="128" t="s">
        <v>158</v>
      </c>
      <c r="B357" s="126"/>
      <c r="C357" s="224">
        <v>34261671664</v>
      </c>
      <c r="D357" s="224">
        <v>-4017012278</v>
      </c>
      <c r="E357" s="224">
        <v>30244059386</v>
      </c>
      <c r="F357" s="123"/>
    </row>
    <row r="358" spans="1:6" x14ac:dyDescent="0.2">
      <c r="A358" s="124"/>
      <c r="B358" s="124"/>
      <c r="C358" s="218"/>
      <c r="D358" s="218"/>
      <c r="E358" s="218"/>
      <c r="F358" s="123"/>
    </row>
    <row r="359" spans="1:6" x14ac:dyDescent="0.2">
      <c r="A359" s="124"/>
      <c r="B359" s="124"/>
      <c r="C359" s="218"/>
      <c r="D359" s="218"/>
      <c r="E359" s="218"/>
      <c r="F359" s="123"/>
    </row>
    <row r="360" spans="1:6" x14ac:dyDescent="0.2">
      <c r="A360" s="124" t="s">
        <v>205</v>
      </c>
      <c r="B360" s="123"/>
      <c r="C360" s="123"/>
      <c r="D360" s="123"/>
      <c r="E360" s="123"/>
      <c r="F360" s="123"/>
    </row>
    <row r="361" spans="1:6" ht="22.5" x14ac:dyDescent="0.2">
      <c r="A361" s="301" t="s">
        <v>151</v>
      </c>
      <c r="B361" s="301"/>
      <c r="C361" s="146" t="s">
        <v>259</v>
      </c>
      <c r="D361" s="146" t="s">
        <v>19</v>
      </c>
      <c r="E361" s="146" t="s">
        <v>258</v>
      </c>
      <c r="F361" s="123"/>
    </row>
    <row r="362" spans="1:6" x14ac:dyDescent="0.2">
      <c r="A362" s="301"/>
      <c r="B362" s="301"/>
      <c r="C362" s="146" t="s">
        <v>202</v>
      </c>
      <c r="D362" s="146" t="s">
        <v>202</v>
      </c>
      <c r="E362" s="146" t="s">
        <v>202</v>
      </c>
      <c r="F362" s="123"/>
    </row>
    <row r="363" spans="1:6" x14ac:dyDescent="0.2">
      <c r="A363" s="123" t="s">
        <v>322</v>
      </c>
      <c r="B363" s="123"/>
      <c r="C363" s="129">
        <v>13028741802</v>
      </c>
      <c r="D363" s="129">
        <v>-18100574</v>
      </c>
      <c r="E363" s="129">
        <f>SUM(C363:D363)</f>
        <v>13010641228</v>
      </c>
      <c r="F363" s="123"/>
    </row>
    <row r="364" spans="1:6" x14ac:dyDescent="0.2">
      <c r="A364" s="123" t="s">
        <v>321</v>
      </c>
      <c r="B364" s="123"/>
      <c r="C364" s="129">
        <v>10158438446</v>
      </c>
      <c r="D364" s="129">
        <v>0</v>
      </c>
      <c r="E364" s="129">
        <v>10158438446</v>
      </c>
      <c r="F364" s="123"/>
    </row>
    <row r="365" spans="1:6" x14ac:dyDescent="0.2">
      <c r="A365" s="123" t="s">
        <v>105</v>
      </c>
      <c r="B365" s="123"/>
      <c r="C365" s="129">
        <v>15216224779</v>
      </c>
      <c r="D365" s="129">
        <v>-14819248840</v>
      </c>
      <c r="E365" s="129">
        <f>SUM(C365:D365)</f>
        <v>396975939</v>
      </c>
      <c r="F365" s="123"/>
    </row>
    <row r="366" spans="1:6" x14ac:dyDescent="0.2">
      <c r="A366" s="128" t="s">
        <v>158</v>
      </c>
      <c r="B366" s="126"/>
      <c r="C366" s="224">
        <f>SUM(C363:C365)</f>
        <v>38403405027</v>
      </c>
      <c r="D366" s="224">
        <f>SUM(D363:D365)</f>
        <v>-14837349414</v>
      </c>
      <c r="E366" s="224">
        <f>SUM(E363:E365)</f>
        <v>23566055613</v>
      </c>
      <c r="F366" s="123"/>
    </row>
    <row r="367" spans="1:6" x14ac:dyDescent="0.2">
      <c r="A367" s="124"/>
      <c r="B367" s="123"/>
      <c r="C367" s="123"/>
      <c r="D367" s="123"/>
      <c r="E367" s="123"/>
      <c r="F367" s="123"/>
    </row>
    <row r="368" spans="1:6" x14ac:dyDescent="0.2">
      <c r="A368" s="124"/>
      <c r="B368" s="123"/>
      <c r="C368" s="123"/>
      <c r="D368" s="123"/>
      <c r="E368" s="123"/>
      <c r="F368" s="123"/>
    </row>
    <row r="369" spans="1:7" x14ac:dyDescent="0.2">
      <c r="A369" s="124"/>
      <c r="B369" s="123"/>
      <c r="C369" s="123"/>
      <c r="D369" s="123"/>
      <c r="E369" s="123"/>
      <c r="F369" s="123"/>
    </row>
    <row r="370" spans="1:7" x14ac:dyDescent="0.2">
      <c r="A370" s="124"/>
      <c r="B370" s="123"/>
      <c r="C370" s="123"/>
      <c r="D370" s="123"/>
      <c r="E370" s="123"/>
      <c r="F370" s="123"/>
    </row>
    <row r="371" spans="1:7" x14ac:dyDescent="0.2">
      <c r="A371" s="124" t="s">
        <v>320</v>
      </c>
      <c r="B371" s="124" t="s">
        <v>319</v>
      </c>
      <c r="C371" s="123"/>
      <c r="D371" s="123"/>
      <c r="E371" s="123"/>
      <c r="F371" s="123"/>
    </row>
    <row r="372" spans="1:7" x14ac:dyDescent="0.2">
      <c r="A372" s="123"/>
      <c r="B372" s="123"/>
      <c r="C372" s="123"/>
      <c r="D372" s="123"/>
      <c r="E372" s="123"/>
      <c r="F372" s="123"/>
    </row>
    <row r="373" spans="1:7" ht="25.5" customHeight="1" x14ac:dyDescent="0.2">
      <c r="A373" s="280" t="s">
        <v>318</v>
      </c>
      <c r="B373" s="280"/>
      <c r="C373" s="280"/>
      <c r="D373" s="280"/>
      <c r="E373" s="280"/>
      <c r="F373" s="280"/>
      <c r="G373" s="280"/>
    </row>
    <row r="374" spans="1:7" x14ac:dyDescent="0.2">
      <c r="A374" s="135" t="s">
        <v>317</v>
      </c>
      <c r="B374" s="123"/>
      <c r="C374" s="123"/>
      <c r="D374" s="123"/>
      <c r="E374" s="123"/>
      <c r="F374" s="123"/>
    </row>
    <row r="375" spans="1:7" x14ac:dyDescent="0.2">
      <c r="A375" s="124" t="s">
        <v>206</v>
      </c>
      <c r="B375" s="123"/>
      <c r="C375" s="123"/>
      <c r="D375" s="123"/>
      <c r="E375" s="123"/>
      <c r="F375" s="123"/>
    </row>
    <row r="376" spans="1:7" ht="22.5" x14ac:dyDescent="0.2">
      <c r="A376" s="302" t="s">
        <v>151</v>
      </c>
      <c r="B376" s="303"/>
      <c r="C376" s="306" t="s">
        <v>316</v>
      </c>
      <c r="D376" s="146" t="s">
        <v>315</v>
      </c>
      <c r="E376" s="146" t="s">
        <v>314</v>
      </c>
      <c r="F376" s="146" t="s">
        <v>313</v>
      </c>
    </row>
    <row r="377" spans="1:7" x14ac:dyDescent="0.2">
      <c r="A377" s="304"/>
      <c r="B377" s="305"/>
      <c r="C377" s="306"/>
      <c r="D377" s="146" t="s">
        <v>202</v>
      </c>
      <c r="E377" s="146" t="s">
        <v>202</v>
      </c>
      <c r="F377" s="146" t="s">
        <v>202</v>
      </c>
    </row>
    <row r="378" spans="1:7" x14ac:dyDescent="0.2">
      <c r="A378" s="132" t="s">
        <v>312</v>
      </c>
      <c r="B378" s="130"/>
      <c r="C378" s="223">
        <v>0</v>
      </c>
      <c r="D378" s="222">
        <v>1120441932</v>
      </c>
      <c r="E378" s="222">
        <v>0</v>
      </c>
      <c r="F378" s="222">
        <v>1120441932</v>
      </c>
    </row>
    <row r="379" spans="1:7" x14ac:dyDescent="0.2">
      <c r="A379" s="132" t="s">
        <v>311</v>
      </c>
      <c r="B379" s="130"/>
      <c r="C379" s="223">
        <v>2.5</v>
      </c>
      <c r="D379" s="222">
        <v>7857258846</v>
      </c>
      <c r="E379" s="222">
        <v>-3323695828</v>
      </c>
      <c r="F379" s="222">
        <v>4533563018</v>
      </c>
    </row>
    <row r="380" spans="1:7" x14ac:dyDescent="0.2">
      <c r="A380" s="132" t="s">
        <v>310</v>
      </c>
      <c r="B380" s="130"/>
      <c r="C380" s="223">
        <v>10</v>
      </c>
      <c r="D380" s="222">
        <v>29738372911</v>
      </c>
      <c r="E380" s="222">
        <v>-20175309638</v>
      </c>
      <c r="F380" s="222">
        <v>9563063273</v>
      </c>
    </row>
    <row r="381" spans="1:7" x14ac:dyDescent="0.2">
      <c r="A381" s="132" t="s">
        <v>309</v>
      </c>
      <c r="B381" s="130"/>
      <c r="C381" s="223">
        <v>25</v>
      </c>
      <c r="D381" s="222">
        <v>14622374427</v>
      </c>
      <c r="E381" s="222">
        <v>-14402511216</v>
      </c>
      <c r="F381" s="222">
        <v>219863211</v>
      </c>
    </row>
    <row r="382" spans="1:7" x14ac:dyDescent="0.2">
      <c r="A382" s="132" t="s">
        <v>308</v>
      </c>
      <c r="B382" s="130"/>
      <c r="C382" s="223">
        <v>20</v>
      </c>
      <c r="D382" s="222">
        <v>4496358730</v>
      </c>
      <c r="E382" s="222">
        <v>-3778200134</v>
      </c>
      <c r="F382" s="222">
        <v>718158595</v>
      </c>
    </row>
    <row r="383" spans="1:7" x14ac:dyDescent="0.2">
      <c r="A383" s="128" t="s">
        <v>158</v>
      </c>
      <c r="B383" s="126"/>
      <c r="C383" s="221" t="s">
        <v>307</v>
      </c>
      <c r="D383" s="220">
        <v>57834806846</v>
      </c>
      <c r="E383" s="220">
        <v>-41679716816</v>
      </c>
      <c r="F383" s="222">
        <v>16155090029</v>
      </c>
    </row>
    <row r="384" spans="1:7" x14ac:dyDescent="0.2">
      <c r="B384" s="123"/>
      <c r="C384" s="123"/>
      <c r="D384" s="123"/>
      <c r="E384" s="123"/>
      <c r="F384" s="123"/>
    </row>
    <row r="385" spans="1:7" x14ac:dyDescent="0.2">
      <c r="A385" s="124" t="s">
        <v>205</v>
      </c>
      <c r="B385" s="123"/>
      <c r="C385" s="123"/>
      <c r="D385" s="123"/>
      <c r="E385" s="123"/>
      <c r="F385" s="123"/>
    </row>
    <row r="386" spans="1:7" ht="22.5" x14ac:dyDescent="0.2">
      <c r="A386" s="302" t="s">
        <v>151</v>
      </c>
      <c r="B386" s="303"/>
      <c r="C386" s="306" t="s">
        <v>316</v>
      </c>
      <c r="D386" s="146" t="s">
        <v>315</v>
      </c>
      <c r="E386" s="146" t="s">
        <v>314</v>
      </c>
      <c r="F386" s="146" t="s">
        <v>313</v>
      </c>
    </row>
    <row r="387" spans="1:7" x14ac:dyDescent="0.2">
      <c r="A387" s="304"/>
      <c r="B387" s="305"/>
      <c r="C387" s="306"/>
      <c r="D387" s="146" t="s">
        <v>202</v>
      </c>
      <c r="E387" s="146" t="s">
        <v>202</v>
      </c>
      <c r="F387" s="146" t="s">
        <v>202</v>
      </c>
    </row>
    <row r="388" spans="1:7" x14ac:dyDescent="0.2">
      <c r="A388" s="132" t="s">
        <v>312</v>
      </c>
      <c r="B388" s="130"/>
      <c r="C388" s="223">
        <v>0</v>
      </c>
      <c r="D388" s="222">
        <v>1089816985</v>
      </c>
      <c r="E388" s="222">
        <v>0</v>
      </c>
      <c r="F388" s="222">
        <f>+D388</f>
        <v>1089816985</v>
      </c>
    </row>
    <row r="389" spans="1:7" x14ac:dyDescent="0.2">
      <c r="A389" s="132" t="s">
        <v>311</v>
      </c>
      <c r="B389" s="130"/>
      <c r="C389" s="223">
        <v>2.5</v>
      </c>
      <c r="D389" s="222">
        <v>7726977334</v>
      </c>
      <c r="E389" s="222">
        <v>-3090789599</v>
      </c>
      <c r="F389" s="222">
        <f>SUM(D389:E389)</f>
        <v>4636187735</v>
      </c>
    </row>
    <row r="390" spans="1:7" x14ac:dyDescent="0.2">
      <c r="A390" s="132" t="s">
        <v>310</v>
      </c>
      <c r="B390" s="130"/>
      <c r="C390" s="223">
        <v>10</v>
      </c>
      <c r="D390" s="222">
        <v>28223759396</v>
      </c>
      <c r="E390" s="222">
        <v>-17797600583</v>
      </c>
      <c r="F390" s="222">
        <f>SUM(D390:E390)</f>
        <v>10426158813</v>
      </c>
    </row>
    <row r="391" spans="1:7" x14ac:dyDescent="0.2">
      <c r="A391" s="132" t="s">
        <v>309</v>
      </c>
      <c r="B391" s="130"/>
      <c r="C391" s="223">
        <v>25</v>
      </c>
      <c r="D391" s="222">
        <v>14566718899</v>
      </c>
      <c r="E391" s="222">
        <v>-14071563858</v>
      </c>
      <c r="F391" s="222">
        <f>SUM(D391:E391)</f>
        <v>495155041</v>
      </c>
    </row>
    <row r="392" spans="1:7" x14ac:dyDescent="0.2">
      <c r="A392" s="132" t="s">
        <v>308</v>
      </c>
      <c r="B392" s="130"/>
      <c r="C392" s="223">
        <v>20</v>
      </c>
      <c r="D392" s="222">
        <v>4208400576</v>
      </c>
      <c r="E392" s="222">
        <v>-3436252016</v>
      </c>
      <c r="F392" s="222">
        <f>SUM(D392:E392)</f>
        <v>772148560</v>
      </c>
    </row>
    <row r="393" spans="1:7" x14ac:dyDescent="0.2">
      <c r="A393" s="128" t="s">
        <v>158</v>
      </c>
      <c r="B393" s="126"/>
      <c r="C393" s="221" t="s">
        <v>307</v>
      </c>
      <c r="D393" s="220">
        <f>SUM(D388:D392)</f>
        <v>55815673190</v>
      </c>
      <c r="E393" s="220">
        <f>SUM(E388:E392)</f>
        <v>-38396206056</v>
      </c>
      <c r="F393" s="220">
        <f>SUM(D393:E393)</f>
        <v>17419467134</v>
      </c>
    </row>
    <row r="394" spans="1:7" x14ac:dyDescent="0.2">
      <c r="A394" s="135"/>
      <c r="B394" s="123"/>
      <c r="C394" s="123"/>
      <c r="D394" s="123"/>
      <c r="E394" s="123"/>
      <c r="F394" s="123"/>
    </row>
    <row r="395" spans="1:7" x14ac:dyDescent="0.2">
      <c r="A395" s="124"/>
      <c r="B395" s="123"/>
      <c r="C395" s="123"/>
      <c r="D395" s="123"/>
      <c r="E395" s="123"/>
      <c r="F395" s="123"/>
    </row>
    <row r="396" spans="1:7" x14ac:dyDescent="0.2">
      <c r="A396" s="124" t="s">
        <v>306</v>
      </c>
      <c r="B396" s="124" t="s">
        <v>305</v>
      </c>
      <c r="C396" s="123"/>
      <c r="D396" s="123"/>
      <c r="E396" s="123"/>
      <c r="F396" s="123"/>
    </row>
    <row r="397" spans="1:7" x14ac:dyDescent="0.2">
      <c r="A397" s="124" t="s">
        <v>205</v>
      </c>
      <c r="B397" s="123"/>
      <c r="C397" s="123"/>
      <c r="D397" s="123"/>
      <c r="E397" s="123"/>
      <c r="F397" s="123"/>
    </row>
    <row r="398" spans="1:7" x14ac:dyDescent="0.2">
      <c r="A398" s="307" t="s">
        <v>151</v>
      </c>
      <c r="B398" s="308"/>
      <c r="C398" s="309"/>
      <c r="D398" s="204" t="s">
        <v>304</v>
      </c>
      <c r="E398" s="204" t="s">
        <v>153</v>
      </c>
      <c r="F398" s="204" t="s">
        <v>303</v>
      </c>
      <c r="G398" s="204" t="s">
        <v>302</v>
      </c>
    </row>
    <row r="399" spans="1:7" x14ac:dyDescent="0.2">
      <c r="A399" s="310"/>
      <c r="B399" s="311"/>
      <c r="C399" s="312"/>
      <c r="D399" s="204" t="s">
        <v>202</v>
      </c>
      <c r="E399" s="204" t="s">
        <v>202</v>
      </c>
      <c r="F399" s="204" t="s">
        <v>202</v>
      </c>
      <c r="G399" s="204" t="s">
        <v>301</v>
      </c>
    </row>
    <row r="400" spans="1:7" x14ac:dyDescent="0.2">
      <c r="A400" s="132" t="s">
        <v>300</v>
      </c>
      <c r="B400" s="131"/>
      <c r="C400" s="130"/>
      <c r="D400" s="129">
        <v>4276206797</v>
      </c>
      <c r="E400" s="129">
        <v>972715575</v>
      </c>
      <c r="F400" s="129">
        <v>-1553912228</v>
      </c>
      <c r="G400" s="129">
        <v>3695010144</v>
      </c>
    </row>
    <row r="401" spans="1:7" x14ac:dyDescent="0.2">
      <c r="A401" s="132" t="s">
        <v>299</v>
      </c>
      <c r="B401" s="131"/>
      <c r="C401" s="130"/>
      <c r="D401" s="129">
        <v>3509613460</v>
      </c>
      <c r="E401" s="129">
        <v>1362387066</v>
      </c>
      <c r="F401" s="129">
        <v>-1773156940</v>
      </c>
      <c r="G401" s="129">
        <v>3098843586</v>
      </c>
    </row>
    <row r="402" spans="1:7" x14ac:dyDescent="0.2">
      <c r="A402" s="132" t="s">
        <v>298</v>
      </c>
      <c r="B402" s="131"/>
      <c r="C402" s="130"/>
      <c r="D402" s="129">
        <v>6193617276</v>
      </c>
      <c r="E402" s="129">
        <v>0</v>
      </c>
      <c r="F402" s="129">
        <v>-4121461296</v>
      </c>
      <c r="G402" s="129">
        <v>2072155980</v>
      </c>
    </row>
    <row r="403" spans="1:7" x14ac:dyDescent="0.2">
      <c r="A403" s="132" t="s">
        <v>297</v>
      </c>
      <c r="B403" s="131"/>
      <c r="C403" s="130"/>
      <c r="D403" s="129">
        <v>2460744600</v>
      </c>
      <c r="E403" s="129">
        <v>3788851224</v>
      </c>
      <c r="F403" s="129">
        <v>-2460744600</v>
      </c>
      <c r="G403" s="129">
        <v>3788851224</v>
      </c>
    </row>
    <row r="404" spans="1:7" x14ac:dyDescent="0.2">
      <c r="A404" s="128" t="s">
        <v>158</v>
      </c>
      <c r="B404" s="127"/>
      <c r="C404" s="126"/>
      <c r="D404" s="125">
        <v>16440182133</v>
      </c>
      <c r="E404" s="125">
        <v>6123953865</v>
      </c>
      <c r="F404" s="125">
        <v>-9909275064</v>
      </c>
      <c r="G404" s="125">
        <v>12654860934</v>
      </c>
    </row>
    <row r="405" spans="1:7" x14ac:dyDescent="0.2">
      <c r="A405" s="124"/>
      <c r="B405" s="124"/>
      <c r="C405" s="124"/>
      <c r="D405" s="218"/>
      <c r="E405" s="218"/>
      <c r="F405" s="218"/>
      <c r="G405" s="218"/>
    </row>
    <row r="406" spans="1:7" x14ac:dyDescent="0.2">
      <c r="A406" s="124"/>
      <c r="B406" s="124"/>
      <c r="C406" s="124"/>
      <c r="D406" s="218"/>
      <c r="E406" s="218"/>
      <c r="F406" s="218"/>
      <c r="G406" s="218"/>
    </row>
    <row r="407" spans="1:7" x14ac:dyDescent="0.2">
      <c r="A407" s="124" t="s">
        <v>205</v>
      </c>
      <c r="B407" s="123"/>
      <c r="C407" s="123"/>
      <c r="D407" s="123"/>
      <c r="E407" s="123"/>
      <c r="F407" s="123"/>
    </row>
    <row r="408" spans="1:7" x14ac:dyDescent="0.2">
      <c r="A408" s="307" t="s">
        <v>151</v>
      </c>
      <c r="B408" s="308"/>
      <c r="C408" s="309"/>
      <c r="D408" s="204" t="s">
        <v>304</v>
      </c>
      <c r="E408" s="204" t="s">
        <v>153</v>
      </c>
      <c r="F408" s="204" t="s">
        <v>303</v>
      </c>
      <c r="G408" s="204" t="s">
        <v>302</v>
      </c>
    </row>
    <row r="409" spans="1:7" x14ac:dyDescent="0.2">
      <c r="A409" s="310"/>
      <c r="B409" s="311"/>
      <c r="C409" s="312"/>
      <c r="D409" s="204" t="s">
        <v>202</v>
      </c>
      <c r="E409" s="204" t="s">
        <v>202</v>
      </c>
      <c r="F409" s="204" t="s">
        <v>202</v>
      </c>
      <c r="G409" s="204" t="s">
        <v>301</v>
      </c>
    </row>
    <row r="410" spans="1:7" x14ac:dyDescent="0.2">
      <c r="A410" s="132" t="s">
        <v>300</v>
      </c>
      <c r="B410" s="131"/>
      <c r="C410" s="130"/>
      <c r="D410" s="129">
        <v>3890201788</v>
      </c>
      <c r="E410" s="129">
        <v>1749585168</v>
      </c>
      <c r="F410" s="129">
        <v>-1363580159</v>
      </c>
      <c r="G410" s="129">
        <f>SUM(D410:F410)</f>
        <v>4276206797</v>
      </c>
    </row>
    <row r="411" spans="1:7" x14ac:dyDescent="0.2">
      <c r="A411" s="132" t="s">
        <v>299</v>
      </c>
      <c r="B411" s="131"/>
      <c r="C411" s="130"/>
      <c r="D411" s="129">
        <v>5053714058</v>
      </c>
      <c r="E411" s="129">
        <v>655654480</v>
      </c>
      <c r="F411" s="129">
        <v>-2199755078</v>
      </c>
      <c r="G411" s="129">
        <f>SUM(D411:F411)</f>
        <v>3509613460</v>
      </c>
    </row>
    <row r="412" spans="1:7" x14ac:dyDescent="0.2">
      <c r="A412" s="132" t="s">
        <v>298</v>
      </c>
      <c r="B412" s="131"/>
      <c r="C412" s="130"/>
      <c r="D412" s="129">
        <v>10315078572</v>
      </c>
      <c r="E412" s="129">
        <v>0</v>
      </c>
      <c r="F412" s="129">
        <v>-4121461296</v>
      </c>
      <c r="G412" s="129">
        <f>SUM(D412:F412)</f>
        <v>6193617276</v>
      </c>
    </row>
    <row r="413" spans="1:7" x14ac:dyDescent="0.2">
      <c r="A413" s="132" t="s">
        <v>297</v>
      </c>
      <c r="B413" s="131"/>
      <c r="C413" s="130"/>
      <c r="D413" s="129">
        <v>1758104642</v>
      </c>
      <c r="E413" s="129">
        <v>2460744600</v>
      </c>
      <c r="F413" s="129">
        <v>-1758104642</v>
      </c>
      <c r="G413" s="129">
        <f>SUM(D413:F413)</f>
        <v>2460744600</v>
      </c>
    </row>
    <row r="414" spans="1:7" x14ac:dyDescent="0.2">
      <c r="A414" s="128" t="s">
        <v>158</v>
      </c>
      <c r="B414" s="127"/>
      <c r="C414" s="126"/>
      <c r="D414" s="125">
        <f>SUM(D410:D413)</f>
        <v>21017099060</v>
      </c>
      <c r="E414" s="125">
        <f>SUM(E410:E413)</f>
        <v>4865984248</v>
      </c>
      <c r="F414" s="125">
        <f>SUM(F410:F413)</f>
        <v>-9442901175</v>
      </c>
      <c r="G414" s="125">
        <f>SUM(G410:G413)</f>
        <v>16440182133</v>
      </c>
    </row>
    <row r="415" spans="1:7" x14ac:dyDescent="0.2">
      <c r="A415" s="124"/>
      <c r="B415" s="123"/>
      <c r="C415" s="123"/>
      <c r="D415" s="123"/>
      <c r="E415" s="123"/>
      <c r="F415" s="123"/>
    </row>
    <row r="416" spans="1:7" x14ac:dyDescent="0.2">
      <c r="A416" s="124"/>
      <c r="B416" s="123"/>
      <c r="C416" s="123"/>
      <c r="D416" s="123"/>
      <c r="E416" s="123"/>
      <c r="F416" s="123"/>
    </row>
    <row r="417" spans="1:7" x14ac:dyDescent="0.2">
      <c r="A417" s="124" t="s">
        <v>296</v>
      </c>
      <c r="B417" s="124" t="s">
        <v>295</v>
      </c>
      <c r="C417" s="123"/>
      <c r="D417" s="123"/>
      <c r="E417" s="123"/>
      <c r="F417" s="123"/>
    </row>
    <row r="418" spans="1:7" x14ac:dyDescent="0.2">
      <c r="A418" s="123"/>
      <c r="B418" s="123"/>
      <c r="C418" s="123"/>
      <c r="D418" s="123"/>
      <c r="E418" s="123"/>
      <c r="F418" s="123"/>
    </row>
    <row r="419" spans="1:7" x14ac:dyDescent="0.2">
      <c r="A419" s="342" t="s">
        <v>294</v>
      </c>
      <c r="B419" s="342"/>
      <c r="C419" s="342"/>
      <c r="D419" s="342"/>
      <c r="E419" s="342"/>
      <c r="F419" s="342"/>
      <c r="G419" s="342"/>
    </row>
    <row r="420" spans="1:7" ht="15" x14ac:dyDescent="0.25">
      <c r="A420" s="219"/>
      <c r="B420" s="219"/>
      <c r="C420" s="219"/>
      <c r="D420" s="219"/>
      <c r="E420" s="219"/>
      <c r="F420" s="219"/>
      <c r="G420" s="219"/>
    </row>
    <row r="421" spans="1:7" x14ac:dyDescent="0.2">
      <c r="A421" s="123"/>
      <c r="B421" s="123"/>
      <c r="C421" s="123"/>
      <c r="D421" s="123"/>
      <c r="E421" s="123"/>
      <c r="F421" s="123"/>
    </row>
    <row r="422" spans="1:7" x14ac:dyDescent="0.2">
      <c r="A422" s="124" t="s">
        <v>293</v>
      </c>
      <c r="B422" s="123"/>
      <c r="C422" s="123"/>
      <c r="D422" s="123"/>
      <c r="E422" s="123"/>
      <c r="F422" s="123"/>
    </row>
    <row r="423" spans="1:7" x14ac:dyDescent="0.2">
      <c r="A423" s="123"/>
      <c r="B423" s="123"/>
      <c r="C423" s="123"/>
      <c r="D423" s="123"/>
      <c r="E423" s="123"/>
      <c r="F423" s="123"/>
    </row>
    <row r="424" spans="1:7" ht="24.75" customHeight="1" x14ac:dyDescent="0.2">
      <c r="A424" s="280" t="s">
        <v>292</v>
      </c>
      <c r="B424" s="280"/>
      <c r="C424" s="280"/>
      <c r="D424" s="280"/>
      <c r="E424" s="280"/>
      <c r="F424" s="280"/>
      <c r="G424" s="280"/>
    </row>
    <row r="425" spans="1:7" x14ac:dyDescent="0.2">
      <c r="A425" s="124"/>
      <c r="B425" s="123"/>
      <c r="C425" s="123"/>
      <c r="D425" s="123"/>
      <c r="E425" s="123"/>
      <c r="F425" s="123"/>
    </row>
    <row r="426" spans="1:7" ht="30.75" customHeight="1" x14ac:dyDescent="0.2">
      <c r="A426" s="280" t="s">
        <v>291</v>
      </c>
      <c r="B426" s="280"/>
      <c r="C426" s="280"/>
      <c r="D426" s="280"/>
      <c r="E426" s="280"/>
      <c r="F426" s="280"/>
      <c r="G426" s="280"/>
    </row>
    <row r="427" spans="1:7" ht="25.5" customHeight="1" x14ac:dyDescent="0.2">
      <c r="A427" s="280" t="s">
        <v>290</v>
      </c>
      <c r="B427" s="280"/>
      <c r="C427" s="280"/>
      <c r="D427" s="280"/>
      <c r="E427" s="280"/>
      <c r="F427" s="280"/>
      <c r="G427" s="280"/>
    </row>
    <row r="428" spans="1:7" x14ac:dyDescent="0.2">
      <c r="A428" s="123"/>
      <c r="B428" s="123"/>
      <c r="C428" s="123"/>
      <c r="D428" s="123"/>
      <c r="E428" s="123"/>
      <c r="F428" s="123"/>
    </row>
    <row r="429" spans="1:7" x14ac:dyDescent="0.2">
      <c r="A429" s="123" t="s">
        <v>289</v>
      </c>
      <c r="B429" s="123"/>
      <c r="C429" s="123"/>
      <c r="D429" s="123"/>
      <c r="E429" s="123"/>
      <c r="F429" s="123"/>
    </row>
    <row r="430" spans="1:7" x14ac:dyDescent="0.2">
      <c r="A430" s="124"/>
      <c r="B430" s="123"/>
      <c r="C430" s="123"/>
      <c r="D430" s="123"/>
      <c r="E430" s="123"/>
      <c r="F430" s="123"/>
    </row>
    <row r="431" spans="1:7" x14ac:dyDescent="0.2">
      <c r="A431" s="124" t="s">
        <v>288</v>
      </c>
      <c r="B431" s="124" t="s">
        <v>287</v>
      </c>
      <c r="C431" s="123"/>
      <c r="D431" s="123"/>
      <c r="E431" s="123"/>
      <c r="F431" s="123"/>
    </row>
    <row r="432" spans="1:7" x14ac:dyDescent="0.2">
      <c r="A432" s="124"/>
      <c r="B432" s="123"/>
      <c r="C432" s="123"/>
      <c r="D432" s="123"/>
      <c r="E432" s="123"/>
      <c r="F432" s="123"/>
    </row>
    <row r="433" spans="1:7" x14ac:dyDescent="0.2">
      <c r="A433" s="123" t="s">
        <v>286</v>
      </c>
      <c r="B433" s="123"/>
      <c r="C433" s="123"/>
      <c r="D433" s="123"/>
      <c r="E433" s="123"/>
      <c r="F433" s="123"/>
    </row>
    <row r="434" spans="1:7" x14ac:dyDescent="0.2">
      <c r="A434" s="123"/>
      <c r="B434" s="123"/>
      <c r="C434" s="123"/>
      <c r="D434" s="123"/>
      <c r="E434" s="123"/>
      <c r="F434" s="123"/>
    </row>
    <row r="435" spans="1:7" x14ac:dyDescent="0.2">
      <c r="A435" s="124" t="s">
        <v>285</v>
      </c>
      <c r="B435" s="123"/>
      <c r="C435" s="123"/>
      <c r="D435" s="123"/>
      <c r="E435" s="123"/>
      <c r="F435" s="123"/>
    </row>
    <row r="436" spans="1:7" x14ac:dyDescent="0.2">
      <c r="A436" s="124"/>
      <c r="B436" s="123"/>
      <c r="C436" s="123"/>
      <c r="D436" s="123"/>
      <c r="E436" s="123"/>
      <c r="F436" s="123"/>
    </row>
    <row r="437" spans="1:7" x14ac:dyDescent="0.2">
      <c r="A437" s="124" t="s">
        <v>206</v>
      </c>
      <c r="B437" s="123"/>
      <c r="C437" s="123"/>
      <c r="D437" s="123"/>
      <c r="E437" s="123"/>
      <c r="F437" s="123"/>
    </row>
    <row r="438" spans="1:7" x14ac:dyDescent="0.2">
      <c r="A438" s="281" t="s">
        <v>151</v>
      </c>
      <c r="B438" s="284" t="s">
        <v>284</v>
      </c>
      <c r="C438" s="285"/>
      <c r="D438" s="285"/>
      <c r="E438" s="285"/>
      <c r="F438" s="286"/>
      <c r="G438" s="281" t="s">
        <v>168</v>
      </c>
    </row>
    <row r="439" spans="1:7" x14ac:dyDescent="0.2">
      <c r="A439" s="282"/>
      <c r="B439" s="146" t="s">
        <v>283</v>
      </c>
      <c r="C439" s="153" t="s">
        <v>282</v>
      </c>
      <c r="D439" s="153" t="s">
        <v>281</v>
      </c>
      <c r="E439" s="153" t="s">
        <v>280</v>
      </c>
      <c r="F439" s="153" t="s">
        <v>279</v>
      </c>
      <c r="G439" s="283"/>
    </row>
    <row r="440" spans="1:7" x14ac:dyDescent="0.2">
      <c r="A440" s="283"/>
      <c r="B440" s="153" t="s">
        <v>202</v>
      </c>
      <c r="C440" s="153" t="s">
        <v>202</v>
      </c>
      <c r="D440" s="153" t="s">
        <v>202</v>
      </c>
      <c r="E440" s="153" t="s">
        <v>202</v>
      </c>
      <c r="F440" s="153" t="s">
        <v>202</v>
      </c>
      <c r="G440" s="153" t="s">
        <v>202</v>
      </c>
    </row>
    <row r="441" spans="1:7" ht="22.5" x14ac:dyDescent="0.2">
      <c r="A441" s="215" t="s">
        <v>278</v>
      </c>
      <c r="B441" s="129">
        <v>23235936668</v>
      </c>
      <c r="C441" s="129">
        <v>29658921477</v>
      </c>
      <c r="D441" s="129">
        <v>83430283691</v>
      </c>
      <c r="E441" s="129">
        <v>27136591013</v>
      </c>
      <c r="F441" s="129">
        <v>0</v>
      </c>
      <c r="G441" s="129">
        <v>163461732849</v>
      </c>
    </row>
    <row r="442" spans="1:7" ht="22.5" x14ac:dyDescent="0.2">
      <c r="A442" s="215" t="s">
        <v>277</v>
      </c>
      <c r="B442" s="129">
        <v>222086195221</v>
      </c>
      <c r="C442" s="129">
        <v>578000678570</v>
      </c>
      <c r="D442" s="129">
        <v>372774029007</v>
      </c>
      <c r="E442" s="129">
        <v>277704593213</v>
      </c>
      <c r="F442" s="129">
        <v>98941360512</v>
      </c>
      <c r="G442" s="129">
        <v>1549506856524</v>
      </c>
    </row>
    <row r="443" spans="1:7" x14ac:dyDescent="0.2">
      <c r="A443" s="217" t="s">
        <v>276</v>
      </c>
      <c r="B443" s="216">
        <v>245322131889</v>
      </c>
      <c r="C443" s="216">
        <v>607659600047</v>
      </c>
      <c r="D443" s="216">
        <v>456204312698</v>
      </c>
      <c r="E443" s="216">
        <v>304841184226</v>
      </c>
      <c r="F443" s="216">
        <v>98941360512</v>
      </c>
      <c r="G443" s="216">
        <v>1712968589372</v>
      </c>
    </row>
    <row r="444" spans="1:7" ht="22.5" x14ac:dyDescent="0.2">
      <c r="A444" s="215" t="s">
        <v>275</v>
      </c>
      <c r="B444" s="129">
        <v>13152811839</v>
      </c>
      <c r="C444" s="129">
        <v>54510333842</v>
      </c>
      <c r="D444" s="129">
        <v>40262523825</v>
      </c>
      <c r="E444" s="129">
        <v>90151500534</v>
      </c>
      <c r="F444" s="129">
        <v>52924264281</v>
      </c>
      <c r="G444" s="129">
        <v>251001434321</v>
      </c>
    </row>
    <row r="445" spans="1:7" ht="22.5" x14ac:dyDescent="0.2">
      <c r="A445" s="215" t="s">
        <v>274</v>
      </c>
      <c r="B445" s="129">
        <v>46960723736</v>
      </c>
      <c r="C445" s="129">
        <v>407037107309</v>
      </c>
      <c r="D445" s="129">
        <v>456059615874</v>
      </c>
      <c r="E445" s="129">
        <v>893193054065</v>
      </c>
      <c r="F445" s="129">
        <v>103453939444</v>
      </c>
      <c r="G445" s="129">
        <v>1906704440428</v>
      </c>
    </row>
    <row r="446" spans="1:7" x14ac:dyDescent="0.2">
      <c r="A446" s="214" t="s">
        <v>273</v>
      </c>
      <c r="B446" s="125">
        <v>60113535575</v>
      </c>
      <c r="C446" s="125">
        <v>461547441151</v>
      </c>
      <c r="D446" s="125">
        <v>496322139699</v>
      </c>
      <c r="E446" s="125">
        <v>983344554599</v>
      </c>
      <c r="F446" s="125">
        <v>156378203724</v>
      </c>
      <c r="G446" s="125">
        <v>2157705874748</v>
      </c>
    </row>
    <row r="447" spans="1:7" x14ac:dyDescent="0.2">
      <c r="A447" s="124"/>
      <c r="B447" s="149"/>
      <c r="C447" s="149"/>
      <c r="D447" s="149"/>
      <c r="E447" s="149"/>
      <c r="F447" s="149"/>
      <c r="G447" s="218"/>
    </row>
    <row r="448" spans="1:7" x14ac:dyDescent="0.2">
      <c r="A448" s="124"/>
      <c r="B448" s="149"/>
      <c r="C448" s="149"/>
      <c r="D448" s="149"/>
      <c r="E448" s="149"/>
      <c r="F448" s="149"/>
      <c r="G448" s="218"/>
    </row>
    <row r="449" spans="1:7" x14ac:dyDescent="0.2">
      <c r="A449" s="124" t="s">
        <v>205</v>
      </c>
      <c r="B449" s="123"/>
      <c r="C449" s="123"/>
      <c r="D449" s="123"/>
      <c r="E449" s="123"/>
      <c r="F449" s="123"/>
    </row>
    <row r="450" spans="1:7" x14ac:dyDescent="0.2">
      <c r="A450" s="281" t="s">
        <v>151</v>
      </c>
      <c r="B450" s="284" t="s">
        <v>284</v>
      </c>
      <c r="C450" s="285"/>
      <c r="D450" s="285"/>
      <c r="E450" s="285"/>
      <c r="F450" s="286"/>
      <c r="G450" s="281" t="s">
        <v>168</v>
      </c>
    </row>
    <row r="451" spans="1:7" x14ac:dyDescent="0.2">
      <c r="A451" s="282"/>
      <c r="B451" s="146" t="s">
        <v>283</v>
      </c>
      <c r="C451" s="153" t="s">
        <v>282</v>
      </c>
      <c r="D451" s="153" t="s">
        <v>281</v>
      </c>
      <c r="E451" s="153" t="s">
        <v>280</v>
      </c>
      <c r="F451" s="153" t="s">
        <v>279</v>
      </c>
      <c r="G451" s="283"/>
    </row>
    <row r="452" spans="1:7" x14ac:dyDescent="0.2">
      <c r="A452" s="283"/>
      <c r="B452" s="153" t="s">
        <v>202</v>
      </c>
      <c r="C452" s="153" t="s">
        <v>202</v>
      </c>
      <c r="D452" s="153" t="s">
        <v>202</v>
      </c>
      <c r="E452" s="153" t="s">
        <v>202</v>
      </c>
      <c r="F452" s="153" t="s">
        <v>202</v>
      </c>
      <c r="G452" s="153" t="s">
        <v>202</v>
      </c>
    </row>
    <row r="453" spans="1:7" ht="22.5" x14ac:dyDescent="0.2">
      <c r="A453" s="215" t="s">
        <v>278</v>
      </c>
      <c r="B453" s="129">
        <v>32553065586</v>
      </c>
      <c r="C453" s="129">
        <v>12110780338</v>
      </c>
      <c r="D453" s="129">
        <v>4721730191</v>
      </c>
      <c r="E453" s="129">
        <v>4493389282</v>
      </c>
      <c r="F453" s="129">
        <v>0</v>
      </c>
      <c r="G453" s="129">
        <f t="shared" ref="G453:G458" si="0">SUM(B453:F453)</f>
        <v>53878965397</v>
      </c>
    </row>
    <row r="454" spans="1:7" ht="22.5" x14ac:dyDescent="0.2">
      <c r="A454" s="215" t="s">
        <v>277</v>
      </c>
      <c r="B454" s="129">
        <v>159595157530</v>
      </c>
      <c r="C454" s="129">
        <v>643637253576</v>
      </c>
      <c r="D454" s="129">
        <v>271943666397</v>
      </c>
      <c r="E454" s="129">
        <v>278796815087</v>
      </c>
      <c r="F454" s="129">
        <v>104256352190</v>
      </c>
      <c r="G454" s="129">
        <f t="shared" si="0"/>
        <v>1458229244780</v>
      </c>
    </row>
    <row r="455" spans="1:7" x14ac:dyDescent="0.2">
      <c r="A455" s="217" t="s">
        <v>276</v>
      </c>
      <c r="B455" s="216">
        <f>SUM(B453:B454)</f>
        <v>192148223116</v>
      </c>
      <c r="C455" s="216">
        <f>SUM(C453:C454)</f>
        <v>655748033914</v>
      </c>
      <c r="D455" s="216">
        <f>SUM(D453:D454)</f>
        <v>276665396588</v>
      </c>
      <c r="E455" s="216">
        <f>SUM(E453:E454)</f>
        <v>283290204369</v>
      </c>
      <c r="F455" s="216">
        <f>SUM(F453:F454)</f>
        <v>104256352190</v>
      </c>
      <c r="G455" s="216">
        <f t="shared" si="0"/>
        <v>1512108210177</v>
      </c>
    </row>
    <row r="456" spans="1:7" ht="22.5" x14ac:dyDescent="0.2">
      <c r="A456" s="215" t="s">
        <v>275</v>
      </c>
      <c r="B456" s="129">
        <v>55638923238</v>
      </c>
      <c r="C456" s="129">
        <v>66279649599</v>
      </c>
      <c r="D456" s="129">
        <v>43393395775</v>
      </c>
      <c r="E456" s="129">
        <v>49526110906</v>
      </c>
      <c r="F456" s="129">
        <v>26338194820</v>
      </c>
      <c r="G456" s="129">
        <f t="shared" si="0"/>
        <v>241176274338</v>
      </c>
    </row>
    <row r="457" spans="1:7" ht="22.5" x14ac:dyDescent="0.2">
      <c r="A457" s="215" t="s">
        <v>274</v>
      </c>
      <c r="B457" s="129">
        <v>651110475773</v>
      </c>
      <c r="C457" s="129">
        <v>229013581145</v>
      </c>
      <c r="D457" s="129">
        <v>272000845080</v>
      </c>
      <c r="E457" s="129">
        <v>427145678962</v>
      </c>
      <c r="F457" s="129">
        <v>82127830100</v>
      </c>
      <c r="G457" s="129">
        <f t="shared" si="0"/>
        <v>1661398411060</v>
      </c>
    </row>
    <row r="458" spans="1:7" x14ac:dyDescent="0.2">
      <c r="A458" s="214" t="s">
        <v>273</v>
      </c>
      <c r="B458" s="205">
        <f>SUM(B456:B457)</f>
        <v>706749399011</v>
      </c>
      <c r="C458" s="205">
        <f>SUM(C456:C457)</f>
        <v>295293230744</v>
      </c>
      <c r="D458" s="205">
        <f>SUM(D456:D457)</f>
        <v>315394240855</v>
      </c>
      <c r="E458" s="205">
        <f>SUM(E456:E457)</f>
        <v>476671789868</v>
      </c>
      <c r="F458" s="205">
        <f>SUM(F456:F457)</f>
        <v>108466024920</v>
      </c>
      <c r="G458" s="205">
        <f t="shared" si="0"/>
        <v>1902574685398</v>
      </c>
    </row>
    <row r="459" spans="1:7" x14ac:dyDescent="0.2">
      <c r="A459" s="124"/>
      <c r="B459" s="123"/>
      <c r="C459" s="123"/>
      <c r="D459" s="123"/>
      <c r="E459" s="123"/>
      <c r="F459" s="123"/>
    </row>
    <row r="460" spans="1:7" x14ac:dyDescent="0.2">
      <c r="A460" s="124"/>
      <c r="B460" s="123"/>
      <c r="C460" s="123"/>
      <c r="D460" s="123"/>
      <c r="E460" s="123"/>
      <c r="F460" s="123"/>
    </row>
    <row r="461" spans="1:7" x14ac:dyDescent="0.2">
      <c r="A461" s="124"/>
      <c r="B461" s="123"/>
      <c r="C461" s="123"/>
      <c r="D461" s="123"/>
      <c r="E461" s="123"/>
      <c r="F461" s="123"/>
    </row>
    <row r="462" spans="1:7" x14ac:dyDescent="0.2">
      <c r="A462" s="123"/>
      <c r="B462" s="123"/>
      <c r="C462" s="123"/>
      <c r="D462" s="123"/>
      <c r="E462" s="123"/>
      <c r="F462" s="123"/>
    </row>
    <row r="463" spans="1:7" x14ac:dyDescent="0.2">
      <c r="A463" s="124" t="s">
        <v>272</v>
      </c>
      <c r="B463" s="123"/>
      <c r="C463" s="124" t="s">
        <v>271</v>
      </c>
      <c r="D463" s="123"/>
      <c r="E463" s="123"/>
      <c r="F463" s="123"/>
    </row>
    <row r="464" spans="1:7" x14ac:dyDescent="0.2">
      <c r="A464" s="124" t="s">
        <v>206</v>
      </c>
      <c r="B464" s="123"/>
      <c r="C464" s="123"/>
      <c r="D464" s="123"/>
      <c r="E464" s="123"/>
      <c r="F464" s="123"/>
    </row>
    <row r="465" spans="1:6" x14ac:dyDescent="0.2">
      <c r="A465" s="287" t="s">
        <v>270</v>
      </c>
      <c r="B465" s="290" t="s">
        <v>269</v>
      </c>
      <c r="C465" s="290"/>
      <c r="D465" s="290"/>
      <c r="E465" s="290"/>
      <c r="F465" s="123"/>
    </row>
    <row r="466" spans="1:6" x14ac:dyDescent="0.2">
      <c r="A466" s="288"/>
      <c r="B466" s="213" t="s">
        <v>231</v>
      </c>
      <c r="C466" s="212"/>
      <c r="D466" s="212" t="s">
        <v>268</v>
      </c>
      <c r="E466" s="211"/>
      <c r="F466" s="123"/>
    </row>
    <row r="467" spans="1:6" x14ac:dyDescent="0.2">
      <c r="A467" s="289"/>
      <c r="B467" s="210" t="s">
        <v>202</v>
      </c>
      <c r="C467" s="209" t="s">
        <v>267</v>
      </c>
      <c r="D467" s="209" t="s">
        <v>202</v>
      </c>
      <c r="E467" s="208" t="s">
        <v>267</v>
      </c>
      <c r="F467" s="123"/>
    </row>
    <row r="468" spans="1:6" x14ac:dyDescent="0.2">
      <c r="A468" s="203" t="s">
        <v>266</v>
      </c>
      <c r="B468" s="129">
        <v>180711436846</v>
      </c>
      <c r="C468" s="202">
        <v>11.58</v>
      </c>
      <c r="D468" s="129">
        <v>26765943368</v>
      </c>
      <c r="E468" s="207">
        <v>41.76</v>
      </c>
      <c r="F468" s="123"/>
    </row>
    <row r="469" spans="1:6" x14ac:dyDescent="0.2">
      <c r="A469" s="203" t="s">
        <v>265</v>
      </c>
      <c r="B469" s="129">
        <v>377270029409</v>
      </c>
      <c r="C469" s="202">
        <v>24.18</v>
      </c>
      <c r="D469" s="129">
        <v>18532788079</v>
      </c>
      <c r="E469" s="207">
        <v>28.92</v>
      </c>
      <c r="F469" s="123"/>
    </row>
    <row r="470" spans="1:6" x14ac:dyDescent="0.2">
      <c r="A470" s="203" t="s">
        <v>264</v>
      </c>
      <c r="B470" s="129">
        <v>237486561801</v>
      </c>
      <c r="C470" s="202">
        <v>15.22</v>
      </c>
      <c r="D470" s="129">
        <v>8431627053</v>
      </c>
      <c r="E470" s="207">
        <v>13.16</v>
      </c>
      <c r="F470" s="123"/>
    </row>
    <row r="471" spans="1:6" x14ac:dyDescent="0.2">
      <c r="A471" s="203" t="s">
        <v>169</v>
      </c>
      <c r="B471" s="129">
        <v>764911674824</v>
      </c>
      <c r="C471" s="202">
        <v>49.02</v>
      </c>
      <c r="D471" s="129">
        <v>10363390749</v>
      </c>
      <c r="E471" s="207">
        <v>16.16</v>
      </c>
      <c r="F471" s="123"/>
    </row>
    <row r="472" spans="1:6" x14ac:dyDescent="0.2">
      <c r="A472" s="206" t="s">
        <v>158</v>
      </c>
      <c r="B472" s="205">
        <v>1560379702880</v>
      </c>
      <c r="C472" s="205">
        <v>100</v>
      </c>
      <c r="D472" s="205">
        <v>64093749249</v>
      </c>
      <c r="E472" s="205">
        <v>100</v>
      </c>
      <c r="F472" s="123"/>
    </row>
    <row r="473" spans="1:6" x14ac:dyDescent="0.2">
      <c r="A473" s="124"/>
      <c r="B473" s="123"/>
      <c r="C473" s="124"/>
      <c r="D473" s="123"/>
      <c r="E473" s="123"/>
      <c r="F473" s="123"/>
    </row>
    <row r="474" spans="1:6" x14ac:dyDescent="0.2">
      <c r="A474" s="124" t="s">
        <v>205</v>
      </c>
      <c r="B474" s="123"/>
      <c r="C474" s="123"/>
      <c r="D474" s="123"/>
      <c r="E474" s="123"/>
      <c r="F474" s="123"/>
    </row>
    <row r="475" spans="1:6" x14ac:dyDescent="0.2">
      <c r="A475" s="287" t="s">
        <v>270</v>
      </c>
      <c r="B475" s="290" t="s">
        <v>269</v>
      </c>
      <c r="C475" s="290"/>
      <c r="D475" s="290"/>
      <c r="E475" s="290"/>
      <c r="F475" s="123"/>
    </row>
    <row r="476" spans="1:6" x14ac:dyDescent="0.2">
      <c r="A476" s="288"/>
      <c r="B476" s="213" t="s">
        <v>231</v>
      </c>
      <c r="C476" s="212"/>
      <c r="D476" s="212" t="s">
        <v>268</v>
      </c>
      <c r="E476" s="211"/>
      <c r="F476" s="123"/>
    </row>
    <row r="477" spans="1:6" x14ac:dyDescent="0.2">
      <c r="A477" s="289"/>
      <c r="B477" s="210" t="s">
        <v>202</v>
      </c>
      <c r="C477" s="209" t="s">
        <v>267</v>
      </c>
      <c r="D477" s="209" t="s">
        <v>202</v>
      </c>
      <c r="E477" s="208" t="s">
        <v>267</v>
      </c>
      <c r="F477" s="123"/>
    </row>
    <row r="478" spans="1:6" x14ac:dyDescent="0.2">
      <c r="A478" s="203" t="s">
        <v>266</v>
      </c>
      <c r="B478" s="129">
        <v>174293196843</v>
      </c>
      <c r="C478" s="202">
        <v>11.88</v>
      </c>
      <c r="D478" s="129">
        <v>16758028225</v>
      </c>
      <c r="E478" s="207">
        <v>31.6</v>
      </c>
      <c r="F478" s="123"/>
    </row>
    <row r="479" spans="1:6" x14ac:dyDescent="0.2">
      <c r="A479" s="203" t="s">
        <v>265</v>
      </c>
      <c r="B479" s="129">
        <v>319674262290</v>
      </c>
      <c r="C479" s="202">
        <v>21.77</v>
      </c>
      <c r="D479" s="129">
        <v>11175085783</v>
      </c>
      <c r="E479" s="207">
        <v>21.07</v>
      </c>
      <c r="F479" s="123"/>
    </row>
    <row r="480" spans="1:6" x14ac:dyDescent="0.2">
      <c r="A480" s="203" t="s">
        <v>264</v>
      </c>
      <c r="B480" s="129">
        <v>209188132677</v>
      </c>
      <c r="C480" s="202">
        <v>14.24</v>
      </c>
      <c r="D480" s="129">
        <v>6764224785</v>
      </c>
      <c r="E480" s="207">
        <v>12.75</v>
      </c>
      <c r="F480" s="123"/>
    </row>
    <row r="481" spans="1:6" x14ac:dyDescent="0.2">
      <c r="A481" s="203" t="s">
        <v>169</v>
      </c>
      <c r="B481" s="129">
        <v>765384994804</v>
      </c>
      <c r="C481" s="202">
        <v>52.11</v>
      </c>
      <c r="D481" s="129">
        <v>18342748185</v>
      </c>
      <c r="E481" s="207">
        <v>34.58</v>
      </c>
      <c r="F481" s="123"/>
    </row>
    <row r="482" spans="1:6" x14ac:dyDescent="0.2">
      <c r="A482" s="206" t="s">
        <v>158</v>
      </c>
      <c r="B482" s="205">
        <f>SUM(B478:B481)</f>
        <v>1468540586614</v>
      </c>
      <c r="C482" s="205">
        <v>100</v>
      </c>
      <c r="D482" s="205">
        <f>SUM(D478:D481)</f>
        <v>53040086978</v>
      </c>
      <c r="E482" s="205">
        <v>100</v>
      </c>
      <c r="F482" s="123"/>
    </row>
    <row r="483" spans="1:6" x14ac:dyDescent="0.2">
      <c r="A483" s="123"/>
      <c r="B483" s="123"/>
      <c r="C483" s="123"/>
      <c r="D483" s="123"/>
      <c r="E483" s="123"/>
      <c r="F483" s="123"/>
    </row>
    <row r="484" spans="1:6" x14ac:dyDescent="0.2">
      <c r="A484" s="123"/>
      <c r="B484" s="123"/>
      <c r="C484" s="123"/>
      <c r="D484" s="123"/>
      <c r="E484" s="123"/>
      <c r="F484" s="123"/>
    </row>
    <row r="485" spans="1:6" x14ac:dyDescent="0.2">
      <c r="A485" s="124" t="s">
        <v>263</v>
      </c>
      <c r="B485" s="124" t="s">
        <v>262</v>
      </c>
      <c r="C485" s="123"/>
      <c r="D485" s="123"/>
      <c r="E485" s="123"/>
      <c r="F485" s="123"/>
    </row>
    <row r="486" spans="1:6" x14ac:dyDescent="0.2">
      <c r="A486" s="124" t="s">
        <v>261</v>
      </c>
      <c r="B486" s="123"/>
      <c r="C486" s="123"/>
      <c r="D486" s="123"/>
      <c r="E486" s="123"/>
      <c r="F486" s="123"/>
    </row>
    <row r="487" spans="1:6" ht="22.5" x14ac:dyDescent="0.2">
      <c r="A487" s="291" t="s">
        <v>151</v>
      </c>
      <c r="B487" s="292"/>
      <c r="C487" s="204" t="s">
        <v>259</v>
      </c>
      <c r="D487" s="204" t="s">
        <v>19</v>
      </c>
      <c r="E487" s="204" t="s">
        <v>258</v>
      </c>
      <c r="F487" s="123"/>
    </row>
    <row r="488" spans="1:6" x14ac:dyDescent="0.2">
      <c r="A488" s="293"/>
      <c r="B488" s="294"/>
      <c r="C488" s="204" t="s">
        <v>202</v>
      </c>
      <c r="D488" s="204" t="s">
        <v>202</v>
      </c>
      <c r="E488" s="204" t="s">
        <v>202</v>
      </c>
      <c r="F488" s="123"/>
    </row>
    <row r="489" spans="1:6" x14ac:dyDescent="0.2">
      <c r="A489" s="203" t="s">
        <v>257</v>
      </c>
      <c r="B489" s="203"/>
      <c r="C489" s="129">
        <v>354310515000</v>
      </c>
      <c r="D489" s="202">
        <v>0</v>
      </c>
      <c r="E489" s="129">
        <v>354310515000</v>
      </c>
      <c r="F489" s="123"/>
    </row>
    <row r="490" spans="1:6" x14ac:dyDescent="0.2">
      <c r="A490" s="201" t="s">
        <v>158</v>
      </c>
      <c r="B490" s="200"/>
      <c r="C490" s="199">
        <f>+C489</f>
        <v>354310515000</v>
      </c>
      <c r="D490" s="199">
        <v>0</v>
      </c>
      <c r="E490" s="199">
        <f>+E489</f>
        <v>354310515000</v>
      </c>
      <c r="F490" s="123"/>
    </row>
    <row r="491" spans="1:6" x14ac:dyDescent="0.2">
      <c r="A491" s="124"/>
      <c r="B491" s="124"/>
      <c r="C491" s="123"/>
      <c r="D491" s="123"/>
      <c r="E491" s="123"/>
      <c r="F491" s="123"/>
    </row>
    <row r="492" spans="1:6" x14ac:dyDescent="0.2">
      <c r="A492" s="124" t="s">
        <v>260</v>
      </c>
      <c r="B492" s="123"/>
      <c r="C492" s="123"/>
      <c r="D492" s="123"/>
      <c r="E492" s="123"/>
      <c r="F492" s="123"/>
    </row>
    <row r="493" spans="1:6" ht="22.5" x14ac:dyDescent="0.2">
      <c r="A493" s="291" t="s">
        <v>151</v>
      </c>
      <c r="B493" s="292"/>
      <c r="C493" s="204" t="s">
        <v>259</v>
      </c>
      <c r="D493" s="204" t="s">
        <v>19</v>
      </c>
      <c r="E493" s="204" t="s">
        <v>258</v>
      </c>
      <c r="F493" s="123"/>
    </row>
    <row r="494" spans="1:6" x14ac:dyDescent="0.2">
      <c r="A494" s="293"/>
      <c r="B494" s="294"/>
      <c r="C494" s="204" t="s">
        <v>202</v>
      </c>
      <c r="D494" s="204" t="s">
        <v>202</v>
      </c>
      <c r="E494" s="204" t="s">
        <v>202</v>
      </c>
      <c r="F494" s="123"/>
    </row>
    <row r="495" spans="1:6" x14ac:dyDescent="0.2">
      <c r="A495" s="203" t="s">
        <v>257</v>
      </c>
      <c r="B495" s="203"/>
      <c r="C495" s="129">
        <v>275118303000</v>
      </c>
      <c r="D495" s="202">
        <v>0</v>
      </c>
      <c r="E495" s="129">
        <v>275118303000</v>
      </c>
      <c r="F495" s="123"/>
    </row>
    <row r="496" spans="1:6" x14ac:dyDescent="0.2">
      <c r="A496" s="201" t="s">
        <v>158</v>
      </c>
      <c r="B496" s="200"/>
      <c r="C496" s="199">
        <f>+C495</f>
        <v>275118303000</v>
      </c>
      <c r="D496" s="199">
        <v>0</v>
      </c>
      <c r="E496" s="199">
        <f>+E495</f>
        <v>275118303000</v>
      </c>
      <c r="F496" s="123"/>
    </row>
    <row r="497" spans="1:6" x14ac:dyDescent="0.2">
      <c r="A497" s="124"/>
      <c r="B497" s="124"/>
      <c r="C497" s="123"/>
      <c r="D497" s="123"/>
      <c r="E497" s="123"/>
      <c r="F497" s="123"/>
    </row>
    <row r="498" spans="1:6" x14ac:dyDescent="0.2">
      <c r="A498" s="123"/>
      <c r="B498" s="123"/>
      <c r="C498" s="123"/>
      <c r="D498" s="123"/>
      <c r="E498" s="123"/>
      <c r="F498" s="123"/>
    </row>
    <row r="499" spans="1:6" x14ac:dyDescent="0.2">
      <c r="A499" s="123"/>
      <c r="B499" s="123"/>
      <c r="C499" s="123"/>
      <c r="D499" s="123"/>
      <c r="E499" s="123"/>
      <c r="F499" s="123"/>
    </row>
    <row r="500" spans="1:6" x14ac:dyDescent="0.2">
      <c r="A500" s="123"/>
      <c r="B500" s="123"/>
      <c r="C500" s="123"/>
      <c r="D500" s="123"/>
      <c r="E500" s="123"/>
      <c r="F500" s="123"/>
    </row>
    <row r="501" spans="1:6" ht="15" x14ac:dyDescent="0.25">
      <c r="A501" s="124" t="s">
        <v>256</v>
      </c>
      <c r="B501" s="198" t="s">
        <v>255</v>
      </c>
      <c r="C501" s="123"/>
      <c r="D501" s="123"/>
      <c r="E501" s="123"/>
      <c r="F501" s="123"/>
    </row>
    <row r="502" spans="1:6" ht="15" x14ac:dyDescent="0.25">
      <c r="A502" s="192" t="s">
        <v>206</v>
      </c>
      <c r="B502" s="198"/>
      <c r="C502" s="123"/>
      <c r="D502" s="123"/>
      <c r="E502" s="123"/>
      <c r="F502" s="123"/>
    </row>
    <row r="503" spans="1:6" ht="12.75" x14ac:dyDescent="0.2">
      <c r="A503" s="341"/>
      <c r="B503" s="341"/>
      <c r="C503" s="341"/>
      <c r="D503" s="194"/>
      <c r="E503" s="123"/>
      <c r="F503" s="123"/>
    </row>
    <row r="504" spans="1:6" ht="12.75" x14ac:dyDescent="0.2">
      <c r="A504" s="322"/>
      <c r="B504" s="322"/>
      <c r="C504" s="322"/>
      <c r="D504" s="123"/>
      <c r="E504" s="123"/>
      <c r="F504" s="170"/>
    </row>
    <row r="505" spans="1:6" x14ac:dyDescent="0.2">
      <c r="A505" s="321"/>
      <c r="B505" s="321"/>
      <c r="C505" s="321"/>
      <c r="D505" s="196"/>
      <c r="E505" s="123"/>
      <c r="F505" s="123"/>
    </row>
    <row r="506" spans="1:6" x14ac:dyDescent="0.2">
      <c r="A506" s="321"/>
      <c r="B506" s="321"/>
      <c r="C506" s="321"/>
      <c r="D506" s="196"/>
      <c r="E506" s="123"/>
      <c r="F506" s="123"/>
    </row>
    <row r="507" spans="1:6" x14ac:dyDescent="0.2">
      <c r="A507" s="321"/>
      <c r="B507" s="321"/>
      <c r="C507" s="321"/>
      <c r="D507" s="196"/>
      <c r="E507" s="123"/>
      <c r="F507" s="123"/>
    </row>
    <row r="508" spans="1:6" x14ac:dyDescent="0.2">
      <c r="A508" s="321"/>
      <c r="B508" s="321"/>
      <c r="C508" s="321"/>
      <c r="D508" s="196"/>
      <c r="E508" s="123"/>
      <c r="F508" s="123"/>
    </row>
    <row r="509" spans="1:6" x14ac:dyDescent="0.2">
      <c r="A509" s="321"/>
      <c r="B509" s="321"/>
      <c r="C509" s="321"/>
      <c r="D509" s="196"/>
      <c r="E509" s="123"/>
      <c r="F509" s="123"/>
    </row>
    <row r="510" spans="1:6" x14ac:dyDescent="0.2">
      <c r="A510" s="321"/>
      <c r="B510" s="321"/>
      <c r="C510" s="321"/>
      <c r="D510" s="196"/>
      <c r="E510" s="123"/>
      <c r="F510" s="123"/>
    </row>
    <row r="511" spans="1:6" x14ac:dyDescent="0.2">
      <c r="A511" s="321"/>
      <c r="B511" s="321"/>
      <c r="C511" s="321"/>
      <c r="D511" s="196"/>
      <c r="E511" s="123"/>
      <c r="F511" s="123"/>
    </row>
    <row r="512" spans="1:6" x14ac:dyDescent="0.2">
      <c r="A512" s="322"/>
      <c r="B512" s="322"/>
      <c r="C512" s="322"/>
      <c r="D512" s="197"/>
      <c r="E512" s="123"/>
      <c r="F512" s="123"/>
    </row>
    <row r="513" spans="1:6" x14ac:dyDescent="0.2">
      <c r="A513" s="322"/>
      <c r="B513" s="322"/>
      <c r="C513" s="322"/>
      <c r="D513" s="196"/>
      <c r="E513" s="123"/>
      <c r="F513" s="123"/>
    </row>
    <row r="514" spans="1:6" x14ac:dyDescent="0.2">
      <c r="A514" s="321"/>
      <c r="B514" s="321"/>
      <c r="C514" s="321"/>
      <c r="D514" s="196"/>
      <c r="E514" s="123"/>
      <c r="F514" s="123"/>
    </row>
    <row r="515" spans="1:6" x14ac:dyDescent="0.2">
      <c r="A515" s="321"/>
      <c r="B515" s="321"/>
      <c r="C515" s="321"/>
      <c r="D515" s="196"/>
      <c r="E515" s="123"/>
      <c r="F515" s="123"/>
    </row>
    <row r="516" spans="1:6" x14ac:dyDescent="0.2">
      <c r="A516" s="321"/>
      <c r="B516" s="321"/>
      <c r="C516" s="321"/>
      <c r="D516" s="196"/>
      <c r="E516" s="123"/>
      <c r="F516" s="123"/>
    </row>
    <row r="517" spans="1:6" x14ac:dyDescent="0.2">
      <c r="A517" s="321"/>
      <c r="B517" s="321"/>
      <c r="C517" s="321"/>
      <c r="D517" s="196"/>
      <c r="E517" s="123"/>
      <c r="F517" s="123"/>
    </row>
    <row r="518" spans="1:6" x14ac:dyDescent="0.2">
      <c r="A518" s="321"/>
      <c r="B518" s="321"/>
      <c r="C518" s="321"/>
      <c r="D518" s="196"/>
      <c r="E518" s="123"/>
      <c r="F518" s="123"/>
    </row>
    <row r="519" spans="1:6" x14ac:dyDescent="0.2">
      <c r="A519" s="322"/>
      <c r="B519" s="322"/>
      <c r="C519" s="322"/>
      <c r="D519" s="195"/>
      <c r="E519" s="123"/>
      <c r="F519" s="123"/>
    </row>
    <row r="520" spans="1:6" ht="12.75" x14ac:dyDescent="0.2">
      <c r="A520" s="194"/>
      <c r="B520" s="124"/>
      <c r="C520" s="123"/>
      <c r="D520" s="193"/>
      <c r="E520" s="123"/>
      <c r="F520" s="123"/>
    </row>
    <row r="521" spans="1:6" ht="14.25" x14ac:dyDescent="0.2">
      <c r="A521" s="124"/>
      <c r="B521" s="191"/>
      <c r="C521" s="123"/>
      <c r="D521" s="123"/>
      <c r="E521" s="123"/>
      <c r="F521" s="123"/>
    </row>
    <row r="522" spans="1:6" ht="11.25" customHeight="1" x14ac:dyDescent="0.2">
      <c r="A522" s="323" t="s">
        <v>254</v>
      </c>
      <c r="B522" s="323"/>
      <c r="C522" s="323"/>
      <c r="D522" s="323"/>
      <c r="E522" s="323"/>
      <c r="F522" s="123"/>
    </row>
    <row r="523" spans="1:6" ht="15" customHeight="1" x14ac:dyDescent="0.2">
      <c r="A523" s="323"/>
      <c r="B523" s="323"/>
      <c r="C523" s="323"/>
      <c r="D523" s="323"/>
      <c r="E523" s="323"/>
      <c r="F523" s="123"/>
    </row>
    <row r="524" spans="1:6" ht="15" customHeight="1" x14ac:dyDescent="0.2">
      <c r="A524" s="323"/>
      <c r="B524" s="323"/>
      <c r="C524" s="323"/>
      <c r="D524" s="323"/>
      <c r="E524" s="323"/>
      <c r="F524" s="123"/>
    </row>
    <row r="525" spans="1:6" ht="14.25" x14ac:dyDescent="0.2">
      <c r="A525" s="192" t="s">
        <v>205</v>
      </c>
      <c r="B525" s="191"/>
      <c r="C525" s="123"/>
      <c r="D525" s="123"/>
      <c r="E525" s="123"/>
      <c r="F525" s="123"/>
    </row>
    <row r="526" spans="1:6" ht="14.25" x14ac:dyDescent="0.2">
      <c r="A526" s="170"/>
      <c r="B526" s="191"/>
      <c r="C526" s="123"/>
      <c r="D526" s="123"/>
      <c r="E526" s="123"/>
      <c r="F526" s="123"/>
    </row>
    <row r="527" spans="1:6" ht="12.75" x14ac:dyDescent="0.2">
      <c r="A527" s="170"/>
      <c r="B527" s="189"/>
      <c r="C527" s="123"/>
      <c r="D527" s="123"/>
      <c r="E527" s="123"/>
      <c r="F527" s="123"/>
    </row>
    <row r="528" spans="1:6" x14ac:dyDescent="0.2">
      <c r="A528" s="124"/>
      <c r="B528" s="189"/>
      <c r="C528" s="123"/>
      <c r="D528" s="123"/>
      <c r="E528" s="123"/>
      <c r="F528" s="123"/>
    </row>
    <row r="529" spans="1:6" x14ac:dyDescent="0.2">
      <c r="A529" s="124"/>
      <c r="B529" s="189"/>
      <c r="C529" s="123"/>
      <c r="D529" s="123"/>
      <c r="E529" s="123"/>
      <c r="F529" s="123"/>
    </row>
    <row r="530" spans="1:6" x14ac:dyDescent="0.2">
      <c r="A530" s="124"/>
      <c r="B530" s="189"/>
      <c r="C530" s="123"/>
      <c r="D530" s="123"/>
      <c r="E530" s="123"/>
      <c r="F530" s="123"/>
    </row>
    <row r="531" spans="1:6" x14ac:dyDescent="0.2">
      <c r="A531" s="124"/>
      <c r="B531" s="189"/>
      <c r="C531" s="123"/>
      <c r="D531" s="123"/>
      <c r="E531" s="123"/>
      <c r="F531" s="123"/>
    </row>
    <row r="532" spans="1:6" x14ac:dyDescent="0.2">
      <c r="A532" s="124"/>
      <c r="B532" s="189"/>
      <c r="C532" s="123"/>
      <c r="D532" s="123"/>
      <c r="E532" s="123"/>
      <c r="F532" s="123"/>
    </row>
    <row r="533" spans="1:6" x14ac:dyDescent="0.2">
      <c r="A533" s="124"/>
      <c r="B533" s="189"/>
      <c r="C533" s="123"/>
      <c r="D533" s="123"/>
      <c r="E533" s="123"/>
      <c r="F533" s="123"/>
    </row>
    <row r="534" spans="1:6" x14ac:dyDescent="0.2">
      <c r="A534" s="124"/>
      <c r="B534" s="189"/>
      <c r="C534" s="123"/>
      <c r="D534" s="123"/>
      <c r="E534" s="123"/>
      <c r="F534" s="123"/>
    </row>
    <row r="535" spans="1:6" x14ac:dyDescent="0.2">
      <c r="A535" s="124"/>
      <c r="B535" s="189"/>
      <c r="C535" s="123"/>
      <c r="D535" s="123"/>
      <c r="E535" s="123"/>
      <c r="F535" s="123"/>
    </row>
    <row r="536" spans="1:6" x14ac:dyDescent="0.2">
      <c r="A536" s="124"/>
      <c r="B536" s="189"/>
      <c r="C536" s="123"/>
      <c r="D536" s="123"/>
      <c r="E536" s="123"/>
      <c r="F536" s="123"/>
    </row>
    <row r="537" spans="1:6" x14ac:dyDescent="0.2">
      <c r="A537" s="124"/>
      <c r="B537" s="189"/>
      <c r="C537" s="123"/>
      <c r="D537" s="123"/>
      <c r="E537" s="123"/>
      <c r="F537" s="123"/>
    </row>
    <row r="538" spans="1:6" x14ac:dyDescent="0.2">
      <c r="A538" s="124"/>
      <c r="B538" s="189"/>
      <c r="C538" s="123"/>
      <c r="D538" s="123"/>
      <c r="E538" s="123"/>
      <c r="F538" s="123"/>
    </row>
    <row r="539" spans="1:6" x14ac:dyDescent="0.2">
      <c r="A539" s="124"/>
      <c r="B539" s="189"/>
      <c r="C539" s="123"/>
      <c r="D539" s="123"/>
      <c r="E539" s="123"/>
      <c r="F539" s="123"/>
    </row>
    <row r="540" spans="1:6" x14ac:dyDescent="0.2">
      <c r="A540" s="124"/>
      <c r="B540" s="189"/>
      <c r="C540" s="123"/>
      <c r="D540" s="123"/>
      <c r="E540" s="123"/>
      <c r="F540" s="123"/>
    </row>
    <row r="541" spans="1:6" x14ac:dyDescent="0.2">
      <c r="A541" s="124"/>
      <c r="B541" s="189"/>
      <c r="C541" s="123"/>
      <c r="D541" s="123"/>
      <c r="E541" s="123"/>
      <c r="F541" s="123"/>
    </row>
    <row r="542" spans="1:6" x14ac:dyDescent="0.2">
      <c r="A542" s="124"/>
      <c r="B542" s="189"/>
      <c r="C542" s="123"/>
      <c r="D542" s="123"/>
      <c r="E542" s="123"/>
      <c r="F542" s="123"/>
    </row>
    <row r="543" spans="1:6" x14ac:dyDescent="0.2">
      <c r="A543" s="124"/>
      <c r="B543" s="189"/>
      <c r="C543" s="123"/>
      <c r="D543" s="123"/>
      <c r="E543" s="123"/>
      <c r="F543" s="123"/>
    </row>
    <row r="544" spans="1:6" ht="14.25" x14ac:dyDescent="0.2">
      <c r="A544" s="124"/>
      <c r="B544" s="191"/>
      <c r="C544" s="123"/>
      <c r="D544" s="123"/>
      <c r="E544" s="123"/>
      <c r="F544" s="123"/>
    </row>
    <row r="545" spans="1:12" ht="39" customHeight="1" x14ac:dyDescent="0.2">
      <c r="A545" s="323" t="s">
        <v>254</v>
      </c>
      <c r="B545" s="323"/>
      <c r="C545" s="323"/>
      <c r="D545" s="323"/>
      <c r="E545" s="323"/>
      <c r="F545" s="123"/>
    </row>
    <row r="546" spans="1:12" x14ac:dyDescent="0.2">
      <c r="A546" s="123"/>
      <c r="B546" s="123"/>
      <c r="C546" s="123"/>
      <c r="D546" s="123"/>
      <c r="E546" s="123"/>
      <c r="F546" s="123"/>
    </row>
    <row r="547" spans="1:12" x14ac:dyDescent="0.2">
      <c r="A547" s="123"/>
      <c r="B547" s="123"/>
      <c r="C547" s="123"/>
      <c r="D547" s="123"/>
      <c r="E547" s="123"/>
      <c r="F547" s="123"/>
    </row>
    <row r="548" spans="1:12" x14ac:dyDescent="0.2">
      <c r="A548" s="124" t="s">
        <v>253</v>
      </c>
      <c r="B548" s="124" t="s">
        <v>252</v>
      </c>
      <c r="C548" s="123"/>
      <c r="D548" s="123"/>
      <c r="E548" s="123"/>
      <c r="F548" s="123"/>
    </row>
    <row r="549" spans="1:12" x14ac:dyDescent="0.2">
      <c r="A549" s="124"/>
      <c r="B549" s="123"/>
      <c r="C549" s="123"/>
      <c r="D549" s="123"/>
      <c r="E549" s="123"/>
      <c r="F549" s="123"/>
    </row>
    <row r="550" spans="1:12" ht="24.75" customHeight="1" x14ac:dyDescent="0.2">
      <c r="A550" s="324" t="s">
        <v>251</v>
      </c>
      <c r="B550" s="324"/>
      <c r="C550" s="324"/>
      <c r="D550" s="324"/>
      <c r="E550" s="324"/>
      <c r="F550" s="123"/>
    </row>
    <row r="551" spans="1:12" ht="15" x14ac:dyDescent="0.25">
      <c r="A551" s="171"/>
      <c r="B551" s="123"/>
      <c r="C551" s="123"/>
      <c r="D551" s="123"/>
      <c r="E551" s="123"/>
      <c r="F551" s="123"/>
    </row>
    <row r="552" spans="1:12" x14ac:dyDescent="0.2">
      <c r="A552" s="190" t="s">
        <v>250</v>
      </c>
      <c r="B552" s="189" t="s">
        <v>249</v>
      </c>
      <c r="C552" s="123"/>
      <c r="D552" s="123"/>
      <c r="E552" s="123"/>
      <c r="F552" s="123"/>
    </row>
    <row r="553" spans="1:12" x14ac:dyDescent="0.2">
      <c r="A553" s="123"/>
      <c r="B553" s="123"/>
      <c r="C553" s="123"/>
      <c r="D553" s="123"/>
      <c r="E553" s="123"/>
      <c r="F553" s="123"/>
    </row>
    <row r="554" spans="1:12" ht="34.5" customHeight="1" x14ac:dyDescent="0.2">
      <c r="A554" s="324" t="s">
        <v>248</v>
      </c>
      <c r="B554" s="324"/>
      <c r="C554" s="324"/>
      <c r="D554" s="324"/>
      <c r="E554" s="324"/>
      <c r="F554" s="123"/>
    </row>
    <row r="555" spans="1:12" x14ac:dyDescent="0.2">
      <c r="A555" s="123"/>
      <c r="B555" s="123"/>
      <c r="C555" s="123"/>
      <c r="D555" s="123"/>
      <c r="E555" s="123"/>
      <c r="F555" s="123"/>
    </row>
    <row r="556" spans="1:12" x14ac:dyDescent="0.2">
      <c r="A556" s="188" t="s">
        <v>247</v>
      </c>
      <c r="B556" s="123"/>
      <c r="C556" s="123"/>
      <c r="D556" s="123"/>
      <c r="E556" s="123"/>
      <c r="F556" s="123"/>
    </row>
    <row r="557" spans="1:12" x14ac:dyDescent="0.2">
      <c r="B557" s="123"/>
      <c r="C557" s="123"/>
      <c r="D557" s="187" t="s">
        <v>246</v>
      </c>
      <c r="E557" s="123"/>
      <c r="F557" s="123"/>
    </row>
    <row r="558" spans="1:12" ht="12" thickBot="1" x14ac:dyDescent="0.25">
      <c r="A558" s="123"/>
      <c r="B558" s="123"/>
      <c r="C558" s="123"/>
      <c r="D558" s="123"/>
      <c r="E558" s="123"/>
      <c r="F558" s="123"/>
    </row>
    <row r="559" spans="1:12" ht="12" thickBot="1" x14ac:dyDescent="0.25">
      <c r="A559" s="339" t="s">
        <v>228</v>
      </c>
      <c r="B559" s="340"/>
      <c r="C559" s="325" t="s">
        <v>245</v>
      </c>
      <c r="D559" s="325" t="s">
        <v>244</v>
      </c>
      <c r="E559" s="325" t="s">
        <v>243</v>
      </c>
      <c r="F559" s="325" t="s">
        <v>226</v>
      </c>
      <c r="G559" s="325" t="s">
        <v>242</v>
      </c>
      <c r="H559" s="325" t="s">
        <v>241</v>
      </c>
      <c r="I559" s="325" t="s">
        <v>240</v>
      </c>
      <c r="J559" s="325" t="s">
        <v>239</v>
      </c>
      <c r="K559" s="325" t="s">
        <v>238</v>
      </c>
      <c r="L559" s="325" t="s">
        <v>237</v>
      </c>
    </row>
    <row r="560" spans="1:12" ht="12" thickBot="1" x14ac:dyDescent="0.25">
      <c r="A560" s="186" t="s">
        <v>236</v>
      </c>
      <c r="B560" s="185" t="s">
        <v>235</v>
      </c>
      <c r="C560" s="326"/>
      <c r="D560" s="326"/>
      <c r="E560" s="326"/>
      <c r="F560" s="326"/>
      <c r="G560" s="326"/>
      <c r="H560" s="326"/>
      <c r="I560" s="326"/>
      <c r="J560" s="326"/>
      <c r="K560" s="326"/>
      <c r="L560" s="326"/>
    </row>
    <row r="561" spans="1:12" ht="13.5" customHeight="1" thickBot="1" x14ac:dyDescent="0.25">
      <c r="A561" s="184" t="s">
        <v>233</v>
      </c>
      <c r="B561" s="182">
        <v>1249</v>
      </c>
      <c r="C561" s="183">
        <v>41689</v>
      </c>
      <c r="D561" s="182" t="s">
        <v>232</v>
      </c>
      <c r="E561" s="181">
        <v>1</v>
      </c>
      <c r="F561" s="181" t="s">
        <v>202</v>
      </c>
      <c r="G561" s="180">
        <v>5000000000</v>
      </c>
      <c r="H561" s="180">
        <v>5000000000</v>
      </c>
      <c r="I561" s="179">
        <v>41697</v>
      </c>
      <c r="J561" s="179">
        <v>44245</v>
      </c>
      <c r="K561" s="178" t="s">
        <v>231</v>
      </c>
      <c r="L561" s="327" t="s">
        <v>234</v>
      </c>
    </row>
    <row r="562" spans="1:12" ht="12" customHeight="1" thickBot="1" x14ac:dyDescent="0.25">
      <c r="A562" s="184" t="s">
        <v>233</v>
      </c>
      <c r="B562" s="182">
        <v>1255</v>
      </c>
      <c r="C562" s="183">
        <v>41712</v>
      </c>
      <c r="D562" s="182" t="s">
        <v>232</v>
      </c>
      <c r="E562" s="181">
        <v>2</v>
      </c>
      <c r="F562" s="181" t="s">
        <v>202</v>
      </c>
      <c r="G562" s="180">
        <v>5000000000</v>
      </c>
      <c r="H562" s="180">
        <v>5000000000</v>
      </c>
      <c r="I562" s="179">
        <v>41718</v>
      </c>
      <c r="J562" s="179">
        <v>43908</v>
      </c>
      <c r="K562" s="178" t="s">
        <v>231</v>
      </c>
      <c r="L562" s="328"/>
    </row>
    <row r="563" spans="1:12" ht="13.5" customHeight="1" thickBot="1" x14ac:dyDescent="0.25">
      <c r="A563" s="184" t="s">
        <v>233</v>
      </c>
      <c r="B563" s="182">
        <v>1329</v>
      </c>
      <c r="C563" s="183">
        <v>41977</v>
      </c>
      <c r="D563" s="182" t="s">
        <v>232</v>
      </c>
      <c r="E563" s="181">
        <v>3</v>
      </c>
      <c r="F563" s="181" t="s">
        <v>202</v>
      </c>
      <c r="G563" s="180">
        <v>10000000000</v>
      </c>
      <c r="H563" s="180">
        <v>10000000000</v>
      </c>
      <c r="I563" s="179">
        <v>41983</v>
      </c>
      <c r="J563" s="179">
        <v>43803</v>
      </c>
      <c r="K563" s="178" t="s">
        <v>231</v>
      </c>
      <c r="L563" s="328"/>
    </row>
    <row r="564" spans="1:12" ht="13.5" customHeight="1" thickBot="1" x14ac:dyDescent="0.25">
      <c r="A564" s="184" t="s">
        <v>233</v>
      </c>
      <c r="B564" s="182">
        <v>1329</v>
      </c>
      <c r="C564" s="183">
        <v>41977</v>
      </c>
      <c r="D564" s="182" t="s">
        <v>232</v>
      </c>
      <c r="E564" s="181">
        <v>4</v>
      </c>
      <c r="F564" s="181" t="s">
        <v>202</v>
      </c>
      <c r="G564" s="180">
        <v>5000000000</v>
      </c>
      <c r="H564" s="180">
        <v>5000000000</v>
      </c>
      <c r="I564" s="179">
        <v>41983</v>
      </c>
      <c r="J564" s="179">
        <v>44531</v>
      </c>
      <c r="K564" s="178" t="s">
        <v>231</v>
      </c>
      <c r="L564" s="328"/>
    </row>
    <row r="565" spans="1:12" ht="13.5" customHeight="1" thickBot="1" x14ac:dyDescent="0.25">
      <c r="A565" s="184" t="s">
        <v>233</v>
      </c>
      <c r="B565" s="182">
        <v>1589</v>
      </c>
      <c r="C565" s="183">
        <v>42702</v>
      </c>
      <c r="D565" s="182" t="s">
        <v>232</v>
      </c>
      <c r="E565" s="181">
        <v>5</v>
      </c>
      <c r="F565" s="181" t="s">
        <v>202</v>
      </c>
      <c r="G565" s="180">
        <v>25000000000</v>
      </c>
      <c r="H565" s="180">
        <v>25000000000</v>
      </c>
      <c r="I565" s="179">
        <v>42705</v>
      </c>
      <c r="J565" s="179">
        <v>45628</v>
      </c>
      <c r="K565" s="178" t="s">
        <v>231</v>
      </c>
      <c r="L565" s="328"/>
    </row>
    <row r="566" spans="1:12" ht="15.75" thickBot="1" x14ac:dyDescent="0.3">
      <c r="A566" s="172"/>
      <c r="B566" s="172"/>
      <c r="C566" s="172"/>
      <c r="D566" s="172"/>
      <c r="E566" s="172"/>
      <c r="F566" s="172"/>
      <c r="G566" s="172"/>
      <c r="H566" s="177"/>
      <c r="I566" s="176"/>
      <c r="J566" s="172"/>
      <c r="K566" s="172"/>
      <c r="L566" s="328"/>
    </row>
    <row r="567" spans="1:12" ht="15.75" thickBot="1" x14ac:dyDescent="0.3">
      <c r="A567" s="330" t="s">
        <v>230</v>
      </c>
      <c r="B567" s="331"/>
      <c r="C567" s="331"/>
      <c r="D567" s="331"/>
      <c r="E567" s="331"/>
      <c r="F567" s="332"/>
      <c r="G567" s="175">
        <v>50000000000</v>
      </c>
      <c r="H567" s="175">
        <v>50000000000</v>
      </c>
      <c r="I567" s="174">
        <v>50000000000</v>
      </c>
      <c r="J567" s="173"/>
      <c r="K567" s="172"/>
      <c r="L567" s="329"/>
    </row>
    <row r="568" spans="1:12" ht="15" x14ac:dyDescent="0.25">
      <c r="A568" s="171"/>
      <c r="B568" s="170"/>
      <c r="C568" s="170"/>
      <c r="D568" s="170"/>
      <c r="E568" s="170"/>
      <c r="F568" s="170"/>
      <c r="G568" s="170"/>
      <c r="H568" s="170"/>
      <c r="I568" s="170"/>
      <c r="J568" s="170"/>
      <c r="K568" s="170"/>
      <c r="L568" s="170"/>
    </row>
    <row r="569" spans="1:12" x14ac:dyDescent="0.2">
      <c r="A569" s="123"/>
      <c r="B569" s="123"/>
      <c r="C569" s="123"/>
      <c r="D569" s="123"/>
      <c r="E569" s="123"/>
      <c r="F569" s="123"/>
    </row>
    <row r="570" spans="1:12" ht="12" x14ac:dyDescent="0.2">
      <c r="A570" s="169" t="s">
        <v>229</v>
      </c>
      <c r="B570" s="168"/>
      <c r="C570" s="168"/>
      <c r="D570" s="123"/>
      <c r="E570" s="123"/>
      <c r="F570" s="123"/>
    </row>
    <row r="571" spans="1:12" ht="12" thickBot="1" x14ac:dyDescent="0.25">
      <c r="A571" s="123"/>
      <c r="B571" s="123"/>
      <c r="C571" s="123"/>
      <c r="D571" s="123"/>
      <c r="E571" s="123"/>
      <c r="F571" s="123"/>
    </row>
    <row r="572" spans="1:12" ht="12" thickBot="1" x14ac:dyDescent="0.25">
      <c r="A572" s="167" t="s">
        <v>228</v>
      </c>
      <c r="B572" s="166" t="s">
        <v>227</v>
      </c>
      <c r="C572" s="166" t="s">
        <v>226</v>
      </c>
      <c r="D572" s="166" t="s">
        <v>225</v>
      </c>
      <c r="E572" s="166" t="s">
        <v>224</v>
      </c>
      <c r="F572" s="123"/>
    </row>
    <row r="573" spans="1:12" ht="33.75" x14ac:dyDescent="0.2">
      <c r="A573" s="162" t="s">
        <v>223</v>
      </c>
      <c r="B573" s="165">
        <v>40645</v>
      </c>
      <c r="C573" s="333" t="s">
        <v>212</v>
      </c>
      <c r="D573" s="336">
        <v>10000000000</v>
      </c>
      <c r="E573" s="336">
        <v>10000000000</v>
      </c>
      <c r="F573" s="123"/>
    </row>
    <row r="574" spans="1:12" x14ac:dyDescent="0.2">
      <c r="A574" s="162" t="s">
        <v>222</v>
      </c>
      <c r="B574" s="164"/>
      <c r="C574" s="334"/>
      <c r="D574" s="337"/>
      <c r="E574" s="337"/>
      <c r="F574" s="123"/>
    </row>
    <row r="575" spans="1:12" ht="12" thickBot="1" x14ac:dyDescent="0.25">
      <c r="A575" s="161" t="s">
        <v>221</v>
      </c>
      <c r="B575" s="163">
        <v>40850</v>
      </c>
      <c r="C575" s="335"/>
      <c r="D575" s="338"/>
      <c r="E575" s="338"/>
      <c r="F575" s="123"/>
    </row>
    <row r="576" spans="1:12" x14ac:dyDescent="0.2">
      <c r="A576" s="162" t="s">
        <v>220</v>
      </c>
      <c r="B576" s="295">
        <v>40890</v>
      </c>
      <c r="C576" s="297" t="s">
        <v>212</v>
      </c>
      <c r="D576" s="299">
        <v>30000000000</v>
      </c>
      <c r="E576" s="299">
        <v>30000000000</v>
      </c>
      <c r="F576" s="123"/>
    </row>
    <row r="577" spans="1:6" ht="34.5" thickBot="1" x14ac:dyDescent="0.25">
      <c r="A577" s="161" t="s">
        <v>219</v>
      </c>
      <c r="B577" s="296"/>
      <c r="C577" s="298"/>
      <c r="D577" s="300"/>
      <c r="E577" s="300"/>
      <c r="F577" s="123"/>
    </row>
    <row r="578" spans="1:6" x14ac:dyDescent="0.2">
      <c r="A578" s="162" t="s">
        <v>218</v>
      </c>
      <c r="B578" s="295">
        <v>41575</v>
      </c>
      <c r="C578" s="297" t="s">
        <v>212</v>
      </c>
      <c r="D578" s="299">
        <v>8335400000</v>
      </c>
      <c r="E578" s="299">
        <v>8335400000</v>
      </c>
      <c r="F578" s="123"/>
    </row>
    <row r="579" spans="1:6" ht="23.25" thickBot="1" x14ac:dyDescent="0.25">
      <c r="A579" s="161" t="s">
        <v>216</v>
      </c>
      <c r="B579" s="296"/>
      <c r="C579" s="298"/>
      <c r="D579" s="300"/>
      <c r="E579" s="300"/>
      <c r="F579" s="123"/>
    </row>
    <row r="580" spans="1:6" x14ac:dyDescent="0.2">
      <c r="A580" s="162" t="s">
        <v>217</v>
      </c>
      <c r="B580" s="295">
        <v>42367</v>
      </c>
      <c r="C580" s="297" t="s">
        <v>212</v>
      </c>
      <c r="D580" s="299">
        <v>20164600000</v>
      </c>
      <c r="E580" s="299">
        <v>20164600000</v>
      </c>
      <c r="F580" s="123"/>
    </row>
    <row r="581" spans="1:6" ht="23.25" thickBot="1" x14ac:dyDescent="0.25">
      <c r="A581" s="161" t="s">
        <v>216</v>
      </c>
      <c r="B581" s="296"/>
      <c r="C581" s="298"/>
      <c r="D581" s="300"/>
      <c r="E581" s="300"/>
      <c r="F581" s="123"/>
    </row>
    <row r="582" spans="1:6" ht="34.5" thickBot="1" x14ac:dyDescent="0.25">
      <c r="A582" s="161" t="s">
        <v>215</v>
      </c>
      <c r="B582" s="160">
        <v>42397</v>
      </c>
      <c r="C582" s="159" t="s">
        <v>212</v>
      </c>
      <c r="D582" s="158">
        <v>10000000000</v>
      </c>
      <c r="E582" s="158">
        <v>10000000000</v>
      </c>
      <c r="F582" s="123"/>
    </row>
    <row r="583" spans="1:6" ht="34.5" thickBot="1" x14ac:dyDescent="0.25">
      <c r="A583" s="161" t="s">
        <v>214</v>
      </c>
      <c r="B583" s="160">
        <v>43420</v>
      </c>
      <c r="C583" s="159" t="s">
        <v>212</v>
      </c>
      <c r="D583" s="158">
        <v>21500000000</v>
      </c>
      <c r="E583" s="158">
        <v>21500000000</v>
      </c>
      <c r="F583" s="123"/>
    </row>
    <row r="584" spans="1:6" ht="34.5" thickBot="1" x14ac:dyDescent="0.25">
      <c r="A584" s="161" t="s">
        <v>213</v>
      </c>
      <c r="B584" s="160">
        <v>43447</v>
      </c>
      <c r="C584" s="159" t="s">
        <v>212</v>
      </c>
      <c r="D584" s="158">
        <v>21786700000</v>
      </c>
      <c r="E584" s="158">
        <v>150000000</v>
      </c>
      <c r="F584" s="123"/>
    </row>
    <row r="585" spans="1:6" ht="12" thickBot="1" x14ac:dyDescent="0.25">
      <c r="A585" s="157"/>
      <c r="B585" s="155"/>
      <c r="C585" s="155"/>
      <c r="D585" s="155"/>
      <c r="E585" s="155"/>
      <c r="F585" s="123"/>
    </row>
    <row r="586" spans="1:6" ht="12" thickBot="1" x14ac:dyDescent="0.25">
      <c r="A586" s="156" t="s">
        <v>211</v>
      </c>
      <c r="B586" s="155"/>
      <c r="C586" s="155"/>
      <c r="D586" s="154">
        <f>SUM(D573:D584)</f>
        <v>121786700000</v>
      </c>
      <c r="E586" s="154">
        <f>SUM(E573:E584)</f>
        <v>100150000000</v>
      </c>
      <c r="F586" s="123"/>
    </row>
    <row r="587" spans="1:6" x14ac:dyDescent="0.2">
      <c r="A587" s="123"/>
      <c r="B587" s="123"/>
      <c r="C587" s="123"/>
      <c r="D587" s="123"/>
      <c r="E587" s="123"/>
      <c r="F587" s="123"/>
    </row>
    <row r="588" spans="1:6" x14ac:dyDescent="0.2">
      <c r="A588" s="123"/>
      <c r="B588" s="123"/>
      <c r="C588" s="123"/>
      <c r="D588" s="123"/>
      <c r="E588" s="123"/>
      <c r="F588" s="123"/>
    </row>
    <row r="589" spans="1:6" x14ac:dyDescent="0.2">
      <c r="A589" s="124"/>
      <c r="B589" s="123"/>
      <c r="C589" s="123"/>
      <c r="D589" s="123"/>
      <c r="E589" s="123"/>
      <c r="F589" s="123"/>
    </row>
    <row r="590" spans="1:6" x14ac:dyDescent="0.2">
      <c r="A590" s="124"/>
      <c r="B590" s="123"/>
      <c r="C590" s="123"/>
      <c r="D590" s="123"/>
      <c r="E590" s="123"/>
      <c r="F590" s="123"/>
    </row>
    <row r="591" spans="1:6" x14ac:dyDescent="0.2">
      <c r="A591" s="124" t="s">
        <v>210</v>
      </c>
      <c r="B591" s="124" t="s">
        <v>209</v>
      </c>
      <c r="C591" s="123"/>
      <c r="D591" s="123"/>
      <c r="E591" s="123"/>
      <c r="F591" s="123"/>
    </row>
    <row r="592" spans="1:6" x14ac:dyDescent="0.2">
      <c r="A592" s="123"/>
      <c r="B592" s="123"/>
      <c r="C592" s="123"/>
      <c r="D592" s="123"/>
      <c r="E592" s="123"/>
      <c r="F592" s="123"/>
    </row>
    <row r="593" spans="1:6" x14ac:dyDescent="0.2">
      <c r="A593" s="123" t="s">
        <v>208</v>
      </c>
      <c r="B593" s="135" t="s">
        <v>207</v>
      </c>
      <c r="C593" s="123"/>
      <c r="D593" s="123"/>
      <c r="E593" s="123"/>
      <c r="F593" s="123"/>
    </row>
    <row r="594" spans="1:6" x14ac:dyDescent="0.2">
      <c r="A594" s="124" t="s">
        <v>206</v>
      </c>
      <c r="B594" s="123"/>
      <c r="C594" s="123"/>
      <c r="D594" s="123"/>
      <c r="E594" s="123"/>
      <c r="F594" s="123"/>
    </row>
    <row r="595" spans="1:6" ht="22.5" x14ac:dyDescent="0.2">
      <c r="A595" s="153" t="s">
        <v>151</v>
      </c>
      <c r="B595" s="146" t="s">
        <v>204</v>
      </c>
      <c r="C595" s="146" t="s">
        <v>153</v>
      </c>
      <c r="D595" s="146" t="s">
        <v>154</v>
      </c>
      <c r="E595" s="146" t="s">
        <v>203</v>
      </c>
      <c r="F595" s="123"/>
    </row>
    <row r="596" spans="1:6" x14ac:dyDescent="0.2">
      <c r="A596" s="152"/>
      <c r="B596" s="151" t="s">
        <v>202</v>
      </c>
      <c r="C596" s="151" t="s">
        <v>202</v>
      </c>
      <c r="D596" s="151" t="s">
        <v>202</v>
      </c>
      <c r="E596" s="151" t="s">
        <v>202</v>
      </c>
      <c r="F596" s="123"/>
    </row>
    <row r="597" spans="1:6" x14ac:dyDescent="0.2">
      <c r="A597" s="132" t="s">
        <v>66</v>
      </c>
      <c r="B597" s="145">
        <v>100000000000</v>
      </c>
      <c r="C597" s="145">
        <v>50000000000</v>
      </c>
      <c r="D597" s="150">
        <v>0</v>
      </c>
      <c r="E597" s="145">
        <v>150000000000</v>
      </c>
      <c r="F597" s="123"/>
    </row>
    <row r="598" spans="1:6" x14ac:dyDescent="0.2">
      <c r="A598" s="132" t="s">
        <v>75</v>
      </c>
      <c r="B598" s="150">
        <v>8382600000</v>
      </c>
      <c r="C598" s="145">
        <v>29778600000</v>
      </c>
      <c r="D598" s="145">
        <v>0</v>
      </c>
      <c r="E598" s="145">
        <v>38161200000</v>
      </c>
      <c r="F598" s="123"/>
    </row>
    <row r="599" spans="1:6" x14ac:dyDescent="0.2">
      <c r="A599" s="132" t="s">
        <v>14</v>
      </c>
      <c r="B599" s="145">
        <v>11810053922</v>
      </c>
      <c r="C599" s="145">
        <v>508901597</v>
      </c>
      <c r="D599" s="150">
        <v>0</v>
      </c>
      <c r="E599" s="145">
        <f>+B599+C599-D599</f>
        <v>12318955519</v>
      </c>
      <c r="F599" s="123"/>
    </row>
    <row r="600" spans="1:6" x14ac:dyDescent="0.2">
      <c r="A600" s="132" t="s">
        <v>157</v>
      </c>
      <c r="B600" s="145">
        <v>39910348655</v>
      </c>
      <c r="C600" s="145">
        <v>3178857412</v>
      </c>
      <c r="D600" s="150">
        <v>43089206067</v>
      </c>
      <c r="E600" s="145">
        <f>+B600+C600-D600</f>
        <v>0</v>
      </c>
      <c r="F600" s="123"/>
    </row>
    <row r="601" spans="1:6" x14ac:dyDescent="0.2">
      <c r="A601" s="132" t="s">
        <v>106</v>
      </c>
      <c r="B601" s="150">
        <v>8941258139</v>
      </c>
      <c r="C601" s="145">
        <v>14192691277</v>
      </c>
      <c r="D601" s="145">
        <v>18314152572</v>
      </c>
      <c r="E601" s="145">
        <f>+B601+C601-D601</f>
        <v>4819796844</v>
      </c>
      <c r="F601" s="123"/>
    </row>
    <row r="602" spans="1:6" x14ac:dyDescent="0.2">
      <c r="A602" s="132" t="s">
        <v>15</v>
      </c>
      <c r="B602" s="145">
        <v>14192691277</v>
      </c>
      <c r="C602" s="145">
        <v>0</v>
      </c>
      <c r="D602" s="145">
        <v>33549013825</v>
      </c>
      <c r="E602" s="145">
        <f>+B602+C602-D602</f>
        <v>-19356322548</v>
      </c>
      <c r="F602" s="123"/>
    </row>
    <row r="603" spans="1:6" x14ac:dyDescent="0.2">
      <c r="A603" s="128" t="s">
        <v>158</v>
      </c>
      <c r="B603" s="142">
        <v>175553979374</v>
      </c>
      <c r="C603" s="142">
        <f>SUM(C597:C602)</f>
        <v>97659050286</v>
      </c>
      <c r="D603" s="142">
        <f>SUM(D597:D602)</f>
        <v>94952372464</v>
      </c>
      <c r="E603" s="142">
        <f>+B603+C603-D603</f>
        <v>178260657196</v>
      </c>
      <c r="F603" s="123"/>
    </row>
    <row r="604" spans="1:6" x14ac:dyDescent="0.2">
      <c r="A604" s="124"/>
      <c r="B604" s="149"/>
      <c r="C604" s="149"/>
      <c r="D604" s="149"/>
      <c r="E604" s="149"/>
      <c r="F604" s="123"/>
    </row>
    <row r="605" spans="1:6" x14ac:dyDescent="0.2">
      <c r="A605" s="124"/>
      <c r="B605" s="149"/>
      <c r="C605" s="149"/>
      <c r="D605" s="149"/>
      <c r="E605" s="149"/>
      <c r="F605" s="123"/>
    </row>
    <row r="606" spans="1:6" x14ac:dyDescent="0.2">
      <c r="A606" s="124" t="s">
        <v>205</v>
      </c>
      <c r="B606" s="123"/>
      <c r="C606" s="123"/>
      <c r="D606" s="123"/>
      <c r="E606" s="123"/>
      <c r="F606" s="123"/>
    </row>
    <row r="607" spans="1:6" ht="22.5" x14ac:dyDescent="0.2">
      <c r="A607" s="153" t="s">
        <v>151</v>
      </c>
      <c r="B607" s="146" t="s">
        <v>204</v>
      </c>
      <c r="C607" s="146" t="s">
        <v>153</v>
      </c>
      <c r="D607" s="146" t="s">
        <v>154</v>
      </c>
      <c r="E607" s="146" t="s">
        <v>203</v>
      </c>
      <c r="F607" s="123"/>
    </row>
    <row r="608" spans="1:6" x14ac:dyDescent="0.2">
      <c r="A608" s="152"/>
      <c r="B608" s="151" t="s">
        <v>202</v>
      </c>
      <c r="C608" s="151" t="s">
        <v>202</v>
      </c>
      <c r="D608" s="151" t="s">
        <v>202</v>
      </c>
      <c r="E608" s="151" t="s">
        <v>202</v>
      </c>
      <c r="F608" s="123"/>
    </row>
    <row r="609" spans="1:7" x14ac:dyDescent="0.2">
      <c r="A609" s="132" t="s">
        <v>66</v>
      </c>
      <c r="B609" s="145">
        <v>100000000000</v>
      </c>
      <c r="C609" s="145">
        <v>0</v>
      </c>
      <c r="D609" s="150">
        <v>0</v>
      </c>
      <c r="E609" s="145">
        <v>100000000000</v>
      </c>
      <c r="F609" s="123"/>
    </row>
    <row r="610" spans="1:7" x14ac:dyDescent="0.2">
      <c r="A610" s="132" t="s">
        <v>75</v>
      </c>
      <c r="B610" s="150">
        <v>2336100000</v>
      </c>
      <c r="C610" s="145">
        <v>6046500000</v>
      </c>
      <c r="D610" s="145">
        <v>0</v>
      </c>
      <c r="E610" s="145">
        <f t="shared" ref="E610:E615" si="1">+B610+C610-D610</f>
        <v>8382600000</v>
      </c>
      <c r="F610" s="123"/>
    </row>
    <row r="611" spans="1:7" x14ac:dyDescent="0.2">
      <c r="A611" s="132" t="s">
        <v>14</v>
      </c>
      <c r="B611" s="145">
        <v>11184583299</v>
      </c>
      <c r="C611" s="145">
        <v>625470623</v>
      </c>
      <c r="D611" s="150">
        <v>0</v>
      </c>
      <c r="E611" s="145">
        <f t="shared" si="1"/>
        <v>11810053922</v>
      </c>
      <c r="F611" s="123"/>
    </row>
    <row r="612" spans="1:7" x14ac:dyDescent="0.2">
      <c r="A612" s="132" t="s">
        <v>157</v>
      </c>
      <c r="B612" s="145">
        <v>37239404925</v>
      </c>
      <c r="C612" s="145">
        <v>2670943730</v>
      </c>
      <c r="D612" s="150">
        <v>0</v>
      </c>
      <c r="E612" s="145">
        <f t="shared" si="1"/>
        <v>39910348655</v>
      </c>
      <c r="F612" s="123"/>
    </row>
    <row r="613" spans="1:7" x14ac:dyDescent="0.2">
      <c r="A613" s="132" t="s">
        <v>106</v>
      </c>
      <c r="B613" s="150">
        <v>12827780006</v>
      </c>
      <c r="C613" s="145">
        <v>11966111143</v>
      </c>
      <c r="D613" s="145">
        <v>15852633010</v>
      </c>
      <c r="E613" s="145">
        <f t="shared" si="1"/>
        <v>8941258139</v>
      </c>
      <c r="F613" s="123"/>
    </row>
    <row r="614" spans="1:7" x14ac:dyDescent="0.2">
      <c r="A614" s="132" t="s">
        <v>15</v>
      </c>
      <c r="B614" s="145">
        <v>11966111143</v>
      </c>
      <c r="C614" s="145">
        <v>14192691277</v>
      </c>
      <c r="D614" s="145">
        <v>11966111144</v>
      </c>
      <c r="E614" s="145">
        <f t="shared" si="1"/>
        <v>14192691276</v>
      </c>
      <c r="F614" s="123"/>
    </row>
    <row r="615" spans="1:7" x14ac:dyDescent="0.2">
      <c r="A615" s="128" t="s">
        <v>158</v>
      </c>
      <c r="B615" s="142">
        <v>175553979374</v>
      </c>
      <c r="C615" s="142">
        <f>SUM(C609:C614)</f>
        <v>35501716773</v>
      </c>
      <c r="D615" s="142">
        <f>SUM(D609:D614)</f>
        <v>27818744154</v>
      </c>
      <c r="E615" s="142">
        <f t="shared" si="1"/>
        <v>183236951993</v>
      </c>
      <c r="F615" s="123"/>
    </row>
    <row r="616" spans="1:7" x14ac:dyDescent="0.2">
      <c r="A616" s="124"/>
      <c r="B616" s="149"/>
      <c r="C616" s="149"/>
      <c r="D616" s="149"/>
      <c r="E616" s="149"/>
      <c r="F616" s="123"/>
    </row>
    <row r="617" spans="1:7" x14ac:dyDescent="0.2">
      <c r="A617" s="123"/>
      <c r="B617" s="123"/>
      <c r="C617" s="123"/>
      <c r="D617" s="123"/>
      <c r="E617" s="123"/>
      <c r="F617" s="123"/>
    </row>
    <row r="618" spans="1:7" x14ac:dyDescent="0.2">
      <c r="A618" s="123"/>
      <c r="B618" s="123"/>
      <c r="C618" s="123"/>
      <c r="D618" s="123"/>
      <c r="E618" s="123"/>
      <c r="F618" s="123"/>
    </row>
    <row r="619" spans="1:7" x14ac:dyDescent="0.2">
      <c r="A619" s="124" t="s">
        <v>201</v>
      </c>
      <c r="B619" s="124" t="s">
        <v>200</v>
      </c>
      <c r="C619" s="123"/>
      <c r="D619" s="123"/>
      <c r="E619" s="123"/>
      <c r="F619" s="123"/>
    </row>
    <row r="620" spans="1:7" x14ac:dyDescent="0.2">
      <c r="A620" s="124"/>
      <c r="B620" s="123"/>
      <c r="C620" s="123"/>
      <c r="D620" s="123"/>
      <c r="E620" s="123"/>
      <c r="F620" s="123"/>
    </row>
    <row r="621" spans="1:7" x14ac:dyDescent="0.2">
      <c r="A621" s="123" t="s">
        <v>199</v>
      </c>
      <c r="B621" s="135" t="s">
        <v>198</v>
      </c>
      <c r="C621" s="123"/>
      <c r="D621" s="123"/>
      <c r="E621" s="123"/>
      <c r="F621" s="123"/>
    </row>
    <row r="622" spans="1:7" x14ac:dyDescent="0.2">
      <c r="A622" s="123"/>
      <c r="B622" s="123"/>
      <c r="C622" s="123"/>
      <c r="D622" s="123"/>
      <c r="E622" s="123"/>
      <c r="F622" s="123"/>
    </row>
    <row r="623" spans="1:7" x14ac:dyDescent="0.2">
      <c r="A623" s="148" t="s">
        <v>197</v>
      </c>
      <c r="B623" s="147"/>
      <c r="C623" s="146" t="s">
        <v>176</v>
      </c>
      <c r="D623" s="146" t="s">
        <v>175</v>
      </c>
      <c r="E623" s="123"/>
      <c r="F623" s="123"/>
      <c r="G623" s="123"/>
    </row>
    <row r="624" spans="1:7" x14ac:dyDescent="0.2">
      <c r="A624" s="144" t="s">
        <v>196</v>
      </c>
      <c r="B624" s="143"/>
      <c r="C624" s="145">
        <v>55171775853</v>
      </c>
      <c r="D624" s="145">
        <v>47139326478</v>
      </c>
      <c r="E624" s="123"/>
      <c r="F624" s="123"/>
      <c r="G624" s="123"/>
    </row>
    <row r="625" spans="1:7" x14ac:dyDescent="0.2">
      <c r="A625" s="144" t="s">
        <v>195</v>
      </c>
      <c r="B625" s="143"/>
      <c r="C625" s="145">
        <v>19589937529</v>
      </c>
      <c r="D625" s="145">
        <v>62180234819</v>
      </c>
      <c r="E625" s="123"/>
      <c r="F625" s="123"/>
      <c r="G625" s="123"/>
    </row>
    <row r="626" spans="1:7" x14ac:dyDescent="0.2">
      <c r="A626" s="144" t="s">
        <v>43</v>
      </c>
      <c r="B626" s="143"/>
      <c r="C626" s="145">
        <v>10530942430</v>
      </c>
      <c r="D626" s="145">
        <v>3682986538</v>
      </c>
      <c r="E626" s="123"/>
      <c r="F626" s="123"/>
      <c r="G626" s="123"/>
    </row>
    <row r="627" spans="1:7" x14ac:dyDescent="0.2">
      <c r="A627" s="144" t="s">
        <v>194</v>
      </c>
      <c r="B627" s="143"/>
      <c r="C627" s="142">
        <v>85292655812</v>
      </c>
      <c r="D627" s="142">
        <v>113002547835</v>
      </c>
      <c r="E627" s="123"/>
      <c r="F627" s="123"/>
      <c r="G627" s="123"/>
    </row>
    <row r="628" spans="1:7" x14ac:dyDescent="0.2">
      <c r="A628" s="123"/>
      <c r="B628" s="123"/>
      <c r="C628" s="123"/>
      <c r="D628" s="123"/>
      <c r="E628" s="123"/>
      <c r="F628" s="123"/>
    </row>
    <row r="629" spans="1:7" x14ac:dyDescent="0.2">
      <c r="A629" s="123"/>
      <c r="B629" s="123"/>
      <c r="C629" s="123"/>
      <c r="D629" s="123"/>
      <c r="E629" s="123"/>
      <c r="F629" s="123"/>
    </row>
    <row r="630" spans="1:7" x14ac:dyDescent="0.2">
      <c r="A630" s="124" t="s">
        <v>193</v>
      </c>
      <c r="B630" s="124" t="s">
        <v>192</v>
      </c>
      <c r="C630" s="123"/>
      <c r="D630" s="123"/>
      <c r="E630" s="123"/>
      <c r="F630" s="123"/>
    </row>
    <row r="631" spans="1:7" x14ac:dyDescent="0.2">
      <c r="A631" s="123"/>
      <c r="B631" s="123"/>
      <c r="C631" s="123"/>
      <c r="D631" s="123"/>
      <c r="E631" s="123"/>
      <c r="F631" s="123"/>
    </row>
    <row r="632" spans="1:7" x14ac:dyDescent="0.2">
      <c r="A632" s="123" t="s">
        <v>191</v>
      </c>
      <c r="B632" s="135" t="s">
        <v>190</v>
      </c>
      <c r="C632" s="123"/>
      <c r="D632" s="123"/>
      <c r="E632" s="123"/>
      <c r="F632" s="123"/>
    </row>
    <row r="633" spans="1:7" x14ac:dyDescent="0.2">
      <c r="A633" s="124"/>
      <c r="B633" s="123"/>
      <c r="C633" s="141"/>
      <c r="D633" s="141"/>
      <c r="E633" s="123"/>
      <c r="F633" s="123"/>
    </row>
    <row r="634" spans="1:7" ht="27.75" customHeight="1" x14ac:dyDescent="0.2">
      <c r="A634" s="280" t="s">
        <v>189</v>
      </c>
      <c r="B634" s="280"/>
      <c r="C634" s="280"/>
      <c r="D634" s="280"/>
      <c r="E634" s="280"/>
      <c r="F634" s="280"/>
      <c r="G634" s="141"/>
    </row>
    <row r="635" spans="1:7" ht="12.75" customHeight="1" x14ac:dyDescent="0.2">
      <c r="A635" s="280" t="s">
        <v>188</v>
      </c>
      <c r="B635" s="280"/>
      <c r="C635" s="280"/>
      <c r="D635" s="280"/>
      <c r="E635" s="280"/>
      <c r="F635" s="280"/>
    </row>
    <row r="636" spans="1:7" ht="26.25" customHeight="1" x14ac:dyDescent="0.2">
      <c r="A636" s="280"/>
      <c r="B636" s="280"/>
      <c r="C636" s="280"/>
      <c r="D636" s="280"/>
      <c r="E636" s="280"/>
      <c r="F636" s="280"/>
      <c r="G636" s="141"/>
    </row>
    <row r="637" spans="1:7" x14ac:dyDescent="0.2">
      <c r="A637" s="123"/>
      <c r="B637" s="123"/>
      <c r="C637" s="123"/>
      <c r="D637" s="123"/>
      <c r="E637" s="123"/>
      <c r="F637" s="123"/>
    </row>
    <row r="638" spans="1:7" x14ac:dyDescent="0.2">
      <c r="A638" s="123"/>
      <c r="B638" s="123"/>
      <c r="C638" s="123"/>
      <c r="D638" s="123"/>
      <c r="E638" s="123"/>
      <c r="F638" s="123"/>
    </row>
    <row r="639" spans="1:7" x14ac:dyDescent="0.2">
      <c r="A639" s="123" t="s">
        <v>187</v>
      </c>
      <c r="B639" s="135" t="s">
        <v>186</v>
      </c>
      <c r="C639" s="123"/>
      <c r="D639" s="123"/>
      <c r="E639" s="123"/>
      <c r="F639" s="123"/>
    </row>
    <row r="640" spans="1:7" x14ac:dyDescent="0.2">
      <c r="A640" s="123"/>
      <c r="B640" s="123"/>
      <c r="C640" s="123"/>
      <c r="D640" s="123"/>
      <c r="E640" s="123"/>
      <c r="F640" s="123"/>
    </row>
    <row r="641" spans="1:9" x14ac:dyDescent="0.2">
      <c r="A641" s="123"/>
      <c r="B641" s="123"/>
      <c r="C641" s="123"/>
      <c r="D641" s="123"/>
      <c r="E641" s="123"/>
      <c r="F641" s="123"/>
    </row>
    <row r="642" spans="1:9" ht="13.5" customHeight="1" x14ac:dyDescent="0.2">
      <c r="A642" s="140" t="s">
        <v>151</v>
      </c>
      <c r="B642" s="139"/>
      <c r="C642" s="139"/>
      <c r="D642" s="138"/>
      <c r="E642" s="133" t="s">
        <v>185</v>
      </c>
      <c r="F642" s="133" t="s">
        <v>184</v>
      </c>
      <c r="G642" s="123"/>
      <c r="H642" s="123"/>
      <c r="I642" s="123"/>
    </row>
    <row r="643" spans="1:9" x14ac:dyDescent="0.2">
      <c r="A643" s="137" t="s">
        <v>183</v>
      </c>
      <c r="B643" s="137"/>
      <c r="C643" s="132"/>
      <c r="D643" s="130"/>
      <c r="E643" s="129">
        <v>496338362785</v>
      </c>
      <c r="F643" s="129">
        <v>350699682647</v>
      </c>
      <c r="G643" s="123"/>
      <c r="H643" s="123"/>
      <c r="I643" s="123"/>
    </row>
    <row r="644" spans="1:9" x14ac:dyDescent="0.2">
      <c r="A644" s="137" t="s">
        <v>182</v>
      </c>
      <c r="B644" s="137"/>
      <c r="C644" s="132"/>
      <c r="D644" s="130"/>
      <c r="E644" s="129">
        <v>-605431430199</v>
      </c>
      <c r="F644" s="129">
        <v>-500043705946</v>
      </c>
      <c r="G644" s="123"/>
      <c r="H644" s="123"/>
      <c r="I644" s="123"/>
    </row>
    <row r="645" spans="1:9" x14ac:dyDescent="0.2">
      <c r="A645" s="137" t="s">
        <v>181</v>
      </c>
      <c r="B645" s="137"/>
      <c r="C645" s="132"/>
      <c r="D645" s="130"/>
      <c r="E645" s="129">
        <v>4277702030117</v>
      </c>
      <c r="F645" s="129">
        <v>1779746107960</v>
      </c>
      <c r="G645" s="123"/>
      <c r="H645" s="123"/>
      <c r="I645" s="123"/>
    </row>
    <row r="646" spans="1:9" x14ac:dyDescent="0.2">
      <c r="A646" s="137" t="s">
        <v>180</v>
      </c>
      <c r="B646" s="137"/>
      <c r="C646" s="132"/>
      <c r="D646" s="130"/>
      <c r="E646" s="129">
        <v>-4168410877423</v>
      </c>
      <c r="F646" s="129">
        <v>-1630250902964</v>
      </c>
      <c r="G646" s="123"/>
      <c r="H646" s="123"/>
      <c r="I646" s="123"/>
    </row>
    <row r="647" spans="1:9" x14ac:dyDescent="0.2">
      <c r="A647" s="136" t="s">
        <v>179</v>
      </c>
      <c r="B647" s="136"/>
      <c r="C647" s="128"/>
      <c r="D647" s="126"/>
      <c r="E647" s="125">
        <v>198085280</v>
      </c>
      <c r="F647" s="125">
        <f>SUM(F643:F646)</f>
        <v>151181697</v>
      </c>
      <c r="G647" s="123"/>
      <c r="H647" s="123"/>
      <c r="I647" s="123"/>
    </row>
    <row r="648" spans="1:9" x14ac:dyDescent="0.2">
      <c r="A648" s="123"/>
      <c r="B648" s="123"/>
      <c r="C648" s="123"/>
      <c r="D648" s="123"/>
      <c r="E648" s="123"/>
      <c r="F648" s="123"/>
      <c r="G648" s="123"/>
      <c r="H648" s="123"/>
      <c r="I648" s="123"/>
    </row>
    <row r="649" spans="1:9" x14ac:dyDescent="0.2">
      <c r="A649" s="123"/>
      <c r="B649" s="123"/>
      <c r="C649" s="123"/>
      <c r="D649" s="123"/>
      <c r="E649" s="123"/>
      <c r="F649" s="123"/>
      <c r="G649" s="123"/>
      <c r="H649" s="123"/>
      <c r="I649" s="123"/>
    </row>
    <row r="650" spans="1:9" x14ac:dyDescent="0.2">
      <c r="A650" s="123" t="s">
        <v>178</v>
      </c>
      <c r="B650" s="135" t="s">
        <v>177</v>
      </c>
      <c r="C650" s="123"/>
      <c r="D650" s="123"/>
      <c r="E650" s="135"/>
      <c r="F650" s="123"/>
      <c r="G650" s="123"/>
      <c r="H650" s="123"/>
      <c r="I650" s="123"/>
    </row>
    <row r="651" spans="1:9" x14ac:dyDescent="0.2">
      <c r="A651" s="123"/>
      <c r="B651" s="123"/>
      <c r="C651" s="123"/>
      <c r="D651" s="123"/>
      <c r="E651" s="123"/>
      <c r="F651" s="123"/>
      <c r="G651" s="123"/>
      <c r="H651" s="123"/>
      <c r="I651" s="123"/>
    </row>
    <row r="652" spans="1:9" x14ac:dyDescent="0.2">
      <c r="A652" s="134" t="s">
        <v>151</v>
      </c>
      <c r="B652" s="134"/>
      <c r="C652" s="134"/>
      <c r="D652" s="134"/>
      <c r="E652" s="133" t="s">
        <v>176</v>
      </c>
      <c r="F652" s="133" t="s">
        <v>175</v>
      </c>
      <c r="G652" s="123"/>
      <c r="H652" s="123"/>
      <c r="I652" s="123"/>
    </row>
    <row r="653" spans="1:9" x14ac:dyDescent="0.2">
      <c r="A653" s="132" t="s">
        <v>174</v>
      </c>
      <c r="B653" s="131"/>
      <c r="C653" s="131"/>
      <c r="D653" s="130"/>
      <c r="E653" s="129">
        <v>1587126899</v>
      </c>
      <c r="F653" s="129">
        <v>1421099962</v>
      </c>
      <c r="G653" s="123"/>
      <c r="H653" s="123"/>
      <c r="I653" s="123"/>
    </row>
    <row r="654" spans="1:9" x14ac:dyDescent="0.2">
      <c r="A654" s="132" t="s">
        <v>173</v>
      </c>
      <c r="B654" s="131"/>
      <c r="C654" s="131"/>
      <c r="D654" s="130"/>
      <c r="E654" s="129">
        <v>1232263421</v>
      </c>
      <c r="F654" s="129">
        <v>818818968</v>
      </c>
      <c r="G654" s="123"/>
      <c r="H654" s="123"/>
      <c r="I654" s="123"/>
    </row>
    <row r="655" spans="1:9" x14ac:dyDescent="0.2">
      <c r="A655" s="132" t="s">
        <v>172</v>
      </c>
      <c r="B655" s="131"/>
      <c r="C655" s="131"/>
      <c r="D655" s="130"/>
      <c r="E655" s="129">
        <v>1370290209</v>
      </c>
      <c r="F655" s="129">
        <v>1179646941</v>
      </c>
      <c r="G655" s="123"/>
      <c r="H655" s="123"/>
      <c r="I655" s="123"/>
    </row>
    <row r="656" spans="1:9" x14ac:dyDescent="0.2">
      <c r="A656" s="132" t="s">
        <v>171</v>
      </c>
      <c r="B656" s="131"/>
      <c r="C656" s="131"/>
      <c r="D656" s="130"/>
      <c r="E656" s="129">
        <v>149427271</v>
      </c>
      <c r="F656" s="129">
        <v>93224034</v>
      </c>
      <c r="G656" s="123"/>
      <c r="H656" s="123"/>
      <c r="I656" s="123"/>
    </row>
    <row r="657" spans="1:9" x14ac:dyDescent="0.2">
      <c r="A657" s="132" t="s">
        <v>170</v>
      </c>
      <c r="B657" s="131"/>
      <c r="C657" s="131"/>
      <c r="D657" s="130"/>
      <c r="E657" s="129">
        <v>11891304916</v>
      </c>
      <c r="F657" s="129">
        <v>12634080323</v>
      </c>
      <c r="G657" s="123"/>
      <c r="H657" s="123"/>
      <c r="I657" s="123"/>
    </row>
    <row r="658" spans="1:9" x14ac:dyDescent="0.2">
      <c r="A658" s="132" t="s">
        <v>169</v>
      </c>
      <c r="B658" s="131"/>
      <c r="C658" s="131"/>
      <c r="D658" s="130"/>
      <c r="E658" s="129"/>
      <c r="F658" s="129"/>
      <c r="G658" s="123"/>
      <c r="H658" s="123"/>
      <c r="I658" s="123"/>
    </row>
    <row r="659" spans="1:9" x14ac:dyDescent="0.2">
      <c r="A659" s="128" t="s">
        <v>168</v>
      </c>
      <c r="B659" s="127"/>
      <c r="C659" s="127"/>
      <c r="D659" s="126"/>
      <c r="E659" s="125">
        <v>16230412716</v>
      </c>
      <c r="F659" s="125">
        <f>SUM(F653:F658)</f>
        <v>16146870228</v>
      </c>
      <c r="G659" s="123"/>
      <c r="H659" s="123"/>
      <c r="I659" s="123"/>
    </row>
    <row r="660" spans="1:9" x14ac:dyDescent="0.2">
      <c r="A660" s="124"/>
      <c r="B660" s="123"/>
      <c r="C660" s="123"/>
      <c r="D660" s="123"/>
      <c r="E660" s="123"/>
      <c r="F660" s="123"/>
    </row>
    <row r="661" spans="1:9" x14ac:dyDescent="0.2">
      <c r="A661" s="124"/>
      <c r="B661" s="123"/>
      <c r="C661" s="123"/>
      <c r="D661" s="123"/>
      <c r="E661" s="123"/>
      <c r="F661" s="123"/>
    </row>
    <row r="662" spans="1:9" x14ac:dyDescent="0.2">
      <c r="A662" s="124" t="s">
        <v>167</v>
      </c>
      <c r="B662" s="124" t="s">
        <v>166</v>
      </c>
      <c r="C662" s="123"/>
      <c r="D662" s="123"/>
      <c r="E662" s="123"/>
      <c r="F662" s="123"/>
    </row>
    <row r="663" spans="1:9" x14ac:dyDescent="0.2">
      <c r="A663" s="123"/>
      <c r="B663" s="123"/>
      <c r="C663" s="123"/>
      <c r="D663" s="123"/>
      <c r="E663" s="123"/>
      <c r="F663" s="123"/>
    </row>
    <row r="664" spans="1:9" x14ac:dyDescent="0.2">
      <c r="A664" s="123" t="s">
        <v>165</v>
      </c>
      <c r="B664" s="123"/>
      <c r="C664" s="123"/>
      <c r="D664" s="123"/>
      <c r="E664" s="123"/>
      <c r="F664" s="123"/>
    </row>
    <row r="665" spans="1:9" x14ac:dyDescent="0.2">
      <c r="A665" s="124"/>
      <c r="B665" s="123"/>
      <c r="C665" s="123"/>
      <c r="D665" s="123"/>
      <c r="E665" s="123"/>
      <c r="F665" s="123"/>
    </row>
    <row r="666" spans="1:9" x14ac:dyDescent="0.2">
      <c r="A666" s="124"/>
      <c r="B666" s="123"/>
      <c r="C666" s="123"/>
      <c r="D666" s="123"/>
      <c r="E666" s="123"/>
      <c r="F666" s="123"/>
    </row>
    <row r="667" spans="1:9" x14ac:dyDescent="0.2">
      <c r="A667" s="124" t="s">
        <v>164</v>
      </c>
      <c r="B667" s="124" t="s">
        <v>163</v>
      </c>
      <c r="C667" s="123"/>
      <c r="D667" s="123"/>
      <c r="E667" s="123"/>
      <c r="F667" s="123"/>
    </row>
    <row r="668" spans="1:9" x14ac:dyDescent="0.2">
      <c r="A668" s="123"/>
      <c r="B668" s="123"/>
      <c r="C668" s="123"/>
      <c r="D668" s="123"/>
      <c r="E668" s="123"/>
      <c r="F668" s="123"/>
    </row>
    <row r="669" spans="1:9" x14ac:dyDescent="0.2">
      <c r="A669" s="123" t="s">
        <v>162</v>
      </c>
      <c r="B669" s="123"/>
      <c r="C669" s="123"/>
      <c r="D669" s="123"/>
      <c r="E669" s="123"/>
      <c r="F669" s="123"/>
    </row>
    <row r="670" spans="1:9" x14ac:dyDescent="0.2">
      <c r="A670" s="123"/>
      <c r="B670" s="123"/>
      <c r="C670" s="123"/>
      <c r="D670" s="123"/>
      <c r="E670" s="123"/>
      <c r="F670" s="123"/>
    </row>
    <row r="671" spans="1:9" x14ac:dyDescent="0.2">
      <c r="A671" s="123"/>
      <c r="B671" s="123"/>
      <c r="C671" s="123"/>
      <c r="D671" s="123"/>
      <c r="E671" s="123"/>
      <c r="F671" s="123"/>
    </row>
    <row r="672" spans="1:9" x14ac:dyDescent="0.2">
      <c r="A672" s="123"/>
      <c r="B672" s="123"/>
      <c r="C672" s="123"/>
      <c r="D672" s="123"/>
      <c r="E672" s="123"/>
      <c r="F672" s="123"/>
    </row>
    <row r="673" spans="1:6" x14ac:dyDescent="0.2">
      <c r="A673" s="123"/>
      <c r="B673" s="123"/>
      <c r="C673" s="123"/>
      <c r="D673" s="123"/>
      <c r="E673" s="123"/>
      <c r="F673" s="123"/>
    </row>
    <row r="674" spans="1:6" x14ac:dyDescent="0.2">
      <c r="A674" s="123"/>
      <c r="B674" s="123"/>
      <c r="C674" s="123"/>
      <c r="D674" s="123"/>
      <c r="E674" s="123"/>
      <c r="F674" s="123"/>
    </row>
    <row r="675" spans="1:6" x14ac:dyDescent="0.2">
      <c r="A675" s="123"/>
      <c r="B675" s="123"/>
      <c r="C675" s="123"/>
      <c r="D675" s="123"/>
      <c r="E675" s="123"/>
      <c r="F675" s="123"/>
    </row>
    <row r="676" spans="1:6" x14ac:dyDescent="0.2">
      <c r="A676" s="123"/>
      <c r="B676" s="123"/>
      <c r="C676" s="123"/>
      <c r="D676" s="123"/>
      <c r="E676" s="123"/>
      <c r="F676" s="123"/>
    </row>
    <row r="677" spans="1:6" x14ac:dyDescent="0.2">
      <c r="A677" s="123"/>
      <c r="B677" s="123"/>
      <c r="C677" s="123"/>
      <c r="D677" s="123"/>
      <c r="E677" s="123"/>
      <c r="F677" s="123"/>
    </row>
    <row r="678" spans="1:6" x14ac:dyDescent="0.2">
      <c r="A678" s="123"/>
      <c r="B678" s="123"/>
      <c r="C678" s="123"/>
      <c r="D678" s="123"/>
      <c r="E678" s="123"/>
      <c r="F678" s="123"/>
    </row>
    <row r="679" spans="1:6" x14ac:dyDescent="0.2">
      <c r="A679" s="123"/>
      <c r="B679" s="123"/>
      <c r="C679" s="123"/>
      <c r="D679" s="123"/>
      <c r="E679" s="123"/>
      <c r="F679" s="123"/>
    </row>
    <row r="680" spans="1:6" x14ac:dyDescent="0.2">
      <c r="A680" s="123"/>
      <c r="B680" s="123"/>
      <c r="C680" s="123"/>
      <c r="D680" s="123"/>
      <c r="E680" s="123"/>
      <c r="F680" s="123"/>
    </row>
    <row r="681" spans="1:6" x14ac:dyDescent="0.2">
      <c r="A681" s="123"/>
      <c r="B681" s="123"/>
      <c r="C681" s="123"/>
      <c r="D681" s="123"/>
      <c r="E681" s="123"/>
      <c r="F681" s="123"/>
    </row>
    <row r="682" spans="1:6" x14ac:dyDescent="0.2">
      <c r="A682" s="123"/>
      <c r="B682" s="123"/>
      <c r="C682" s="123"/>
      <c r="D682" s="123"/>
      <c r="E682" s="123"/>
      <c r="F682" s="123"/>
    </row>
    <row r="683" spans="1:6" x14ac:dyDescent="0.2">
      <c r="A683" s="123"/>
      <c r="B683" s="123"/>
      <c r="C683" s="123"/>
      <c r="D683" s="123"/>
      <c r="E683" s="123"/>
      <c r="F683" s="123"/>
    </row>
    <row r="684" spans="1:6" x14ac:dyDescent="0.2">
      <c r="A684" s="123"/>
      <c r="B684" s="123"/>
      <c r="C684" s="123"/>
      <c r="D684" s="123"/>
      <c r="E684" s="123"/>
      <c r="F684" s="123"/>
    </row>
    <row r="685" spans="1:6" x14ac:dyDescent="0.2">
      <c r="A685" s="123"/>
      <c r="B685" s="123"/>
      <c r="C685" s="123"/>
      <c r="D685" s="123"/>
      <c r="E685" s="123"/>
      <c r="F685" s="123"/>
    </row>
    <row r="686" spans="1:6" x14ac:dyDescent="0.2">
      <c r="A686" s="123"/>
      <c r="B686" s="123"/>
      <c r="C686" s="123"/>
      <c r="D686" s="123"/>
      <c r="E686" s="123"/>
      <c r="F686" s="123"/>
    </row>
    <row r="687" spans="1:6" x14ac:dyDescent="0.2">
      <c r="A687" s="123"/>
      <c r="B687" s="123"/>
      <c r="C687" s="123"/>
      <c r="D687" s="123"/>
      <c r="E687" s="123"/>
      <c r="F687" s="123"/>
    </row>
    <row r="688" spans="1:6" x14ac:dyDescent="0.2">
      <c r="A688" s="123"/>
      <c r="B688" s="123"/>
      <c r="C688" s="123"/>
      <c r="D688" s="123"/>
      <c r="E688" s="123"/>
      <c r="F688" s="123"/>
    </row>
    <row r="689" spans="1:6" x14ac:dyDescent="0.2">
      <c r="A689" s="123"/>
      <c r="B689" s="123"/>
      <c r="C689" s="123"/>
      <c r="D689" s="123"/>
      <c r="E689" s="123"/>
      <c r="F689" s="123"/>
    </row>
    <row r="690" spans="1:6" x14ac:dyDescent="0.2">
      <c r="A690" s="123"/>
      <c r="B690" s="123"/>
      <c r="C690" s="123"/>
      <c r="D690" s="123"/>
      <c r="E690" s="123"/>
      <c r="F690" s="123"/>
    </row>
    <row r="691" spans="1:6" x14ac:dyDescent="0.2">
      <c r="A691" s="123"/>
      <c r="B691" s="123"/>
      <c r="C691" s="123"/>
      <c r="D691" s="123"/>
      <c r="E691" s="123"/>
      <c r="F691" s="123"/>
    </row>
    <row r="692" spans="1:6" x14ac:dyDescent="0.2">
      <c r="A692" s="123"/>
      <c r="B692" s="123"/>
      <c r="C692" s="123"/>
      <c r="D692" s="123"/>
      <c r="E692" s="123"/>
      <c r="F692" s="123"/>
    </row>
    <row r="693" spans="1:6" x14ac:dyDescent="0.2">
      <c r="A693" s="123"/>
      <c r="B693" s="123"/>
      <c r="C693" s="123"/>
      <c r="D693" s="123"/>
      <c r="E693" s="123"/>
      <c r="F693" s="123"/>
    </row>
    <row r="694" spans="1:6" x14ac:dyDescent="0.2">
      <c r="A694" s="123"/>
      <c r="B694" s="123"/>
      <c r="C694" s="123"/>
      <c r="D694" s="123"/>
      <c r="E694" s="123"/>
      <c r="F694" s="123"/>
    </row>
    <row r="695" spans="1:6" x14ac:dyDescent="0.2">
      <c r="A695" s="123"/>
      <c r="B695" s="123"/>
      <c r="C695" s="123"/>
      <c r="D695" s="123"/>
      <c r="E695" s="123"/>
      <c r="F695" s="123"/>
    </row>
    <row r="696" spans="1:6" x14ac:dyDescent="0.2">
      <c r="A696" s="123"/>
      <c r="B696" s="123"/>
      <c r="C696" s="123"/>
      <c r="D696" s="123"/>
      <c r="E696" s="123"/>
      <c r="F696" s="123"/>
    </row>
    <row r="697" spans="1:6" x14ac:dyDescent="0.2">
      <c r="A697" s="123"/>
      <c r="B697" s="123"/>
      <c r="C697" s="123"/>
      <c r="D697" s="123"/>
      <c r="E697" s="123"/>
      <c r="F697" s="123"/>
    </row>
    <row r="698" spans="1:6" x14ac:dyDescent="0.2">
      <c r="A698" s="123"/>
      <c r="B698" s="123"/>
      <c r="C698" s="123"/>
      <c r="D698" s="123"/>
      <c r="E698" s="123"/>
      <c r="F698" s="123"/>
    </row>
    <row r="699" spans="1:6" x14ac:dyDescent="0.2">
      <c r="A699" s="123"/>
      <c r="B699" s="123"/>
      <c r="C699" s="123"/>
      <c r="D699" s="123"/>
      <c r="E699" s="123"/>
      <c r="F699" s="123"/>
    </row>
    <row r="700" spans="1:6" x14ac:dyDescent="0.2">
      <c r="A700" s="123"/>
      <c r="B700" s="123"/>
      <c r="C700" s="123"/>
      <c r="D700" s="123"/>
      <c r="E700" s="123"/>
      <c r="F700" s="123"/>
    </row>
    <row r="701" spans="1:6" x14ac:dyDescent="0.2">
      <c r="A701" s="123"/>
      <c r="B701" s="123"/>
      <c r="C701" s="123"/>
      <c r="D701" s="123"/>
      <c r="E701" s="123"/>
      <c r="F701" s="123"/>
    </row>
    <row r="702" spans="1:6" x14ac:dyDescent="0.2">
      <c r="A702" s="123"/>
      <c r="B702" s="123"/>
      <c r="C702" s="123"/>
      <c r="D702" s="123"/>
      <c r="E702" s="123"/>
      <c r="F702" s="123"/>
    </row>
    <row r="703" spans="1:6" x14ac:dyDescent="0.2">
      <c r="A703" s="123"/>
      <c r="B703" s="123"/>
      <c r="C703" s="123"/>
      <c r="D703" s="123"/>
      <c r="E703" s="123"/>
      <c r="F703" s="123"/>
    </row>
    <row r="704" spans="1:6" x14ac:dyDescent="0.2">
      <c r="A704" s="123"/>
      <c r="B704" s="123"/>
      <c r="C704" s="123"/>
      <c r="D704" s="123"/>
      <c r="E704" s="123"/>
      <c r="F704" s="123"/>
    </row>
    <row r="705" spans="1:6" x14ac:dyDescent="0.2">
      <c r="A705" s="123"/>
      <c r="B705" s="123"/>
      <c r="C705" s="123"/>
      <c r="D705" s="123"/>
      <c r="E705" s="123"/>
      <c r="F705" s="123"/>
    </row>
    <row r="706" spans="1:6" x14ac:dyDescent="0.2">
      <c r="A706" s="123"/>
      <c r="B706" s="123"/>
      <c r="C706" s="123"/>
      <c r="D706" s="123"/>
      <c r="E706" s="123"/>
      <c r="F706" s="123"/>
    </row>
    <row r="707" spans="1:6" x14ac:dyDescent="0.2">
      <c r="A707" s="123"/>
      <c r="B707" s="123"/>
      <c r="C707" s="123"/>
      <c r="D707" s="123"/>
      <c r="E707" s="123"/>
      <c r="F707" s="123"/>
    </row>
    <row r="708" spans="1:6" x14ac:dyDescent="0.2">
      <c r="A708" s="123"/>
      <c r="B708" s="123"/>
      <c r="C708" s="123"/>
      <c r="D708" s="123"/>
      <c r="E708" s="123"/>
      <c r="F708" s="123"/>
    </row>
    <row r="709" spans="1:6" x14ac:dyDescent="0.2">
      <c r="A709" s="123"/>
      <c r="B709" s="123"/>
      <c r="C709" s="123"/>
      <c r="D709" s="123"/>
      <c r="E709" s="123"/>
      <c r="F709" s="123"/>
    </row>
    <row r="710" spans="1:6" x14ac:dyDescent="0.2">
      <c r="A710" s="123"/>
      <c r="B710" s="123"/>
      <c r="C710" s="123"/>
      <c r="D710" s="123"/>
      <c r="E710" s="123"/>
      <c r="F710" s="123"/>
    </row>
    <row r="711" spans="1:6" x14ac:dyDescent="0.2">
      <c r="A711" s="123"/>
      <c r="B711" s="123"/>
      <c r="C711" s="123"/>
      <c r="D711" s="123"/>
      <c r="E711" s="123"/>
      <c r="F711" s="123"/>
    </row>
    <row r="712" spans="1:6" x14ac:dyDescent="0.2">
      <c r="A712" s="123"/>
      <c r="B712" s="123"/>
      <c r="C712" s="123"/>
      <c r="D712" s="123"/>
      <c r="E712" s="123"/>
      <c r="F712" s="123"/>
    </row>
    <row r="713" spans="1:6" x14ac:dyDescent="0.2">
      <c r="A713" s="123"/>
      <c r="B713" s="123"/>
      <c r="C713" s="123"/>
      <c r="D713" s="123"/>
      <c r="E713" s="123"/>
      <c r="F713" s="123"/>
    </row>
    <row r="714" spans="1:6" x14ac:dyDescent="0.2">
      <c r="A714" s="123"/>
      <c r="B714" s="123"/>
      <c r="C714" s="123"/>
      <c r="D714" s="123"/>
      <c r="E714" s="123"/>
      <c r="F714" s="123"/>
    </row>
    <row r="715" spans="1:6" x14ac:dyDescent="0.2">
      <c r="A715" s="123"/>
      <c r="B715" s="123"/>
      <c r="C715" s="123"/>
      <c r="D715" s="123"/>
      <c r="E715" s="123"/>
      <c r="F715" s="123"/>
    </row>
    <row r="716" spans="1:6" x14ac:dyDescent="0.2">
      <c r="A716" s="123"/>
      <c r="B716" s="123"/>
      <c r="C716" s="123"/>
      <c r="D716" s="123"/>
      <c r="E716" s="123"/>
      <c r="F716" s="123"/>
    </row>
    <row r="717" spans="1:6" x14ac:dyDescent="0.2">
      <c r="A717" s="123"/>
      <c r="B717" s="123"/>
      <c r="C717" s="123"/>
      <c r="D717" s="123"/>
      <c r="E717" s="123"/>
      <c r="F717" s="123"/>
    </row>
    <row r="718" spans="1:6" x14ac:dyDescent="0.2">
      <c r="A718" s="123"/>
      <c r="B718" s="123"/>
      <c r="C718" s="123"/>
      <c r="D718" s="123"/>
      <c r="E718" s="123"/>
      <c r="F718" s="123"/>
    </row>
    <row r="719" spans="1:6" x14ac:dyDescent="0.2">
      <c r="A719" s="123"/>
      <c r="B719" s="123"/>
      <c r="C719" s="123"/>
      <c r="D719" s="123"/>
      <c r="E719" s="123"/>
      <c r="F719" s="123"/>
    </row>
    <row r="720" spans="1:6" x14ac:dyDescent="0.2">
      <c r="A720" s="123"/>
      <c r="B720" s="123"/>
      <c r="C720" s="123"/>
      <c r="D720" s="123"/>
      <c r="E720" s="123"/>
      <c r="F720" s="123"/>
    </row>
    <row r="721" spans="1:6" x14ac:dyDescent="0.2">
      <c r="A721" s="123"/>
      <c r="B721" s="123"/>
      <c r="C721" s="123"/>
      <c r="D721" s="123"/>
      <c r="E721" s="123"/>
      <c r="F721" s="123"/>
    </row>
    <row r="722" spans="1:6" x14ac:dyDescent="0.2">
      <c r="A722" s="123"/>
      <c r="B722" s="123"/>
      <c r="C722" s="123"/>
      <c r="D722" s="123"/>
      <c r="E722" s="123"/>
      <c r="F722" s="123"/>
    </row>
    <row r="723" spans="1:6" x14ac:dyDescent="0.2">
      <c r="A723" s="123"/>
      <c r="B723" s="123"/>
      <c r="C723" s="123"/>
      <c r="D723" s="123"/>
      <c r="E723" s="123"/>
      <c r="F723" s="123"/>
    </row>
    <row r="724" spans="1:6" x14ac:dyDescent="0.2">
      <c r="A724" s="123"/>
      <c r="B724" s="123"/>
      <c r="C724" s="123"/>
      <c r="D724" s="123"/>
      <c r="E724" s="123"/>
      <c r="F724" s="123"/>
    </row>
    <row r="725" spans="1:6" x14ac:dyDescent="0.2">
      <c r="A725" s="123"/>
      <c r="B725" s="123"/>
      <c r="C725" s="123"/>
      <c r="D725" s="123"/>
      <c r="E725" s="123"/>
      <c r="F725" s="123"/>
    </row>
    <row r="726" spans="1:6" x14ac:dyDescent="0.2">
      <c r="A726" s="123"/>
      <c r="B726" s="123"/>
      <c r="C726" s="123"/>
      <c r="D726" s="123"/>
      <c r="E726" s="123"/>
      <c r="F726" s="123"/>
    </row>
    <row r="727" spans="1:6" x14ac:dyDescent="0.2">
      <c r="A727" s="123"/>
      <c r="B727" s="123"/>
      <c r="C727" s="123"/>
      <c r="D727" s="123"/>
      <c r="E727" s="123"/>
      <c r="F727" s="123"/>
    </row>
    <row r="728" spans="1:6" x14ac:dyDescent="0.2">
      <c r="A728" s="123"/>
      <c r="B728" s="123"/>
      <c r="C728" s="123"/>
      <c r="D728" s="123"/>
      <c r="E728" s="123"/>
      <c r="F728" s="123"/>
    </row>
    <row r="729" spans="1:6" x14ac:dyDescent="0.2">
      <c r="A729" s="123"/>
      <c r="B729" s="123"/>
      <c r="C729" s="123"/>
      <c r="D729" s="123"/>
      <c r="E729" s="123"/>
      <c r="F729" s="123"/>
    </row>
    <row r="730" spans="1:6" x14ac:dyDescent="0.2">
      <c r="A730" s="123"/>
      <c r="B730" s="123"/>
      <c r="C730" s="123"/>
      <c r="D730" s="123"/>
      <c r="E730" s="123"/>
      <c r="F730" s="123"/>
    </row>
    <row r="731" spans="1:6" x14ac:dyDescent="0.2">
      <c r="A731" s="123"/>
      <c r="B731" s="123"/>
      <c r="C731" s="123"/>
      <c r="D731" s="123"/>
      <c r="E731" s="123"/>
      <c r="F731" s="123"/>
    </row>
    <row r="732" spans="1:6" x14ac:dyDescent="0.2">
      <c r="A732" s="123"/>
      <c r="B732" s="123"/>
      <c r="C732" s="123"/>
      <c r="D732" s="123"/>
      <c r="E732" s="123"/>
      <c r="F732" s="123"/>
    </row>
    <row r="733" spans="1:6" x14ac:dyDescent="0.2">
      <c r="A733" s="123"/>
      <c r="B733" s="123"/>
      <c r="C733" s="123"/>
      <c r="D733" s="123"/>
      <c r="E733" s="123"/>
      <c r="F733" s="123"/>
    </row>
    <row r="734" spans="1:6" x14ac:dyDescent="0.2">
      <c r="A734" s="123"/>
      <c r="B734" s="123"/>
      <c r="C734" s="123"/>
      <c r="D734" s="123"/>
      <c r="E734" s="123"/>
      <c r="F734" s="123"/>
    </row>
    <row r="735" spans="1:6" x14ac:dyDescent="0.2">
      <c r="A735" s="123"/>
      <c r="B735" s="123"/>
      <c r="C735" s="123"/>
      <c r="D735" s="123"/>
      <c r="E735" s="123"/>
      <c r="F735" s="123"/>
    </row>
    <row r="736" spans="1:6" x14ac:dyDescent="0.2">
      <c r="A736" s="123"/>
      <c r="B736" s="123"/>
      <c r="C736" s="123"/>
      <c r="D736" s="123"/>
      <c r="E736" s="123"/>
      <c r="F736" s="123"/>
    </row>
    <row r="737" spans="1:6" x14ac:dyDescent="0.2">
      <c r="A737" s="123"/>
      <c r="B737" s="123"/>
      <c r="C737" s="123"/>
      <c r="D737" s="123"/>
      <c r="E737" s="123"/>
      <c r="F737" s="123"/>
    </row>
    <row r="738" spans="1:6" x14ac:dyDescent="0.2">
      <c r="A738" s="123"/>
      <c r="B738" s="123"/>
      <c r="C738" s="123"/>
      <c r="D738" s="123"/>
      <c r="E738" s="123"/>
      <c r="F738" s="123"/>
    </row>
    <row r="739" spans="1:6" x14ac:dyDescent="0.2">
      <c r="A739" s="123"/>
      <c r="B739" s="123"/>
      <c r="C739" s="123"/>
      <c r="D739" s="123"/>
      <c r="E739" s="123"/>
      <c r="F739" s="123"/>
    </row>
    <row r="740" spans="1:6" x14ac:dyDescent="0.2">
      <c r="A740" s="123"/>
      <c r="B740" s="123"/>
      <c r="C740" s="123"/>
      <c r="D740" s="123"/>
      <c r="E740" s="123"/>
      <c r="F740" s="123"/>
    </row>
    <row r="741" spans="1:6" x14ac:dyDescent="0.2">
      <c r="A741" s="123"/>
      <c r="B741" s="123"/>
      <c r="C741" s="123"/>
      <c r="D741" s="123"/>
      <c r="E741" s="123"/>
      <c r="F741" s="123"/>
    </row>
    <row r="742" spans="1:6" x14ac:dyDescent="0.2">
      <c r="A742" s="123"/>
      <c r="B742" s="123"/>
      <c r="C742" s="123"/>
      <c r="D742" s="123"/>
      <c r="E742" s="123"/>
      <c r="F742" s="123"/>
    </row>
    <row r="743" spans="1:6" x14ac:dyDescent="0.2">
      <c r="A743" s="123"/>
      <c r="B743" s="123"/>
      <c r="C743" s="123"/>
      <c r="D743" s="123"/>
      <c r="E743" s="123"/>
      <c r="F743" s="123"/>
    </row>
    <row r="744" spans="1:6" x14ac:dyDescent="0.2">
      <c r="A744" s="123"/>
      <c r="B744" s="123"/>
      <c r="C744" s="123"/>
      <c r="D744" s="123"/>
      <c r="E744" s="123"/>
      <c r="F744" s="123"/>
    </row>
    <row r="745" spans="1:6" x14ac:dyDescent="0.2">
      <c r="A745" s="123"/>
      <c r="B745" s="123"/>
      <c r="C745" s="123"/>
      <c r="D745" s="123"/>
      <c r="E745" s="123"/>
      <c r="F745" s="123"/>
    </row>
    <row r="746" spans="1:6" x14ac:dyDescent="0.2">
      <c r="A746" s="123"/>
      <c r="B746" s="123"/>
      <c r="C746" s="123"/>
      <c r="D746" s="123"/>
      <c r="E746" s="123"/>
      <c r="F746" s="123"/>
    </row>
    <row r="747" spans="1:6" x14ac:dyDescent="0.2">
      <c r="A747" s="123"/>
      <c r="B747" s="123"/>
      <c r="C747" s="123"/>
      <c r="D747" s="123"/>
      <c r="E747" s="123"/>
      <c r="F747" s="123"/>
    </row>
    <row r="748" spans="1:6" x14ac:dyDescent="0.2">
      <c r="A748" s="123"/>
      <c r="B748" s="123"/>
      <c r="C748" s="123"/>
      <c r="D748" s="123"/>
      <c r="E748" s="123"/>
      <c r="F748" s="123"/>
    </row>
    <row r="749" spans="1:6" x14ac:dyDescent="0.2">
      <c r="A749" s="123"/>
      <c r="B749" s="123"/>
      <c r="C749" s="123"/>
      <c r="D749" s="123"/>
      <c r="E749" s="123"/>
      <c r="F749" s="123"/>
    </row>
    <row r="750" spans="1:6" x14ac:dyDescent="0.2">
      <c r="A750" s="123"/>
      <c r="B750" s="123"/>
      <c r="C750" s="123"/>
      <c r="D750" s="123"/>
      <c r="E750" s="123"/>
      <c r="F750" s="123"/>
    </row>
    <row r="751" spans="1:6" x14ac:dyDescent="0.2">
      <c r="A751" s="123"/>
      <c r="B751" s="123"/>
      <c r="C751" s="123"/>
      <c r="D751" s="123"/>
      <c r="E751" s="123"/>
      <c r="F751" s="123"/>
    </row>
    <row r="752" spans="1:6" x14ac:dyDescent="0.2">
      <c r="A752" s="123"/>
      <c r="B752" s="123"/>
      <c r="C752" s="123"/>
      <c r="D752" s="123"/>
      <c r="E752" s="123"/>
      <c r="F752" s="123"/>
    </row>
    <row r="753" spans="1:6" x14ac:dyDescent="0.2">
      <c r="A753" s="123"/>
      <c r="B753" s="123"/>
      <c r="C753" s="123"/>
      <c r="D753" s="123"/>
      <c r="E753" s="123"/>
      <c r="F753" s="123"/>
    </row>
    <row r="754" spans="1:6" x14ac:dyDescent="0.2">
      <c r="A754" s="123"/>
      <c r="B754" s="123"/>
      <c r="C754" s="123"/>
      <c r="D754" s="123"/>
      <c r="E754" s="123"/>
      <c r="F754" s="123"/>
    </row>
    <row r="755" spans="1:6" x14ac:dyDescent="0.2">
      <c r="A755" s="123"/>
      <c r="B755" s="123"/>
      <c r="C755" s="123"/>
      <c r="D755" s="123"/>
      <c r="E755" s="123"/>
      <c r="F755" s="123"/>
    </row>
    <row r="756" spans="1:6" x14ac:dyDescent="0.2">
      <c r="A756" s="123"/>
      <c r="B756" s="123"/>
      <c r="C756" s="123"/>
      <c r="D756" s="123"/>
      <c r="E756" s="123"/>
      <c r="F756" s="123"/>
    </row>
    <row r="757" spans="1:6" x14ac:dyDescent="0.2">
      <c r="A757" s="123"/>
      <c r="B757" s="123"/>
      <c r="C757" s="123"/>
      <c r="D757" s="123"/>
      <c r="E757" s="123"/>
      <c r="F757" s="123"/>
    </row>
    <row r="758" spans="1:6" x14ac:dyDescent="0.2">
      <c r="A758" s="123"/>
      <c r="B758" s="123"/>
      <c r="C758" s="123"/>
      <c r="D758" s="123"/>
      <c r="E758" s="123"/>
      <c r="F758" s="123"/>
    </row>
    <row r="759" spans="1:6" x14ac:dyDescent="0.2">
      <c r="A759" s="123"/>
      <c r="B759" s="123"/>
      <c r="C759" s="123"/>
      <c r="D759" s="123"/>
      <c r="E759" s="123"/>
      <c r="F759" s="123"/>
    </row>
    <row r="760" spans="1:6" x14ac:dyDescent="0.2">
      <c r="A760" s="123"/>
      <c r="B760" s="123"/>
      <c r="C760" s="123"/>
      <c r="D760" s="123"/>
      <c r="E760" s="123"/>
      <c r="F760" s="123"/>
    </row>
    <row r="761" spans="1:6" x14ac:dyDescent="0.2">
      <c r="A761" s="123"/>
      <c r="B761" s="123"/>
      <c r="C761" s="123"/>
      <c r="D761" s="123"/>
      <c r="E761" s="123"/>
      <c r="F761" s="123"/>
    </row>
    <row r="762" spans="1:6" x14ac:dyDescent="0.2">
      <c r="A762" s="123"/>
      <c r="B762" s="123"/>
      <c r="C762" s="123"/>
      <c r="D762" s="123"/>
      <c r="E762" s="123"/>
      <c r="F762" s="123"/>
    </row>
    <row r="763" spans="1:6" x14ac:dyDescent="0.2">
      <c r="A763" s="123"/>
      <c r="B763" s="123"/>
      <c r="C763" s="123"/>
      <c r="D763" s="123"/>
      <c r="E763" s="123"/>
      <c r="F763" s="123"/>
    </row>
    <row r="764" spans="1:6" x14ac:dyDescent="0.2">
      <c r="A764" s="123"/>
      <c r="B764" s="123"/>
      <c r="C764" s="123"/>
      <c r="D764" s="123"/>
      <c r="E764" s="123"/>
      <c r="F764" s="123"/>
    </row>
    <row r="765" spans="1:6" x14ac:dyDescent="0.2">
      <c r="A765" s="123"/>
      <c r="B765" s="123"/>
      <c r="C765" s="123"/>
      <c r="D765" s="123"/>
      <c r="E765" s="123"/>
      <c r="F765" s="123"/>
    </row>
    <row r="766" spans="1:6" x14ac:dyDescent="0.2">
      <c r="A766" s="123"/>
      <c r="B766" s="123"/>
      <c r="C766" s="123"/>
      <c r="D766" s="123"/>
      <c r="E766" s="123"/>
      <c r="F766" s="123"/>
    </row>
    <row r="767" spans="1:6" x14ac:dyDescent="0.2">
      <c r="A767" s="123"/>
      <c r="B767" s="123"/>
      <c r="C767" s="123"/>
      <c r="D767" s="123"/>
      <c r="E767" s="123"/>
      <c r="F767" s="123"/>
    </row>
    <row r="768" spans="1:6" x14ac:dyDescent="0.2">
      <c r="A768" s="123"/>
      <c r="B768" s="123"/>
      <c r="C768" s="123"/>
      <c r="D768" s="123"/>
      <c r="E768" s="123"/>
      <c r="F768" s="123"/>
    </row>
    <row r="769" spans="1:6" x14ac:dyDescent="0.2">
      <c r="A769" s="123"/>
      <c r="B769" s="123"/>
      <c r="C769" s="123"/>
      <c r="D769" s="123"/>
      <c r="E769" s="123"/>
      <c r="F769" s="123"/>
    </row>
    <row r="770" spans="1:6" x14ac:dyDescent="0.2">
      <c r="A770" s="123"/>
      <c r="B770" s="123"/>
      <c r="C770" s="123"/>
      <c r="D770" s="123"/>
      <c r="E770" s="123"/>
      <c r="F770" s="123"/>
    </row>
    <row r="771" spans="1:6" x14ac:dyDescent="0.2">
      <c r="A771" s="123"/>
      <c r="B771" s="123"/>
      <c r="C771" s="123"/>
      <c r="D771" s="123"/>
      <c r="E771" s="123"/>
      <c r="F771" s="123"/>
    </row>
    <row r="772" spans="1:6" x14ac:dyDescent="0.2">
      <c r="A772" s="123"/>
      <c r="B772" s="123"/>
      <c r="C772" s="123"/>
      <c r="D772" s="123"/>
      <c r="E772" s="123"/>
      <c r="F772" s="123"/>
    </row>
    <row r="773" spans="1:6" x14ac:dyDescent="0.2">
      <c r="A773" s="123"/>
      <c r="B773" s="123"/>
      <c r="C773" s="123"/>
      <c r="D773" s="123"/>
      <c r="E773" s="123"/>
      <c r="F773" s="123"/>
    </row>
    <row r="774" spans="1:6" x14ac:dyDescent="0.2">
      <c r="A774" s="123"/>
      <c r="B774" s="123"/>
      <c r="C774" s="123"/>
      <c r="D774" s="123"/>
      <c r="E774" s="123"/>
      <c r="F774" s="123"/>
    </row>
    <row r="775" spans="1:6" x14ac:dyDescent="0.2">
      <c r="A775" s="123"/>
      <c r="B775" s="123"/>
      <c r="C775" s="123"/>
      <c r="D775" s="123"/>
      <c r="E775" s="123"/>
      <c r="F775" s="123"/>
    </row>
    <row r="776" spans="1:6" x14ac:dyDescent="0.2">
      <c r="A776" s="123"/>
      <c r="B776" s="123"/>
      <c r="C776" s="123"/>
      <c r="D776" s="123"/>
      <c r="E776" s="123"/>
      <c r="F776" s="123"/>
    </row>
    <row r="777" spans="1:6" x14ac:dyDescent="0.2">
      <c r="A777" s="123"/>
      <c r="B777" s="123"/>
      <c r="C777" s="123"/>
      <c r="D777" s="123"/>
      <c r="E777" s="123"/>
      <c r="F777" s="123"/>
    </row>
    <row r="778" spans="1:6" x14ac:dyDescent="0.2">
      <c r="A778" s="123"/>
      <c r="B778" s="123"/>
      <c r="C778" s="123"/>
      <c r="D778" s="123"/>
      <c r="E778" s="123"/>
      <c r="F778" s="123"/>
    </row>
    <row r="779" spans="1:6" x14ac:dyDescent="0.2">
      <c r="A779" s="123"/>
      <c r="B779" s="123"/>
      <c r="C779" s="123"/>
      <c r="D779" s="123"/>
      <c r="E779" s="123"/>
      <c r="F779" s="123"/>
    </row>
    <row r="780" spans="1:6" x14ac:dyDescent="0.2">
      <c r="A780" s="123"/>
      <c r="B780" s="123"/>
      <c r="C780" s="123"/>
      <c r="D780" s="123"/>
      <c r="E780" s="123"/>
      <c r="F780" s="123"/>
    </row>
    <row r="781" spans="1:6" x14ac:dyDescent="0.2">
      <c r="A781" s="123"/>
      <c r="B781" s="123"/>
      <c r="C781" s="123"/>
      <c r="D781" s="123"/>
      <c r="E781" s="123"/>
      <c r="F781" s="123"/>
    </row>
    <row r="782" spans="1:6" x14ac:dyDescent="0.2">
      <c r="A782" s="123"/>
      <c r="B782" s="123"/>
      <c r="C782" s="123"/>
      <c r="D782" s="123"/>
      <c r="E782" s="123"/>
      <c r="F782" s="123"/>
    </row>
    <row r="783" spans="1:6" x14ac:dyDescent="0.2">
      <c r="A783" s="123"/>
      <c r="B783" s="123"/>
      <c r="C783" s="123"/>
      <c r="D783" s="123"/>
      <c r="E783" s="123"/>
      <c r="F783" s="123"/>
    </row>
    <row r="784" spans="1:6" x14ac:dyDescent="0.2">
      <c r="A784" s="123"/>
      <c r="B784" s="123"/>
      <c r="C784" s="123"/>
      <c r="D784" s="123"/>
      <c r="E784" s="123"/>
      <c r="F784" s="123"/>
    </row>
    <row r="785" spans="1:6" x14ac:dyDescent="0.2">
      <c r="A785" s="123"/>
      <c r="B785" s="123"/>
      <c r="C785" s="123"/>
      <c r="D785" s="123"/>
      <c r="E785" s="123"/>
      <c r="F785" s="123"/>
    </row>
    <row r="786" spans="1:6" x14ac:dyDescent="0.2">
      <c r="A786" s="123"/>
      <c r="B786" s="123"/>
      <c r="C786" s="123"/>
      <c r="D786" s="123"/>
      <c r="E786" s="123"/>
      <c r="F786" s="123"/>
    </row>
    <row r="787" spans="1:6" x14ac:dyDescent="0.2">
      <c r="A787" s="123"/>
      <c r="B787" s="123"/>
      <c r="C787" s="123"/>
      <c r="D787" s="123"/>
      <c r="E787" s="123"/>
      <c r="F787" s="123"/>
    </row>
    <row r="788" spans="1:6" x14ac:dyDescent="0.2">
      <c r="A788" s="123"/>
      <c r="B788" s="123"/>
      <c r="C788" s="123"/>
      <c r="D788" s="123"/>
      <c r="E788" s="123"/>
      <c r="F788" s="123"/>
    </row>
    <row r="789" spans="1:6" x14ac:dyDescent="0.2">
      <c r="A789" s="123"/>
      <c r="B789" s="123"/>
      <c r="C789" s="123"/>
      <c r="D789" s="123"/>
      <c r="E789" s="123"/>
      <c r="F789" s="123"/>
    </row>
    <row r="790" spans="1:6" x14ac:dyDescent="0.2">
      <c r="A790" s="123"/>
      <c r="B790" s="123"/>
      <c r="C790" s="123"/>
      <c r="D790" s="123"/>
      <c r="E790" s="123"/>
      <c r="F790" s="123"/>
    </row>
    <row r="791" spans="1:6" x14ac:dyDescent="0.2">
      <c r="A791" s="123"/>
      <c r="B791" s="123"/>
      <c r="C791" s="123"/>
      <c r="D791" s="123"/>
      <c r="E791" s="123"/>
      <c r="F791" s="123"/>
    </row>
    <row r="792" spans="1:6" x14ac:dyDescent="0.2">
      <c r="A792" s="123"/>
      <c r="B792" s="123"/>
      <c r="C792" s="123"/>
      <c r="D792" s="123"/>
      <c r="E792" s="123"/>
      <c r="F792" s="123"/>
    </row>
    <row r="793" spans="1:6" x14ac:dyDescent="0.2">
      <c r="A793" s="123"/>
      <c r="B793" s="123"/>
      <c r="C793" s="123"/>
      <c r="D793" s="123"/>
      <c r="E793" s="123"/>
      <c r="F793" s="123"/>
    </row>
    <row r="794" spans="1:6" x14ac:dyDescent="0.2">
      <c r="A794" s="123"/>
      <c r="B794" s="123"/>
      <c r="C794" s="123"/>
      <c r="D794" s="123"/>
      <c r="E794" s="123"/>
      <c r="F794" s="123"/>
    </row>
    <row r="795" spans="1:6" x14ac:dyDescent="0.2">
      <c r="A795" s="123"/>
      <c r="B795" s="123"/>
      <c r="C795" s="123"/>
      <c r="D795" s="123"/>
      <c r="E795" s="123"/>
      <c r="F795" s="123"/>
    </row>
    <row r="796" spans="1:6" x14ac:dyDescent="0.2">
      <c r="A796" s="123"/>
      <c r="B796" s="123"/>
      <c r="C796" s="123"/>
      <c r="D796" s="123"/>
      <c r="E796" s="123"/>
      <c r="F796" s="123"/>
    </row>
    <row r="797" spans="1:6" x14ac:dyDescent="0.2">
      <c r="A797" s="123"/>
      <c r="B797" s="123"/>
      <c r="C797" s="123"/>
      <c r="D797" s="123"/>
      <c r="E797" s="123"/>
      <c r="F797" s="123"/>
    </row>
    <row r="798" spans="1:6" x14ac:dyDescent="0.2">
      <c r="A798" s="123"/>
      <c r="B798" s="123"/>
      <c r="C798" s="123"/>
      <c r="D798" s="123"/>
      <c r="E798" s="123"/>
      <c r="F798" s="123"/>
    </row>
    <row r="799" spans="1:6" x14ac:dyDescent="0.2">
      <c r="A799" s="123"/>
      <c r="B799" s="123"/>
      <c r="C799" s="123"/>
      <c r="D799" s="123"/>
      <c r="E799" s="123"/>
      <c r="F799" s="123"/>
    </row>
    <row r="800" spans="1:6" x14ac:dyDescent="0.2">
      <c r="A800" s="123"/>
      <c r="B800" s="123"/>
      <c r="C800" s="123"/>
      <c r="D800" s="123"/>
      <c r="E800" s="123"/>
      <c r="F800" s="123"/>
    </row>
    <row r="801" spans="1:6" x14ac:dyDescent="0.2">
      <c r="A801" s="123"/>
      <c r="B801" s="123"/>
      <c r="C801" s="123"/>
      <c r="D801" s="123"/>
      <c r="E801" s="123"/>
      <c r="F801" s="123"/>
    </row>
    <row r="802" spans="1:6" x14ac:dyDescent="0.2">
      <c r="A802" s="123"/>
      <c r="B802" s="123"/>
      <c r="C802" s="123"/>
      <c r="D802" s="123"/>
      <c r="E802" s="123"/>
      <c r="F802" s="123"/>
    </row>
    <row r="803" spans="1:6" x14ac:dyDescent="0.2">
      <c r="A803" s="123"/>
      <c r="B803" s="123"/>
      <c r="C803" s="123"/>
      <c r="D803" s="123"/>
      <c r="E803" s="123"/>
      <c r="F803" s="123"/>
    </row>
    <row r="804" spans="1:6" x14ac:dyDescent="0.2">
      <c r="A804" s="123"/>
      <c r="B804" s="123"/>
      <c r="C804" s="123"/>
      <c r="D804" s="123"/>
      <c r="E804" s="123"/>
      <c r="F804" s="123"/>
    </row>
    <row r="805" spans="1:6" x14ac:dyDescent="0.2">
      <c r="A805" s="123"/>
      <c r="B805" s="123"/>
      <c r="C805" s="123"/>
      <c r="D805" s="123"/>
      <c r="E805" s="123"/>
      <c r="F805" s="123"/>
    </row>
    <row r="806" spans="1:6" x14ac:dyDescent="0.2">
      <c r="A806" s="123"/>
      <c r="B806" s="123"/>
      <c r="C806" s="123"/>
      <c r="D806" s="123"/>
      <c r="E806" s="123"/>
      <c r="F806" s="123"/>
    </row>
    <row r="807" spans="1:6" x14ac:dyDescent="0.2">
      <c r="A807" s="123"/>
      <c r="B807" s="123"/>
      <c r="C807" s="123"/>
      <c r="D807" s="123"/>
      <c r="E807" s="123"/>
      <c r="F807" s="123"/>
    </row>
    <row r="808" spans="1:6" x14ac:dyDescent="0.2">
      <c r="A808" s="123"/>
      <c r="B808" s="123"/>
      <c r="C808" s="123"/>
      <c r="D808" s="123"/>
      <c r="E808" s="123"/>
      <c r="F808" s="123"/>
    </row>
    <row r="809" spans="1:6" x14ac:dyDescent="0.2">
      <c r="A809" s="123"/>
      <c r="B809" s="123"/>
      <c r="C809" s="123"/>
      <c r="D809" s="123"/>
      <c r="E809" s="123"/>
      <c r="F809" s="123"/>
    </row>
    <row r="810" spans="1:6" x14ac:dyDescent="0.2">
      <c r="A810" s="123"/>
      <c r="B810" s="123"/>
      <c r="C810" s="123"/>
      <c r="D810" s="123"/>
      <c r="E810" s="123"/>
      <c r="F810" s="123"/>
    </row>
    <row r="811" spans="1:6" x14ac:dyDescent="0.2">
      <c r="A811" s="123"/>
      <c r="B811" s="123"/>
      <c r="C811" s="123"/>
      <c r="D811" s="123"/>
      <c r="E811" s="123"/>
      <c r="F811" s="123"/>
    </row>
    <row r="812" spans="1:6" x14ac:dyDescent="0.2">
      <c r="A812" s="123"/>
      <c r="B812" s="123"/>
      <c r="C812" s="123"/>
      <c r="D812" s="123"/>
      <c r="E812" s="123"/>
      <c r="F812" s="123"/>
    </row>
    <row r="813" spans="1:6" x14ac:dyDescent="0.2">
      <c r="A813" s="123"/>
      <c r="B813" s="123"/>
      <c r="C813" s="123"/>
      <c r="D813" s="123"/>
      <c r="E813" s="123"/>
      <c r="F813" s="123"/>
    </row>
    <row r="814" spans="1:6" x14ac:dyDescent="0.2">
      <c r="A814" s="123"/>
      <c r="B814" s="123"/>
      <c r="C814" s="123"/>
      <c r="D814" s="123"/>
      <c r="E814" s="123"/>
      <c r="F814" s="123"/>
    </row>
    <row r="815" spans="1:6" x14ac:dyDescent="0.2">
      <c r="A815" s="123"/>
      <c r="B815" s="123"/>
      <c r="C815" s="123"/>
      <c r="D815" s="123"/>
      <c r="E815" s="123"/>
      <c r="F815" s="123"/>
    </row>
    <row r="816" spans="1:6" x14ac:dyDescent="0.2">
      <c r="A816" s="123"/>
      <c r="B816" s="123"/>
      <c r="C816" s="123"/>
      <c r="D816" s="123"/>
      <c r="E816" s="123"/>
      <c r="F816" s="123"/>
    </row>
    <row r="817" spans="1:6" x14ac:dyDescent="0.2">
      <c r="A817" s="123"/>
      <c r="B817" s="123"/>
      <c r="C817" s="123"/>
      <c r="D817" s="123"/>
      <c r="E817" s="123"/>
      <c r="F817" s="123"/>
    </row>
    <row r="818" spans="1:6" x14ac:dyDescent="0.2">
      <c r="A818" s="123"/>
      <c r="B818" s="123"/>
      <c r="C818" s="123"/>
      <c r="D818" s="123"/>
      <c r="E818" s="123"/>
      <c r="F818" s="123"/>
    </row>
    <row r="819" spans="1:6" x14ac:dyDescent="0.2">
      <c r="A819" s="123"/>
      <c r="B819" s="123"/>
      <c r="C819" s="123"/>
      <c r="D819" s="123"/>
      <c r="E819" s="123"/>
      <c r="F819" s="123"/>
    </row>
    <row r="820" spans="1:6" x14ac:dyDescent="0.2">
      <c r="A820" s="123"/>
      <c r="B820" s="123"/>
      <c r="C820" s="123"/>
      <c r="D820" s="123"/>
      <c r="E820" s="123"/>
      <c r="F820" s="123"/>
    </row>
    <row r="821" spans="1:6" x14ac:dyDescent="0.2">
      <c r="A821" s="123"/>
      <c r="B821" s="123"/>
      <c r="C821" s="123"/>
      <c r="D821" s="123"/>
      <c r="E821" s="123"/>
      <c r="F821" s="123"/>
    </row>
    <row r="822" spans="1:6" x14ac:dyDescent="0.2">
      <c r="A822" s="123"/>
      <c r="B822" s="123"/>
      <c r="C822" s="123"/>
      <c r="D822" s="123"/>
      <c r="E822" s="123"/>
      <c r="F822" s="123"/>
    </row>
    <row r="823" spans="1:6" x14ac:dyDescent="0.2">
      <c r="A823" s="123"/>
      <c r="B823" s="123"/>
      <c r="C823" s="123"/>
      <c r="D823" s="123"/>
      <c r="E823" s="123"/>
      <c r="F823" s="123"/>
    </row>
    <row r="824" spans="1:6" x14ac:dyDescent="0.2">
      <c r="A824" s="123"/>
      <c r="B824" s="123"/>
      <c r="C824" s="123"/>
      <c r="D824" s="123"/>
      <c r="E824" s="123"/>
      <c r="F824" s="123"/>
    </row>
    <row r="825" spans="1:6" x14ac:dyDescent="0.2">
      <c r="A825" s="123"/>
      <c r="B825" s="123"/>
      <c r="C825" s="123"/>
      <c r="D825" s="123"/>
      <c r="E825" s="123"/>
      <c r="F825" s="123"/>
    </row>
    <row r="826" spans="1:6" x14ac:dyDescent="0.2">
      <c r="A826" s="123"/>
      <c r="B826" s="123"/>
      <c r="C826" s="123"/>
      <c r="D826" s="123"/>
      <c r="E826" s="123"/>
      <c r="F826" s="123"/>
    </row>
    <row r="827" spans="1:6" x14ac:dyDescent="0.2">
      <c r="A827" s="123"/>
      <c r="B827" s="123"/>
      <c r="C827" s="123"/>
      <c r="D827" s="123"/>
      <c r="E827" s="123"/>
      <c r="F827" s="123"/>
    </row>
    <row r="828" spans="1:6" x14ac:dyDescent="0.2">
      <c r="A828" s="123"/>
      <c r="B828" s="123"/>
      <c r="C828" s="123"/>
      <c r="D828" s="123"/>
      <c r="E828" s="123"/>
      <c r="F828" s="123"/>
    </row>
    <row r="829" spans="1:6" x14ac:dyDescent="0.2">
      <c r="A829" s="123"/>
      <c r="B829" s="123"/>
      <c r="C829" s="123"/>
      <c r="D829" s="123"/>
      <c r="E829" s="123"/>
      <c r="F829" s="123"/>
    </row>
    <row r="830" spans="1:6" x14ac:dyDescent="0.2">
      <c r="A830" s="123"/>
      <c r="B830" s="123"/>
      <c r="C830" s="123"/>
      <c r="D830" s="123"/>
      <c r="E830" s="123"/>
      <c r="F830" s="123"/>
    </row>
    <row r="831" spans="1:6" x14ac:dyDescent="0.2">
      <c r="A831" s="123"/>
      <c r="B831" s="123"/>
      <c r="C831" s="123"/>
      <c r="D831" s="123"/>
      <c r="E831" s="123"/>
      <c r="F831" s="123"/>
    </row>
    <row r="832" spans="1:6" x14ac:dyDescent="0.2">
      <c r="A832" s="123"/>
      <c r="B832" s="123"/>
      <c r="C832" s="123"/>
      <c r="D832" s="123"/>
      <c r="E832" s="123"/>
      <c r="F832" s="123"/>
    </row>
    <row r="833" spans="1:6" x14ac:dyDescent="0.2">
      <c r="A833" s="123"/>
      <c r="B833" s="123"/>
      <c r="C833" s="123"/>
      <c r="D833" s="123"/>
      <c r="E833" s="123"/>
      <c r="F833" s="123"/>
    </row>
    <row r="834" spans="1:6" x14ac:dyDescent="0.2">
      <c r="A834" s="123"/>
      <c r="B834" s="123"/>
      <c r="C834" s="123"/>
      <c r="D834" s="123"/>
      <c r="E834" s="123"/>
      <c r="F834" s="123"/>
    </row>
    <row r="835" spans="1:6" x14ac:dyDescent="0.2">
      <c r="A835" s="123"/>
      <c r="B835" s="123"/>
      <c r="C835" s="123"/>
      <c r="D835" s="123"/>
      <c r="E835" s="123"/>
      <c r="F835" s="123"/>
    </row>
    <row r="836" spans="1:6" x14ac:dyDescent="0.2">
      <c r="A836" s="123"/>
      <c r="B836" s="123"/>
      <c r="C836" s="123"/>
      <c r="D836" s="123"/>
      <c r="E836" s="123"/>
      <c r="F836" s="123"/>
    </row>
    <row r="837" spans="1:6" x14ac:dyDescent="0.2">
      <c r="A837" s="123"/>
      <c r="B837" s="123"/>
      <c r="C837" s="123"/>
      <c r="D837" s="123"/>
      <c r="E837" s="123"/>
      <c r="F837" s="123"/>
    </row>
    <row r="838" spans="1:6" x14ac:dyDescent="0.2">
      <c r="A838" s="123"/>
      <c r="B838" s="123"/>
      <c r="C838" s="123"/>
      <c r="D838" s="123"/>
      <c r="E838" s="123"/>
      <c r="F838" s="123"/>
    </row>
    <row r="839" spans="1:6" x14ac:dyDescent="0.2">
      <c r="A839" s="123"/>
      <c r="B839" s="123"/>
      <c r="C839" s="123"/>
      <c r="D839" s="123"/>
      <c r="E839" s="123"/>
      <c r="F839" s="123"/>
    </row>
    <row r="840" spans="1:6" x14ac:dyDescent="0.2">
      <c r="A840" s="123"/>
      <c r="B840" s="123"/>
      <c r="C840" s="123"/>
      <c r="D840" s="123"/>
      <c r="E840" s="123"/>
      <c r="F840" s="123"/>
    </row>
    <row r="841" spans="1:6" x14ac:dyDescent="0.2">
      <c r="A841" s="123"/>
      <c r="B841" s="123"/>
      <c r="C841" s="123"/>
      <c r="D841" s="123"/>
      <c r="E841" s="123"/>
      <c r="F841" s="123"/>
    </row>
    <row r="842" spans="1:6" x14ac:dyDescent="0.2">
      <c r="A842" s="123"/>
      <c r="B842" s="123"/>
      <c r="C842" s="123"/>
      <c r="D842" s="123"/>
      <c r="E842" s="123"/>
      <c r="F842" s="123"/>
    </row>
    <row r="843" spans="1:6" x14ac:dyDescent="0.2">
      <c r="A843" s="123"/>
      <c r="B843" s="123"/>
      <c r="C843" s="123"/>
      <c r="D843" s="123"/>
      <c r="E843" s="123"/>
      <c r="F843" s="123"/>
    </row>
    <row r="844" spans="1:6" x14ac:dyDescent="0.2">
      <c r="A844" s="123"/>
      <c r="B844" s="123"/>
      <c r="C844" s="123"/>
      <c r="D844" s="123"/>
      <c r="E844" s="123"/>
      <c r="F844" s="123"/>
    </row>
    <row r="845" spans="1:6" x14ac:dyDescent="0.2">
      <c r="A845" s="123"/>
      <c r="B845" s="123"/>
      <c r="C845" s="123"/>
      <c r="D845" s="123"/>
      <c r="E845" s="123"/>
      <c r="F845" s="123"/>
    </row>
    <row r="846" spans="1:6" x14ac:dyDescent="0.2">
      <c r="A846" s="123"/>
      <c r="B846" s="123"/>
      <c r="C846" s="123"/>
      <c r="D846" s="123"/>
      <c r="E846" s="123"/>
      <c r="F846" s="123"/>
    </row>
    <row r="847" spans="1:6" x14ac:dyDescent="0.2">
      <c r="A847" s="123"/>
      <c r="B847" s="123"/>
      <c r="C847" s="123"/>
      <c r="D847" s="123"/>
      <c r="E847" s="123"/>
      <c r="F847" s="123"/>
    </row>
    <row r="848" spans="1:6" x14ac:dyDescent="0.2">
      <c r="A848" s="123"/>
      <c r="B848" s="123"/>
      <c r="C848" s="123"/>
      <c r="D848" s="123"/>
      <c r="E848" s="123"/>
      <c r="F848" s="123"/>
    </row>
    <row r="849" spans="1:6" x14ac:dyDescent="0.2">
      <c r="A849" s="123"/>
      <c r="B849" s="123"/>
      <c r="C849" s="123"/>
      <c r="D849" s="123"/>
      <c r="E849" s="123"/>
      <c r="F849" s="123"/>
    </row>
    <row r="850" spans="1:6" x14ac:dyDescent="0.2">
      <c r="A850" s="123"/>
      <c r="B850" s="123"/>
      <c r="C850" s="123"/>
      <c r="D850" s="123"/>
      <c r="E850" s="123"/>
      <c r="F850" s="123"/>
    </row>
    <row r="851" spans="1:6" x14ac:dyDescent="0.2">
      <c r="A851" s="123"/>
      <c r="B851" s="123"/>
      <c r="C851" s="123"/>
      <c r="D851" s="123"/>
      <c r="E851" s="123"/>
      <c r="F851" s="123"/>
    </row>
    <row r="852" spans="1:6" x14ac:dyDescent="0.2">
      <c r="A852" s="123"/>
      <c r="B852" s="123"/>
      <c r="C852" s="123"/>
      <c r="D852" s="123"/>
      <c r="E852" s="123"/>
      <c r="F852" s="123"/>
    </row>
    <row r="853" spans="1:6" x14ac:dyDescent="0.2">
      <c r="A853" s="123"/>
      <c r="B853" s="123"/>
      <c r="C853" s="123"/>
      <c r="D853" s="123"/>
      <c r="E853" s="123"/>
      <c r="F853" s="123"/>
    </row>
    <row r="854" spans="1:6" x14ac:dyDescent="0.2">
      <c r="A854" s="123"/>
      <c r="B854" s="123"/>
      <c r="C854" s="123"/>
      <c r="D854" s="123"/>
      <c r="E854" s="123"/>
      <c r="F854" s="123"/>
    </row>
    <row r="855" spans="1:6" x14ac:dyDescent="0.2">
      <c r="A855" s="123"/>
      <c r="B855" s="123"/>
      <c r="C855" s="123"/>
      <c r="D855" s="123"/>
      <c r="E855" s="123"/>
      <c r="F855" s="123"/>
    </row>
    <row r="856" spans="1:6" x14ac:dyDescent="0.2">
      <c r="A856" s="123"/>
      <c r="B856" s="123"/>
      <c r="C856" s="123"/>
      <c r="D856" s="123"/>
      <c r="E856" s="123"/>
      <c r="F856" s="123"/>
    </row>
    <row r="857" spans="1:6" x14ac:dyDescent="0.2">
      <c r="A857" s="123"/>
      <c r="B857" s="123"/>
      <c r="C857" s="123"/>
      <c r="D857" s="123"/>
      <c r="E857" s="123"/>
      <c r="F857" s="123"/>
    </row>
    <row r="858" spans="1:6" x14ac:dyDescent="0.2">
      <c r="A858" s="123"/>
      <c r="B858" s="123"/>
      <c r="C858" s="123"/>
      <c r="D858" s="123"/>
      <c r="E858" s="123"/>
      <c r="F858" s="123"/>
    </row>
    <row r="859" spans="1:6" x14ac:dyDescent="0.2">
      <c r="A859" s="123"/>
      <c r="B859" s="123"/>
      <c r="C859" s="123"/>
      <c r="D859" s="123"/>
      <c r="E859" s="123"/>
      <c r="F859" s="123"/>
    </row>
    <row r="860" spans="1:6" x14ac:dyDescent="0.2">
      <c r="A860" s="123"/>
      <c r="B860" s="123"/>
      <c r="C860" s="123"/>
      <c r="D860" s="123"/>
      <c r="E860" s="123"/>
      <c r="F860" s="123"/>
    </row>
    <row r="861" spans="1:6" x14ac:dyDescent="0.2">
      <c r="A861" s="123"/>
      <c r="B861" s="123"/>
      <c r="C861" s="123"/>
      <c r="D861" s="123"/>
      <c r="E861" s="123"/>
      <c r="F861" s="123"/>
    </row>
    <row r="862" spans="1:6" x14ac:dyDescent="0.2">
      <c r="A862" s="123"/>
      <c r="B862" s="123"/>
      <c r="C862" s="123"/>
      <c r="D862" s="123"/>
      <c r="E862" s="123"/>
      <c r="F862" s="123"/>
    </row>
    <row r="863" spans="1:6" x14ac:dyDescent="0.2">
      <c r="A863" s="123"/>
      <c r="B863" s="123"/>
      <c r="C863" s="123"/>
      <c r="D863" s="123"/>
      <c r="E863" s="123"/>
      <c r="F863" s="123"/>
    </row>
    <row r="864" spans="1:6" x14ac:dyDescent="0.2">
      <c r="A864" s="123"/>
      <c r="B864" s="123"/>
      <c r="C864" s="123"/>
      <c r="D864" s="123"/>
      <c r="E864" s="123"/>
      <c r="F864" s="123"/>
    </row>
    <row r="865" spans="1:6" x14ac:dyDescent="0.2">
      <c r="A865" s="123"/>
      <c r="B865" s="123"/>
      <c r="C865" s="123"/>
      <c r="D865" s="123"/>
      <c r="E865" s="123"/>
      <c r="F865" s="123"/>
    </row>
    <row r="866" spans="1:6" x14ac:dyDescent="0.2">
      <c r="A866" s="123"/>
      <c r="B866" s="123"/>
      <c r="C866" s="123"/>
      <c r="D866" s="123"/>
      <c r="E866" s="123"/>
      <c r="F866" s="123"/>
    </row>
    <row r="867" spans="1:6" x14ac:dyDescent="0.2">
      <c r="A867" s="123"/>
      <c r="B867" s="123"/>
      <c r="C867" s="123"/>
      <c r="D867" s="123"/>
      <c r="E867" s="123"/>
      <c r="F867" s="123"/>
    </row>
    <row r="868" spans="1:6" x14ac:dyDescent="0.2">
      <c r="A868" s="123"/>
      <c r="B868" s="123"/>
      <c r="C868" s="123"/>
      <c r="D868" s="123"/>
      <c r="E868" s="123"/>
      <c r="F868" s="123"/>
    </row>
    <row r="869" spans="1:6" x14ac:dyDescent="0.2">
      <c r="A869" s="123"/>
      <c r="B869" s="123"/>
      <c r="C869" s="123"/>
      <c r="D869" s="123"/>
      <c r="E869" s="123"/>
      <c r="F869" s="123"/>
    </row>
    <row r="870" spans="1:6" x14ac:dyDescent="0.2">
      <c r="A870" s="123"/>
      <c r="B870" s="123"/>
      <c r="C870" s="123"/>
      <c r="D870" s="123"/>
      <c r="E870" s="123"/>
      <c r="F870" s="123"/>
    </row>
    <row r="871" spans="1:6" x14ac:dyDescent="0.2">
      <c r="A871" s="123"/>
      <c r="B871" s="123"/>
      <c r="C871" s="123"/>
      <c r="D871" s="123"/>
      <c r="E871" s="123"/>
      <c r="F871" s="123"/>
    </row>
    <row r="872" spans="1:6" x14ac:dyDescent="0.2">
      <c r="A872" s="123"/>
      <c r="B872" s="123"/>
      <c r="C872" s="123"/>
      <c r="D872" s="123"/>
      <c r="E872" s="123"/>
      <c r="F872" s="123"/>
    </row>
    <row r="873" spans="1:6" x14ac:dyDescent="0.2">
      <c r="A873" s="123"/>
      <c r="B873" s="123"/>
      <c r="C873" s="123"/>
      <c r="D873" s="123"/>
      <c r="E873" s="123"/>
      <c r="F873" s="123"/>
    </row>
    <row r="874" spans="1:6" x14ac:dyDescent="0.2">
      <c r="A874" s="123"/>
      <c r="B874" s="123"/>
      <c r="C874" s="123"/>
      <c r="D874" s="123"/>
      <c r="E874" s="123"/>
      <c r="F874" s="123"/>
    </row>
    <row r="875" spans="1:6" x14ac:dyDescent="0.2">
      <c r="A875" s="123"/>
      <c r="B875" s="123"/>
      <c r="C875" s="123"/>
      <c r="D875" s="123"/>
      <c r="E875" s="123"/>
      <c r="F875" s="123"/>
    </row>
    <row r="876" spans="1:6" x14ac:dyDescent="0.2">
      <c r="A876" s="123"/>
      <c r="B876" s="123"/>
      <c r="C876" s="123"/>
      <c r="D876" s="123"/>
      <c r="E876" s="123"/>
      <c r="F876" s="123"/>
    </row>
    <row r="877" spans="1:6" x14ac:dyDescent="0.2">
      <c r="A877" s="123"/>
      <c r="B877" s="123"/>
      <c r="C877" s="123"/>
      <c r="D877" s="123"/>
      <c r="E877" s="123"/>
      <c r="F877" s="123"/>
    </row>
    <row r="878" spans="1:6" x14ac:dyDescent="0.2">
      <c r="A878" s="123"/>
      <c r="B878" s="123"/>
      <c r="C878" s="123"/>
      <c r="D878" s="123"/>
      <c r="E878" s="123"/>
      <c r="F878" s="123"/>
    </row>
    <row r="879" spans="1:6" x14ac:dyDescent="0.2">
      <c r="A879" s="123"/>
      <c r="B879" s="123"/>
      <c r="C879" s="123"/>
      <c r="D879" s="123"/>
      <c r="E879" s="123"/>
      <c r="F879" s="123"/>
    </row>
    <row r="880" spans="1:6" x14ac:dyDescent="0.2">
      <c r="A880" s="123"/>
      <c r="B880" s="123"/>
      <c r="C880" s="123"/>
      <c r="D880" s="123"/>
      <c r="E880" s="123"/>
      <c r="F880" s="123"/>
    </row>
    <row r="881" spans="1:6" x14ac:dyDescent="0.2">
      <c r="A881" s="123"/>
      <c r="B881" s="123"/>
      <c r="C881" s="123"/>
      <c r="D881" s="123"/>
      <c r="E881" s="123"/>
      <c r="F881" s="123"/>
    </row>
    <row r="882" spans="1:6" x14ac:dyDescent="0.2">
      <c r="A882" s="123"/>
      <c r="B882" s="123"/>
      <c r="C882" s="123"/>
      <c r="D882" s="123"/>
      <c r="E882" s="123"/>
      <c r="F882" s="123"/>
    </row>
    <row r="883" spans="1:6" x14ac:dyDescent="0.2">
      <c r="A883" s="123"/>
      <c r="B883" s="123"/>
      <c r="C883" s="123"/>
      <c r="D883" s="123"/>
      <c r="E883" s="123"/>
      <c r="F883" s="123"/>
    </row>
    <row r="884" spans="1:6" x14ac:dyDescent="0.2">
      <c r="A884" s="123"/>
      <c r="B884" s="123"/>
      <c r="C884" s="123"/>
      <c r="D884" s="123"/>
      <c r="E884" s="123"/>
      <c r="F884" s="123"/>
    </row>
    <row r="885" spans="1:6" x14ac:dyDescent="0.2">
      <c r="A885" s="123"/>
      <c r="B885" s="123"/>
      <c r="C885" s="123"/>
      <c r="D885" s="123"/>
      <c r="E885" s="123"/>
      <c r="F885" s="123"/>
    </row>
    <row r="886" spans="1:6" x14ac:dyDescent="0.2">
      <c r="A886" s="123"/>
      <c r="B886" s="123"/>
      <c r="C886" s="123"/>
      <c r="D886" s="123"/>
      <c r="E886" s="123"/>
      <c r="F886" s="123"/>
    </row>
    <row r="887" spans="1:6" x14ac:dyDescent="0.2">
      <c r="A887" s="123"/>
      <c r="B887" s="123"/>
      <c r="C887" s="123"/>
      <c r="D887" s="123"/>
      <c r="E887" s="123"/>
      <c r="F887" s="123"/>
    </row>
    <row r="888" spans="1:6" x14ac:dyDescent="0.2">
      <c r="A888" s="123"/>
      <c r="B888" s="123"/>
      <c r="C888" s="123"/>
      <c r="D888" s="123"/>
      <c r="E888" s="123"/>
      <c r="F888" s="123"/>
    </row>
    <row r="889" spans="1:6" x14ac:dyDescent="0.2">
      <c r="A889" s="123"/>
      <c r="B889" s="123"/>
      <c r="C889" s="123"/>
      <c r="D889" s="123"/>
      <c r="E889" s="123"/>
      <c r="F889" s="123"/>
    </row>
    <row r="890" spans="1:6" x14ac:dyDescent="0.2">
      <c r="A890" s="123"/>
      <c r="B890" s="123"/>
      <c r="C890" s="123"/>
      <c r="D890" s="123"/>
      <c r="E890" s="123"/>
      <c r="F890" s="123"/>
    </row>
    <row r="891" spans="1:6" x14ac:dyDescent="0.2">
      <c r="A891" s="123"/>
      <c r="B891" s="123"/>
      <c r="C891" s="123"/>
      <c r="D891" s="123"/>
      <c r="E891" s="123"/>
      <c r="F891" s="123"/>
    </row>
    <row r="892" spans="1:6" x14ac:dyDescent="0.2">
      <c r="A892" s="123"/>
      <c r="B892" s="123"/>
      <c r="C892" s="123"/>
      <c r="D892" s="123"/>
      <c r="E892" s="123"/>
      <c r="F892" s="123"/>
    </row>
    <row r="893" spans="1:6" x14ac:dyDescent="0.2">
      <c r="A893" s="123"/>
      <c r="B893" s="123"/>
      <c r="C893" s="123"/>
      <c r="D893" s="123"/>
      <c r="E893" s="123"/>
      <c r="F893" s="123"/>
    </row>
    <row r="894" spans="1:6" x14ac:dyDescent="0.2">
      <c r="A894" s="123"/>
      <c r="B894" s="123"/>
      <c r="C894" s="123"/>
      <c r="D894" s="123"/>
      <c r="E894" s="123"/>
      <c r="F894" s="123"/>
    </row>
    <row r="895" spans="1:6" x14ac:dyDescent="0.2">
      <c r="A895" s="123"/>
      <c r="B895" s="123"/>
      <c r="C895" s="123"/>
      <c r="D895" s="123"/>
      <c r="E895" s="123"/>
      <c r="F895" s="123"/>
    </row>
    <row r="896" spans="1:6" x14ac:dyDescent="0.2">
      <c r="A896" s="123"/>
      <c r="B896" s="123"/>
      <c r="C896" s="123"/>
      <c r="D896" s="123"/>
      <c r="E896" s="123"/>
      <c r="F896" s="123"/>
    </row>
    <row r="897" spans="1:6" x14ac:dyDescent="0.2">
      <c r="A897" s="123"/>
      <c r="B897" s="123"/>
      <c r="C897" s="123"/>
      <c r="D897" s="123"/>
      <c r="E897" s="123"/>
      <c r="F897" s="123"/>
    </row>
    <row r="898" spans="1:6" x14ac:dyDescent="0.2">
      <c r="A898" s="123"/>
      <c r="B898" s="123"/>
      <c r="C898" s="123"/>
      <c r="D898" s="123"/>
      <c r="E898" s="123"/>
      <c r="F898" s="123"/>
    </row>
    <row r="899" spans="1:6" x14ac:dyDescent="0.2">
      <c r="A899" s="123"/>
      <c r="B899" s="123"/>
      <c r="C899" s="123"/>
      <c r="D899" s="123"/>
      <c r="E899" s="123"/>
      <c r="F899" s="123"/>
    </row>
    <row r="900" spans="1:6" x14ac:dyDescent="0.2">
      <c r="A900" s="123"/>
      <c r="B900" s="123"/>
      <c r="C900" s="123"/>
      <c r="D900" s="123"/>
      <c r="E900" s="123"/>
      <c r="F900" s="123"/>
    </row>
    <row r="901" spans="1:6" x14ac:dyDescent="0.2">
      <c r="A901" s="123"/>
      <c r="B901" s="123"/>
      <c r="C901" s="123"/>
      <c r="D901" s="123"/>
      <c r="E901" s="123"/>
      <c r="F901" s="123"/>
    </row>
    <row r="902" spans="1:6" x14ac:dyDescent="0.2">
      <c r="A902" s="123"/>
      <c r="B902" s="123"/>
      <c r="C902" s="123"/>
      <c r="D902" s="123"/>
      <c r="E902" s="123"/>
      <c r="F902" s="123"/>
    </row>
    <row r="903" spans="1:6" x14ac:dyDescent="0.2">
      <c r="A903" s="123"/>
      <c r="B903" s="123"/>
      <c r="C903" s="123"/>
      <c r="D903" s="123"/>
      <c r="E903" s="123"/>
      <c r="F903" s="123"/>
    </row>
    <row r="904" spans="1:6" x14ac:dyDescent="0.2">
      <c r="A904" s="123"/>
      <c r="B904" s="123"/>
      <c r="C904" s="123"/>
      <c r="D904" s="123"/>
      <c r="E904" s="123"/>
      <c r="F904" s="123"/>
    </row>
    <row r="905" spans="1:6" x14ac:dyDescent="0.2">
      <c r="A905" s="123"/>
      <c r="B905" s="123"/>
      <c r="C905" s="123"/>
      <c r="D905" s="123"/>
      <c r="E905" s="123"/>
      <c r="F905" s="123"/>
    </row>
    <row r="906" spans="1:6" x14ac:dyDescent="0.2">
      <c r="A906" s="123"/>
      <c r="B906" s="123"/>
      <c r="C906" s="123"/>
      <c r="D906" s="123"/>
      <c r="E906" s="123"/>
      <c r="F906" s="123"/>
    </row>
    <row r="907" spans="1:6" x14ac:dyDescent="0.2">
      <c r="A907" s="123"/>
      <c r="B907" s="123"/>
      <c r="C907" s="123"/>
      <c r="D907" s="123"/>
      <c r="E907" s="123"/>
      <c r="F907" s="123"/>
    </row>
    <row r="908" spans="1:6" x14ac:dyDescent="0.2">
      <c r="A908" s="123"/>
      <c r="B908" s="123"/>
      <c r="C908" s="123"/>
      <c r="D908" s="123"/>
      <c r="E908" s="123"/>
      <c r="F908" s="123"/>
    </row>
    <row r="909" spans="1:6" x14ac:dyDescent="0.2">
      <c r="A909" s="123"/>
      <c r="B909" s="123"/>
      <c r="C909" s="123"/>
      <c r="D909" s="123"/>
      <c r="E909" s="123"/>
      <c r="F909" s="123"/>
    </row>
    <row r="910" spans="1:6" x14ac:dyDescent="0.2">
      <c r="A910" s="123"/>
      <c r="B910" s="123"/>
      <c r="C910" s="123"/>
      <c r="D910" s="123"/>
      <c r="E910" s="123"/>
      <c r="F910" s="123"/>
    </row>
    <row r="911" spans="1:6" x14ac:dyDescent="0.2">
      <c r="A911" s="123"/>
      <c r="B911" s="123"/>
      <c r="C911" s="123"/>
      <c r="D911" s="123"/>
      <c r="E911" s="123"/>
      <c r="F911" s="123"/>
    </row>
    <row r="912" spans="1:6" x14ac:dyDescent="0.2">
      <c r="A912" s="123"/>
      <c r="B912" s="123"/>
      <c r="C912" s="123"/>
      <c r="D912" s="123"/>
      <c r="E912" s="123"/>
      <c r="F912" s="123"/>
    </row>
    <row r="913" spans="1:6" x14ac:dyDescent="0.2">
      <c r="A913" s="123"/>
      <c r="B913" s="123"/>
      <c r="C913" s="123"/>
      <c r="D913" s="123"/>
      <c r="E913" s="123"/>
      <c r="F913" s="123"/>
    </row>
    <row r="914" spans="1:6" x14ac:dyDescent="0.2">
      <c r="A914" s="123"/>
      <c r="B914" s="123"/>
      <c r="C914" s="123"/>
      <c r="D914" s="123"/>
      <c r="E914" s="123"/>
      <c r="F914" s="123"/>
    </row>
    <row r="915" spans="1:6" x14ac:dyDescent="0.2">
      <c r="A915" s="123"/>
      <c r="B915" s="123"/>
      <c r="C915" s="123"/>
      <c r="D915" s="123"/>
      <c r="E915" s="123"/>
      <c r="F915" s="123"/>
    </row>
    <row r="916" spans="1:6" x14ac:dyDescent="0.2">
      <c r="A916" s="123"/>
      <c r="B916" s="123"/>
      <c r="C916" s="123"/>
      <c r="D916" s="123"/>
      <c r="E916" s="123"/>
      <c r="F916" s="123"/>
    </row>
    <row r="917" spans="1:6" x14ac:dyDescent="0.2">
      <c r="A917" s="123"/>
      <c r="B917" s="123"/>
      <c r="C917" s="123"/>
      <c r="D917" s="123"/>
      <c r="E917" s="123"/>
      <c r="F917" s="123"/>
    </row>
    <row r="918" spans="1:6" x14ac:dyDescent="0.2">
      <c r="A918" s="123"/>
      <c r="B918" s="123"/>
      <c r="C918" s="123"/>
      <c r="D918" s="123"/>
      <c r="E918" s="123"/>
      <c r="F918" s="123"/>
    </row>
    <row r="919" spans="1:6" x14ac:dyDescent="0.2">
      <c r="A919" s="123"/>
      <c r="B919" s="123"/>
      <c r="C919" s="123"/>
      <c r="D919" s="123"/>
      <c r="E919" s="123"/>
      <c r="F919" s="123"/>
    </row>
    <row r="920" spans="1:6" x14ac:dyDescent="0.2">
      <c r="A920" s="123"/>
      <c r="B920" s="123"/>
      <c r="C920" s="123"/>
      <c r="D920" s="123"/>
      <c r="E920" s="123"/>
      <c r="F920" s="123"/>
    </row>
    <row r="921" spans="1:6" x14ac:dyDescent="0.2">
      <c r="A921" s="123"/>
      <c r="B921" s="123"/>
      <c r="C921" s="123"/>
      <c r="D921" s="123"/>
      <c r="E921" s="123"/>
      <c r="F921" s="123"/>
    </row>
    <row r="922" spans="1:6" x14ac:dyDescent="0.2">
      <c r="A922" s="123"/>
      <c r="B922" s="123"/>
      <c r="C922" s="123"/>
      <c r="D922" s="123"/>
      <c r="E922" s="123"/>
      <c r="F922" s="123"/>
    </row>
    <row r="923" spans="1:6" x14ac:dyDescent="0.2">
      <c r="A923" s="123"/>
      <c r="B923" s="123"/>
      <c r="C923" s="123"/>
      <c r="D923" s="123"/>
      <c r="E923" s="123"/>
      <c r="F923" s="123"/>
    </row>
    <row r="924" spans="1:6" x14ac:dyDescent="0.2">
      <c r="A924" s="123"/>
      <c r="B924" s="123"/>
      <c r="C924" s="123"/>
      <c r="D924" s="123"/>
      <c r="E924" s="123"/>
      <c r="F924" s="123"/>
    </row>
    <row r="925" spans="1:6" x14ac:dyDescent="0.2">
      <c r="A925" s="123"/>
      <c r="B925" s="123"/>
      <c r="C925" s="123"/>
      <c r="D925" s="123"/>
      <c r="E925" s="123"/>
      <c r="F925" s="123"/>
    </row>
    <row r="926" spans="1:6" x14ac:dyDescent="0.2">
      <c r="A926" s="123"/>
      <c r="B926" s="123"/>
      <c r="C926" s="123"/>
      <c r="D926" s="123"/>
      <c r="E926" s="123"/>
      <c r="F926" s="123"/>
    </row>
    <row r="927" spans="1:6" x14ac:dyDescent="0.2">
      <c r="A927" s="123"/>
      <c r="B927" s="123"/>
      <c r="C927" s="123"/>
      <c r="D927" s="123"/>
      <c r="E927" s="123"/>
      <c r="F927" s="123"/>
    </row>
    <row r="928" spans="1:6" x14ac:dyDescent="0.2">
      <c r="A928" s="123"/>
      <c r="B928" s="123"/>
      <c r="C928" s="123"/>
      <c r="D928" s="123"/>
      <c r="E928" s="123"/>
      <c r="F928" s="123"/>
    </row>
    <row r="929" spans="1:6" x14ac:dyDescent="0.2">
      <c r="A929" s="123"/>
      <c r="B929" s="123"/>
      <c r="C929" s="123"/>
      <c r="D929" s="123"/>
      <c r="E929" s="123"/>
      <c r="F929" s="123"/>
    </row>
    <row r="930" spans="1:6" x14ac:dyDescent="0.2">
      <c r="A930" s="123"/>
      <c r="B930" s="123"/>
      <c r="C930" s="123"/>
      <c r="D930" s="123"/>
      <c r="E930" s="123"/>
      <c r="F930" s="123"/>
    </row>
    <row r="931" spans="1:6" x14ac:dyDescent="0.2">
      <c r="A931" s="123"/>
      <c r="B931" s="123"/>
      <c r="C931" s="123"/>
      <c r="D931" s="123"/>
      <c r="E931" s="123"/>
      <c r="F931" s="123"/>
    </row>
    <row r="932" spans="1:6" x14ac:dyDescent="0.2">
      <c r="A932" s="123"/>
      <c r="B932" s="123"/>
      <c r="C932" s="123"/>
      <c r="D932" s="123"/>
      <c r="E932" s="123"/>
      <c r="F932" s="123"/>
    </row>
    <row r="933" spans="1:6" x14ac:dyDescent="0.2">
      <c r="A933" s="123"/>
      <c r="B933" s="123"/>
      <c r="C933" s="123"/>
      <c r="D933" s="123"/>
      <c r="E933" s="123"/>
      <c r="F933" s="123"/>
    </row>
    <row r="934" spans="1:6" x14ac:dyDescent="0.2">
      <c r="A934" s="123"/>
      <c r="B934" s="123"/>
      <c r="C934" s="123"/>
      <c r="D934" s="123"/>
      <c r="E934" s="123"/>
      <c r="F934" s="123"/>
    </row>
    <row r="935" spans="1:6" x14ac:dyDescent="0.2">
      <c r="A935" s="123"/>
      <c r="B935" s="123"/>
      <c r="C935" s="123"/>
      <c r="D935" s="123"/>
      <c r="E935" s="123"/>
      <c r="F935" s="123"/>
    </row>
    <row r="936" spans="1:6" x14ac:dyDescent="0.2">
      <c r="A936" s="123"/>
      <c r="B936" s="123"/>
      <c r="C936" s="123"/>
      <c r="D936" s="123"/>
      <c r="E936" s="123"/>
      <c r="F936" s="123"/>
    </row>
    <row r="937" spans="1:6" x14ac:dyDescent="0.2">
      <c r="A937" s="123"/>
      <c r="B937" s="123"/>
      <c r="C937" s="123"/>
      <c r="D937" s="123"/>
      <c r="E937" s="123"/>
      <c r="F937" s="123"/>
    </row>
    <row r="938" spans="1:6" x14ac:dyDescent="0.2">
      <c r="A938" s="123"/>
      <c r="B938" s="123"/>
      <c r="C938" s="123"/>
      <c r="D938" s="123"/>
      <c r="E938" s="123"/>
      <c r="F938" s="123"/>
    </row>
    <row r="939" spans="1:6" x14ac:dyDescent="0.2">
      <c r="A939" s="123"/>
      <c r="B939" s="123"/>
      <c r="C939" s="123"/>
      <c r="D939" s="123"/>
      <c r="E939" s="123"/>
      <c r="F939" s="123"/>
    </row>
    <row r="940" spans="1:6" x14ac:dyDescent="0.2">
      <c r="A940" s="123"/>
      <c r="B940" s="123"/>
      <c r="C940" s="123"/>
      <c r="D940" s="123"/>
      <c r="E940" s="123"/>
      <c r="F940" s="123"/>
    </row>
    <row r="941" spans="1:6" x14ac:dyDescent="0.2">
      <c r="A941" s="123"/>
      <c r="B941" s="123"/>
      <c r="C941" s="123"/>
      <c r="D941" s="123"/>
      <c r="E941" s="123"/>
      <c r="F941" s="123"/>
    </row>
    <row r="942" spans="1:6" x14ac:dyDescent="0.2">
      <c r="A942" s="123"/>
      <c r="B942" s="123"/>
      <c r="C942" s="123"/>
      <c r="D942" s="123"/>
      <c r="E942" s="123"/>
      <c r="F942" s="123"/>
    </row>
    <row r="943" spans="1:6" x14ac:dyDescent="0.2">
      <c r="A943" s="123"/>
      <c r="B943" s="123"/>
      <c r="C943" s="123"/>
      <c r="D943" s="123"/>
      <c r="E943" s="123"/>
      <c r="F943" s="123"/>
    </row>
    <row r="944" spans="1:6" x14ac:dyDescent="0.2">
      <c r="A944" s="123"/>
      <c r="B944" s="123"/>
      <c r="C944" s="123"/>
      <c r="D944" s="123"/>
      <c r="E944" s="123"/>
      <c r="F944" s="123"/>
    </row>
    <row r="945" spans="1:6" x14ac:dyDescent="0.2">
      <c r="A945" s="123"/>
      <c r="B945" s="123"/>
      <c r="C945" s="123"/>
      <c r="D945" s="123"/>
      <c r="E945" s="123"/>
      <c r="F945" s="123"/>
    </row>
    <row r="946" spans="1:6" x14ac:dyDescent="0.2">
      <c r="A946" s="123"/>
      <c r="B946" s="123"/>
      <c r="C946" s="123"/>
      <c r="D946" s="123"/>
      <c r="E946" s="123"/>
      <c r="F946" s="123"/>
    </row>
    <row r="947" spans="1:6" x14ac:dyDescent="0.2">
      <c r="A947" s="123"/>
      <c r="B947" s="123"/>
      <c r="C947" s="123"/>
      <c r="D947" s="123"/>
      <c r="E947" s="123"/>
      <c r="F947" s="123"/>
    </row>
    <row r="948" spans="1:6" x14ac:dyDescent="0.2">
      <c r="A948" s="123"/>
      <c r="B948" s="123"/>
      <c r="C948" s="123"/>
      <c r="D948" s="123"/>
      <c r="E948" s="123"/>
      <c r="F948" s="123"/>
    </row>
    <row r="949" spans="1:6" x14ac:dyDescent="0.2">
      <c r="A949" s="123"/>
      <c r="B949" s="123"/>
      <c r="C949" s="123"/>
      <c r="D949" s="123"/>
      <c r="E949" s="123"/>
      <c r="F949" s="123"/>
    </row>
    <row r="950" spans="1:6" x14ac:dyDescent="0.2">
      <c r="A950" s="123"/>
      <c r="B950" s="123"/>
      <c r="C950" s="123"/>
      <c r="D950" s="123"/>
      <c r="E950" s="123"/>
      <c r="F950" s="123"/>
    </row>
    <row r="951" spans="1:6" x14ac:dyDescent="0.2">
      <c r="A951" s="123"/>
      <c r="B951" s="123"/>
      <c r="C951" s="123"/>
      <c r="D951" s="123"/>
      <c r="E951" s="123"/>
      <c r="F951" s="123"/>
    </row>
    <row r="952" spans="1:6" x14ac:dyDescent="0.2">
      <c r="A952" s="123"/>
      <c r="B952" s="123"/>
      <c r="C952" s="123"/>
      <c r="D952" s="123"/>
      <c r="E952" s="123"/>
      <c r="F952" s="123"/>
    </row>
    <row r="953" spans="1:6" x14ac:dyDescent="0.2">
      <c r="A953" s="123"/>
      <c r="B953" s="123"/>
      <c r="C953" s="123"/>
      <c r="D953" s="123"/>
      <c r="E953" s="123"/>
      <c r="F953" s="123"/>
    </row>
    <row r="954" spans="1:6" x14ac:dyDescent="0.2">
      <c r="A954" s="123"/>
      <c r="B954" s="123"/>
      <c r="C954" s="123"/>
      <c r="D954" s="123"/>
      <c r="E954" s="123"/>
      <c r="F954" s="123"/>
    </row>
    <row r="955" spans="1:6" x14ac:dyDescent="0.2">
      <c r="A955" s="123"/>
      <c r="B955" s="123"/>
      <c r="C955" s="123"/>
      <c r="D955" s="123"/>
      <c r="E955" s="123"/>
      <c r="F955" s="123"/>
    </row>
    <row r="956" spans="1:6" x14ac:dyDescent="0.2">
      <c r="A956" s="123"/>
      <c r="B956" s="123"/>
      <c r="C956" s="123"/>
      <c r="D956" s="123"/>
      <c r="E956" s="123"/>
      <c r="F956" s="123"/>
    </row>
    <row r="957" spans="1:6" x14ac:dyDescent="0.2">
      <c r="A957" s="123"/>
      <c r="B957" s="123"/>
      <c r="C957" s="123"/>
      <c r="D957" s="123"/>
      <c r="E957" s="123"/>
      <c r="F957" s="123"/>
    </row>
    <row r="958" spans="1:6" x14ac:dyDescent="0.2">
      <c r="A958" s="123"/>
      <c r="B958" s="123"/>
      <c r="C958" s="123"/>
      <c r="D958" s="123"/>
      <c r="E958" s="123"/>
      <c r="F958" s="123"/>
    </row>
    <row r="959" spans="1:6" x14ac:dyDescent="0.2">
      <c r="A959" s="123"/>
      <c r="B959" s="123"/>
      <c r="C959" s="123"/>
      <c r="D959" s="123"/>
      <c r="E959" s="123"/>
      <c r="F959" s="123"/>
    </row>
    <row r="960" spans="1:6" x14ac:dyDescent="0.2">
      <c r="A960" s="123"/>
      <c r="B960" s="123"/>
      <c r="C960" s="123"/>
      <c r="D960" s="123"/>
      <c r="E960" s="123"/>
      <c r="F960" s="123"/>
    </row>
    <row r="961" spans="1:6" x14ac:dyDescent="0.2">
      <c r="A961" s="123"/>
      <c r="B961" s="123"/>
      <c r="C961" s="123"/>
      <c r="D961" s="123"/>
      <c r="E961" s="123"/>
      <c r="F961" s="123"/>
    </row>
    <row r="962" spans="1:6" x14ac:dyDescent="0.2">
      <c r="A962" s="123"/>
      <c r="B962" s="123"/>
      <c r="C962" s="123"/>
      <c r="D962" s="123"/>
      <c r="E962" s="123"/>
      <c r="F962" s="123"/>
    </row>
    <row r="963" spans="1:6" x14ac:dyDescent="0.2">
      <c r="A963" s="123"/>
      <c r="B963" s="123"/>
      <c r="C963" s="123"/>
      <c r="D963" s="123"/>
      <c r="E963" s="123"/>
      <c r="F963" s="123"/>
    </row>
    <row r="964" spans="1:6" x14ac:dyDescent="0.2">
      <c r="A964" s="123"/>
      <c r="B964" s="123"/>
      <c r="C964" s="123"/>
      <c r="D964" s="123"/>
      <c r="E964" s="123"/>
      <c r="F964" s="123"/>
    </row>
    <row r="965" spans="1:6" x14ac:dyDescent="0.2">
      <c r="A965" s="123"/>
      <c r="B965" s="123"/>
      <c r="C965" s="123"/>
      <c r="D965" s="123"/>
      <c r="E965" s="123"/>
      <c r="F965" s="123"/>
    </row>
    <row r="966" spans="1:6" x14ac:dyDescent="0.2">
      <c r="A966" s="123"/>
      <c r="B966" s="123"/>
      <c r="C966" s="123"/>
      <c r="D966" s="123"/>
      <c r="E966" s="123"/>
      <c r="F966" s="123"/>
    </row>
    <row r="967" spans="1:6" x14ac:dyDescent="0.2">
      <c r="A967" s="123"/>
      <c r="B967" s="123"/>
      <c r="C967" s="123"/>
      <c r="D967" s="123"/>
      <c r="E967" s="123"/>
      <c r="F967" s="123"/>
    </row>
    <row r="968" spans="1:6" x14ac:dyDescent="0.2">
      <c r="A968" s="123"/>
      <c r="B968" s="123"/>
      <c r="C968" s="123"/>
      <c r="D968" s="123"/>
      <c r="E968" s="123"/>
      <c r="F968" s="123"/>
    </row>
    <row r="969" spans="1:6" x14ac:dyDescent="0.2">
      <c r="A969" s="123"/>
      <c r="B969" s="123"/>
      <c r="C969" s="123"/>
      <c r="D969" s="123"/>
      <c r="E969" s="123"/>
      <c r="F969" s="123"/>
    </row>
    <row r="970" spans="1:6" x14ac:dyDescent="0.2">
      <c r="A970" s="123"/>
      <c r="B970" s="123"/>
      <c r="C970" s="123"/>
      <c r="D970" s="123"/>
      <c r="E970" s="123"/>
      <c r="F970" s="123"/>
    </row>
    <row r="971" spans="1:6" x14ac:dyDescent="0.2">
      <c r="A971" s="123"/>
      <c r="B971" s="123"/>
      <c r="C971" s="123"/>
      <c r="D971" s="123"/>
      <c r="E971" s="123"/>
      <c r="F971" s="123"/>
    </row>
    <row r="972" spans="1:6" x14ac:dyDescent="0.2">
      <c r="A972" s="123"/>
      <c r="B972" s="123"/>
      <c r="C972" s="123"/>
      <c r="D972" s="123"/>
      <c r="E972" s="123"/>
      <c r="F972" s="123"/>
    </row>
    <row r="973" spans="1:6" x14ac:dyDescent="0.2">
      <c r="A973" s="123"/>
      <c r="B973" s="123"/>
      <c r="C973" s="123"/>
      <c r="D973" s="123"/>
      <c r="E973" s="123"/>
      <c r="F973" s="123"/>
    </row>
    <row r="974" spans="1:6" x14ac:dyDescent="0.2">
      <c r="A974" s="123"/>
      <c r="B974" s="123"/>
      <c r="C974" s="123"/>
      <c r="D974" s="123"/>
      <c r="E974" s="123"/>
      <c r="F974" s="123"/>
    </row>
    <row r="975" spans="1:6" x14ac:dyDescent="0.2">
      <c r="A975" s="123"/>
      <c r="B975" s="123"/>
      <c r="C975" s="123"/>
      <c r="D975" s="123"/>
      <c r="E975" s="123"/>
      <c r="F975" s="123"/>
    </row>
    <row r="976" spans="1:6" x14ac:dyDescent="0.2">
      <c r="A976" s="123"/>
      <c r="B976" s="123"/>
      <c r="C976" s="123"/>
      <c r="D976" s="123"/>
      <c r="E976" s="123"/>
      <c r="F976" s="123"/>
    </row>
    <row r="977" spans="1:6" x14ac:dyDescent="0.2">
      <c r="A977" s="123"/>
      <c r="B977" s="123"/>
      <c r="C977" s="123"/>
      <c r="D977" s="123"/>
      <c r="E977" s="123"/>
      <c r="F977" s="123"/>
    </row>
    <row r="978" spans="1:6" x14ac:dyDescent="0.2">
      <c r="A978" s="123"/>
      <c r="B978" s="123"/>
      <c r="C978" s="123"/>
      <c r="D978" s="123"/>
      <c r="E978" s="123"/>
      <c r="F978" s="123"/>
    </row>
    <row r="979" spans="1:6" x14ac:dyDescent="0.2">
      <c r="A979" s="123"/>
      <c r="B979" s="123"/>
      <c r="C979" s="123"/>
      <c r="D979" s="123"/>
      <c r="E979" s="123"/>
      <c r="F979" s="123"/>
    </row>
    <row r="980" spans="1:6" x14ac:dyDescent="0.2">
      <c r="A980" s="123"/>
      <c r="B980" s="123"/>
      <c r="C980" s="123"/>
      <c r="D980" s="123"/>
      <c r="E980" s="123"/>
      <c r="F980" s="123"/>
    </row>
    <row r="981" spans="1:6" x14ac:dyDescent="0.2">
      <c r="A981" s="123"/>
      <c r="B981" s="123"/>
      <c r="C981" s="123"/>
      <c r="D981" s="123"/>
      <c r="E981" s="123"/>
      <c r="F981" s="123"/>
    </row>
    <row r="982" spans="1:6" x14ac:dyDescent="0.2">
      <c r="A982" s="123"/>
      <c r="B982" s="123"/>
      <c r="C982" s="123"/>
      <c r="D982" s="123"/>
      <c r="E982" s="123"/>
      <c r="F982" s="123"/>
    </row>
    <row r="983" spans="1:6" x14ac:dyDescent="0.2">
      <c r="A983" s="123"/>
      <c r="B983" s="123"/>
      <c r="C983" s="123"/>
      <c r="D983" s="123"/>
      <c r="E983" s="123"/>
      <c r="F983" s="123"/>
    </row>
    <row r="984" spans="1:6" x14ac:dyDescent="0.2">
      <c r="A984" s="123"/>
      <c r="B984" s="123"/>
      <c r="C984" s="123"/>
      <c r="D984" s="123"/>
      <c r="E984" s="123"/>
      <c r="F984" s="123"/>
    </row>
    <row r="985" spans="1:6" x14ac:dyDescent="0.2">
      <c r="A985" s="123"/>
      <c r="B985" s="123"/>
      <c r="C985" s="123"/>
      <c r="D985" s="123"/>
      <c r="E985" s="123"/>
      <c r="F985" s="123"/>
    </row>
    <row r="986" spans="1:6" x14ac:dyDescent="0.2">
      <c r="A986" s="123"/>
      <c r="B986" s="123"/>
      <c r="C986" s="123"/>
      <c r="D986" s="123"/>
      <c r="E986" s="123"/>
      <c r="F986" s="123"/>
    </row>
    <row r="987" spans="1:6" x14ac:dyDescent="0.2">
      <c r="A987" s="123"/>
      <c r="B987" s="123"/>
      <c r="C987" s="123"/>
      <c r="D987" s="123"/>
      <c r="E987" s="123"/>
      <c r="F987" s="123"/>
    </row>
    <row r="988" spans="1:6" x14ac:dyDescent="0.2">
      <c r="A988" s="123"/>
      <c r="B988" s="123"/>
      <c r="C988" s="123"/>
      <c r="D988" s="123"/>
      <c r="E988" s="123"/>
      <c r="F988" s="123"/>
    </row>
    <row r="989" spans="1:6" x14ac:dyDescent="0.2">
      <c r="A989" s="123"/>
      <c r="B989" s="123"/>
      <c r="C989" s="123"/>
      <c r="D989" s="123"/>
      <c r="E989" s="123"/>
      <c r="F989" s="123"/>
    </row>
    <row r="990" spans="1:6" x14ac:dyDescent="0.2">
      <c r="A990" s="123"/>
      <c r="B990" s="123"/>
      <c r="C990" s="123"/>
      <c r="D990" s="123"/>
      <c r="E990" s="123"/>
      <c r="F990" s="123"/>
    </row>
    <row r="991" spans="1:6" x14ac:dyDescent="0.2">
      <c r="A991" s="123"/>
      <c r="B991" s="123"/>
      <c r="C991" s="123"/>
      <c r="D991" s="123"/>
      <c r="E991" s="123"/>
      <c r="F991" s="123"/>
    </row>
    <row r="992" spans="1:6" x14ac:dyDescent="0.2">
      <c r="A992" s="123"/>
      <c r="B992" s="123"/>
      <c r="C992" s="123"/>
      <c r="D992" s="123"/>
      <c r="E992" s="123"/>
      <c r="F992" s="123"/>
    </row>
    <row r="993" spans="1:6" x14ac:dyDescent="0.2">
      <c r="A993" s="123"/>
      <c r="B993" s="123"/>
      <c r="C993" s="123"/>
      <c r="D993" s="123"/>
      <c r="E993" s="123"/>
      <c r="F993" s="123"/>
    </row>
    <row r="994" spans="1:6" x14ac:dyDescent="0.2">
      <c r="A994" s="123"/>
      <c r="B994" s="123"/>
      <c r="C994" s="123"/>
      <c r="D994" s="123"/>
      <c r="E994" s="123"/>
      <c r="F994" s="123"/>
    </row>
    <row r="995" spans="1:6" x14ac:dyDescent="0.2">
      <c r="A995" s="123"/>
      <c r="B995" s="123"/>
      <c r="C995" s="123"/>
      <c r="D995" s="123"/>
      <c r="E995" s="123"/>
      <c r="F995" s="123"/>
    </row>
    <row r="996" spans="1:6" x14ac:dyDescent="0.2">
      <c r="A996" s="123"/>
      <c r="B996" s="123"/>
      <c r="C996" s="123"/>
      <c r="D996" s="123"/>
      <c r="E996" s="123"/>
      <c r="F996" s="123"/>
    </row>
    <row r="997" spans="1:6" x14ac:dyDescent="0.2">
      <c r="A997" s="123"/>
      <c r="B997" s="123"/>
      <c r="C997" s="123"/>
      <c r="D997" s="123"/>
      <c r="E997" s="123"/>
      <c r="F997" s="123"/>
    </row>
    <row r="998" spans="1:6" x14ac:dyDescent="0.2">
      <c r="A998" s="123"/>
      <c r="B998" s="123"/>
      <c r="C998" s="123"/>
      <c r="D998" s="123"/>
      <c r="E998" s="123"/>
      <c r="F998" s="123"/>
    </row>
    <row r="999" spans="1:6" x14ac:dyDescent="0.2">
      <c r="A999" s="123"/>
      <c r="B999" s="123"/>
      <c r="C999" s="123"/>
      <c r="D999" s="123"/>
      <c r="E999" s="123"/>
      <c r="F999" s="123"/>
    </row>
    <row r="1000" spans="1:6" x14ac:dyDescent="0.2">
      <c r="A1000" s="123"/>
      <c r="B1000" s="123"/>
      <c r="C1000" s="123"/>
      <c r="D1000" s="123"/>
      <c r="E1000" s="123"/>
      <c r="F1000" s="123"/>
    </row>
    <row r="1001" spans="1:6" x14ac:dyDescent="0.2">
      <c r="A1001" s="123"/>
      <c r="B1001" s="123"/>
      <c r="C1001" s="123"/>
      <c r="D1001" s="123"/>
      <c r="E1001" s="123"/>
      <c r="F1001" s="123"/>
    </row>
    <row r="1002" spans="1:6" x14ac:dyDescent="0.2">
      <c r="A1002" s="123"/>
      <c r="B1002" s="123"/>
      <c r="C1002" s="123"/>
      <c r="D1002" s="123"/>
      <c r="E1002" s="123"/>
      <c r="F1002" s="123"/>
    </row>
    <row r="1003" spans="1:6" x14ac:dyDescent="0.2">
      <c r="A1003" s="123"/>
      <c r="B1003" s="123"/>
      <c r="C1003" s="123"/>
      <c r="D1003" s="123"/>
      <c r="E1003" s="123"/>
      <c r="F1003" s="123"/>
    </row>
    <row r="1004" spans="1:6" x14ac:dyDescent="0.2">
      <c r="A1004" s="123"/>
      <c r="B1004" s="123"/>
      <c r="C1004" s="123"/>
      <c r="D1004" s="123"/>
      <c r="E1004" s="123"/>
      <c r="F1004" s="123"/>
    </row>
    <row r="1005" spans="1:6" x14ac:dyDescent="0.2">
      <c r="A1005" s="123"/>
      <c r="B1005" s="123"/>
      <c r="C1005" s="123"/>
      <c r="D1005" s="123"/>
      <c r="E1005" s="123"/>
      <c r="F1005" s="123"/>
    </row>
    <row r="1006" spans="1:6" x14ac:dyDescent="0.2">
      <c r="A1006" s="123"/>
      <c r="B1006" s="123"/>
      <c r="C1006" s="123"/>
      <c r="D1006" s="123"/>
      <c r="E1006" s="123"/>
      <c r="F1006" s="123"/>
    </row>
    <row r="1007" spans="1:6" x14ac:dyDescent="0.2">
      <c r="A1007" s="123"/>
      <c r="B1007" s="123"/>
      <c r="C1007" s="123"/>
      <c r="D1007" s="123"/>
      <c r="E1007" s="123"/>
      <c r="F1007" s="123"/>
    </row>
    <row r="1008" spans="1:6" x14ac:dyDescent="0.2">
      <c r="A1008" s="123"/>
      <c r="B1008" s="123"/>
      <c r="C1008" s="123"/>
      <c r="D1008" s="123"/>
      <c r="E1008" s="123"/>
      <c r="F1008" s="123"/>
    </row>
    <row r="1009" spans="1:6" x14ac:dyDescent="0.2">
      <c r="A1009" s="123"/>
      <c r="B1009" s="123"/>
      <c r="C1009" s="123"/>
      <c r="D1009" s="123"/>
      <c r="E1009" s="123"/>
      <c r="F1009" s="123"/>
    </row>
    <row r="1010" spans="1:6" x14ac:dyDescent="0.2">
      <c r="A1010" s="123"/>
      <c r="B1010" s="123"/>
      <c r="C1010" s="123"/>
      <c r="D1010" s="123"/>
      <c r="E1010" s="123"/>
      <c r="F1010" s="123"/>
    </row>
    <row r="1011" spans="1:6" x14ac:dyDescent="0.2">
      <c r="A1011" s="123"/>
      <c r="B1011" s="123"/>
      <c r="C1011" s="123"/>
      <c r="D1011" s="123"/>
      <c r="E1011" s="123"/>
      <c r="F1011" s="123"/>
    </row>
    <row r="1012" spans="1:6" x14ac:dyDescent="0.2">
      <c r="A1012" s="123"/>
      <c r="B1012" s="123"/>
      <c r="C1012" s="123"/>
      <c r="D1012" s="123"/>
      <c r="E1012" s="123"/>
      <c r="F1012" s="123"/>
    </row>
    <row r="1013" spans="1:6" x14ac:dyDescent="0.2">
      <c r="A1013" s="123"/>
      <c r="B1013" s="123"/>
      <c r="C1013" s="123"/>
      <c r="D1013" s="123"/>
      <c r="E1013" s="123"/>
      <c r="F1013" s="123"/>
    </row>
    <row r="1014" spans="1:6" x14ac:dyDescent="0.2">
      <c r="A1014" s="123"/>
      <c r="B1014" s="123"/>
      <c r="C1014" s="123"/>
      <c r="D1014" s="123"/>
      <c r="E1014" s="123"/>
      <c r="F1014" s="123"/>
    </row>
    <row r="1015" spans="1:6" x14ac:dyDescent="0.2">
      <c r="A1015" s="123"/>
      <c r="B1015" s="123"/>
      <c r="C1015" s="123"/>
      <c r="D1015" s="123"/>
      <c r="E1015" s="123"/>
      <c r="F1015" s="123"/>
    </row>
    <row r="1016" spans="1:6" x14ac:dyDescent="0.2">
      <c r="A1016" s="123"/>
      <c r="B1016" s="123"/>
      <c r="C1016" s="123"/>
      <c r="D1016" s="123"/>
      <c r="E1016" s="123"/>
      <c r="F1016" s="123"/>
    </row>
    <row r="1017" spans="1:6" x14ac:dyDescent="0.2">
      <c r="A1017" s="123"/>
      <c r="B1017" s="123"/>
      <c r="C1017" s="123"/>
      <c r="D1017" s="123"/>
      <c r="E1017" s="123"/>
      <c r="F1017" s="123"/>
    </row>
    <row r="1018" spans="1:6" x14ac:dyDescent="0.2">
      <c r="A1018" s="123"/>
      <c r="B1018" s="123"/>
      <c r="C1018" s="123"/>
      <c r="D1018" s="123"/>
      <c r="E1018" s="123"/>
      <c r="F1018" s="123"/>
    </row>
    <row r="1019" spans="1:6" x14ac:dyDescent="0.2">
      <c r="A1019" s="123"/>
      <c r="B1019" s="123"/>
      <c r="C1019" s="123"/>
      <c r="D1019" s="123"/>
      <c r="E1019" s="123"/>
      <c r="F1019" s="123"/>
    </row>
    <row r="1020" spans="1:6" x14ac:dyDescent="0.2">
      <c r="A1020" s="123"/>
      <c r="B1020" s="123"/>
      <c r="C1020" s="123"/>
      <c r="D1020" s="123"/>
      <c r="E1020" s="123"/>
      <c r="F1020" s="123"/>
    </row>
    <row r="1021" spans="1:6" x14ac:dyDescent="0.2">
      <c r="A1021" s="123"/>
      <c r="B1021" s="123"/>
      <c r="C1021" s="123"/>
      <c r="D1021" s="123"/>
      <c r="E1021" s="123"/>
      <c r="F1021" s="123"/>
    </row>
    <row r="1022" spans="1:6" x14ac:dyDescent="0.2">
      <c r="A1022" s="123"/>
      <c r="B1022" s="123"/>
      <c r="C1022" s="123"/>
      <c r="D1022" s="123"/>
      <c r="E1022" s="123"/>
      <c r="F1022" s="123"/>
    </row>
    <row r="1023" spans="1:6" x14ac:dyDescent="0.2">
      <c r="A1023" s="123"/>
      <c r="B1023" s="123"/>
      <c r="C1023" s="123"/>
      <c r="D1023" s="123"/>
      <c r="E1023" s="123"/>
      <c r="F1023" s="123"/>
    </row>
    <row r="1024" spans="1:6" x14ac:dyDescent="0.2">
      <c r="A1024" s="123"/>
      <c r="B1024" s="123"/>
      <c r="C1024" s="123"/>
      <c r="D1024" s="123"/>
      <c r="E1024" s="123"/>
      <c r="F1024" s="123"/>
    </row>
    <row r="1025" spans="1:6" x14ac:dyDescent="0.2">
      <c r="A1025" s="123"/>
      <c r="B1025" s="123"/>
      <c r="C1025" s="123"/>
      <c r="D1025" s="123"/>
      <c r="E1025" s="123"/>
      <c r="F1025" s="123"/>
    </row>
    <row r="1026" spans="1:6" x14ac:dyDescent="0.2">
      <c r="A1026" s="123"/>
      <c r="B1026" s="123"/>
      <c r="C1026" s="123"/>
      <c r="D1026" s="123"/>
      <c r="E1026" s="123"/>
      <c r="F1026" s="123"/>
    </row>
    <row r="1027" spans="1:6" x14ac:dyDescent="0.2">
      <c r="A1027" s="123"/>
      <c r="B1027" s="123"/>
      <c r="C1027" s="123"/>
      <c r="D1027" s="123"/>
      <c r="E1027" s="123"/>
      <c r="F1027" s="123"/>
    </row>
    <row r="1028" spans="1:6" x14ac:dyDescent="0.2">
      <c r="A1028" s="123"/>
      <c r="B1028" s="123"/>
      <c r="C1028" s="123"/>
      <c r="D1028" s="123"/>
      <c r="E1028" s="123"/>
      <c r="F1028" s="123"/>
    </row>
    <row r="1029" spans="1:6" x14ac:dyDescent="0.2">
      <c r="A1029" s="123"/>
      <c r="B1029" s="123"/>
      <c r="C1029" s="123"/>
      <c r="D1029" s="123"/>
      <c r="E1029" s="123"/>
      <c r="F1029" s="123"/>
    </row>
    <row r="1030" spans="1:6" x14ac:dyDescent="0.2">
      <c r="A1030" s="123"/>
      <c r="B1030" s="123"/>
      <c r="C1030" s="123"/>
      <c r="D1030" s="123"/>
      <c r="E1030" s="123"/>
      <c r="F1030" s="123"/>
    </row>
    <row r="1031" spans="1:6" x14ac:dyDescent="0.2">
      <c r="A1031" s="123"/>
      <c r="B1031" s="123"/>
      <c r="C1031" s="123"/>
      <c r="D1031" s="123"/>
      <c r="E1031" s="123"/>
      <c r="F1031" s="123"/>
    </row>
    <row r="1032" spans="1:6" x14ac:dyDescent="0.2">
      <c r="A1032" s="123"/>
      <c r="B1032" s="123"/>
      <c r="C1032" s="123"/>
      <c r="D1032" s="123"/>
      <c r="E1032" s="123"/>
      <c r="F1032" s="123"/>
    </row>
    <row r="1033" spans="1:6" x14ac:dyDescent="0.2">
      <c r="A1033" s="123"/>
      <c r="B1033" s="123"/>
      <c r="C1033" s="123"/>
      <c r="D1033" s="123"/>
      <c r="E1033" s="123"/>
      <c r="F1033" s="123"/>
    </row>
    <row r="1034" spans="1:6" x14ac:dyDescent="0.2">
      <c r="A1034" s="123"/>
      <c r="B1034" s="123"/>
      <c r="C1034" s="123"/>
      <c r="D1034" s="123"/>
      <c r="E1034" s="123"/>
      <c r="F1034" s="123"/>
    </row>
    <row r="1035" spans="1:6" x14ac:dyDescent="0.2">
      <c r="A1035" s="123"/>
      <c r="B1035" s="123"/>
      <c r="C1035" s="123"/>
      <c r="D1035" s="123"/>
      <c r="E1035" s="123"/>
      <c r="F1035" s="123"/>
    </row>
    <row r="1036" spans="1:6" x14ac:dyDescent="0.2">
      <c r="A1036" s="123"/>
      <c r="B1036" s="123"/>
      <c r="C1036" s="123"/>
      <c r="D1036" s="123"/>
      <c r="E1036" s="123"/>
      <c r="F1036" s="123"/>
    </row>
    <row r="1037" spans="1:6" x14ac:dyDescent="0.2">
      <c r="A1037" s="123"/>
      <c r="B1037" s="123"/>
      <c r="C1037" s="123"/>
      <c r="D1037" s="123"/>
      <c r="E1037" s="123"/>
      <c r="F1037" s="123"/>
    </row>
    <row r="1038" spans="1:6" x14ac:dyDescent="0.2">
      <c r="A1038" s="123"/>
      <c r="B1038" s="123"/>
      <c r="C1038" s="123"/>
      <c r="D1038" s="123"/>
      <c r="E1038" s="123"/>
      <c r="F1038" s="123"/>
    </row>
    <row r="1039" spans="1:6" x14ac:dyDescent="0.2">
      <c r="A1039" s="123"/>
      <c r="B1039" s="123"/>
      <c r="C1039" s="123"/>
      <c r="D1039" s="123"/>
      <c r="E1039" s="123"/>
      <c r="F1039" s="123"/>
    </row>
    <row r="1040" spans="1:6" x14ac:dyDescent="0.2">
      <c r="A1040" s="123"/>
      <c r="B1040" s="123"/>
      <c r="C1040" s="123"/>
      <c r="D1040" s="123"/>
      <c r="E1040" s="123"/>
      <c r="F1040" s="123"/>
    </row>
    <row r="1041" spans="1:6" x14ac:dyDescent="0.2">
      <c r="A1041" s="123"/>
      <c r="B1041" s="123"/>
      <c r="C1041" s="123"/>
      <c r="D1041" s="123"/>
      <c r="E1041" s="123"/>
      <c r="F1041" s="123"/>
    </row>
    <row r="1042" spans="1:6" x14ac:dyDescent="0.2">
      <c r="A1042" s="123"/>
      <c r="B1042" s="123"/>
      <c r="C1042" s="123"/>
      <c r="D1042" s="123"/>
      <c r="E1042" s="123"/>
      <c r="F1042" s="123"/>
    </row>
    <row r="1043" spans="1:6" x14ac:dyDescent="0.2">
      <c r="A1043" s="123"/>
      <c r="B1043" s="123"/>
      <c r="C1043" s="123"/>
      <c r="D1043" s="123"/>
      <c r="E1043" s="123"/>
      <c r="F1043" s="123"/>
    </row>
    <row r="1044" spans="1:6" x14ac:dyDescent="0.2">
      <c r="A1044" s="123"/>
      <c r="B1044" s="123"/>
      <c r="C1044" s="123"/>
      <c r="D1044" s="123"/>
      <c r="E1044" s="123"/>
      <c r="F1044" s="123"/>
    </row>
    <row r="1045" spans="1:6" x14ac:dyDescent="0.2">
      <c r="A1045" s="123"/>
      <c r="B1045" s="123"/>
      <c r="C1045" s="123"/>
      <c r="D1045" s="123"/>
      <c r="E1045" s="123"/>
      <c r="F1045" s="123"/>
    </row>
    <row r="1046" spans="1:6" x14ac:dyDescent="0.2">
      <c r="A1046" s="123"/>
      <c r="B1046" s="123"/>
      <c r="C1046" s="123"/>
      <c r="D1046" s="123"/>
      <c r="E1046" s="123"/>
      <c r="F1046" s="123"/>
    </row>
    <row r="1047" spans="1:6" x14ac:dyDescent="0.2">
      <c r="A1047" s="123"/>
      <c r="B1047" s="123"/>
      <c r="C1047" s="123"/>
      <c r="D1047" s="123"/>
      <c r="E1047" s="123"/>
      <c r="F1047" s="123"/>
    </row>
    <row r="1048" spans="1:6" x14ac:dyDescent="0.2">
      <c r="A1048" s="123"/>
      <c r="B1048" s="123"/>
      <c r="C1048" s="123"/>
      <c r="D1048" s="123"/>
      <c r="E1048" s="123"/>
      <c r="F1048" s="123"/>
    </row>
    <row r="1049" spans="1:6" x14ac:dyDescent="0.2">
      <c r="A1049" s="123"/>
      <c r="B1049" s="123"/>
      <c r="C1049" s="123"/>
      <c r="D1049" s="123"/>
      <c r="E1049" s="123"/>
      <c r="F1049" s="123"/>
    </row>
    <row r="1050" spans="1:6" x14ac:dyDescent="0.2">
      <c r="A1050" s="123"/>
      <c r="B1050" s="123"/>
      <c r="C1050" s="123"/>
      <c r="D1050" s="123"/>
      <c r="E1050" s="123"/>
      <c r="F1050" s="123"/>
    </row>
    <row r="1051" spans="1:6" x14ac:dyDescent="0.2">
      <c r="A1051" s="123"/>
      <c r="B1051" s="123"/>
      <c r="C1051" s="123"/>
      <c r="D1051" s="123"/>
      <c r="E1051" s="123"/>
      <c r="F1051" s="123"/>
    </row>
    <row r="1052" spans="1:6" x14ac:dyDescent="0.2">
      <c r="A1052" s="123"/>
      <c r="B1052" s="123"/>
      <c r="C1052" s="123"/>
      <c r="D1052" s="123"/>
      <c r="E1052" s="123"/>
      <c r="F1052" s="123"/>
    </row>
    <row r="1053" spans="1:6" x14ac:dyDescent="0.2">
      <c r="A1053" s="123"/>
      <c r="B1053" s="123"/>
      <c r="C1053" s="123"/>
      <c r="D1053" s="123"/>
      <c r="E1053" s="123"/>
      <c r="F1053" s="123"/>
    </row>
    <row r="1054" spans="1:6" x14ac:dyDescent="0.2">
      <c r="A1054" s="123"/>
      <c r="B1054" s="123"/>
      <c r="C1054" s="123"/>
      <c r="D1054" s="123"/>
      <c r="E1054" s="123"/>
      <c r="F1054" s="123"/>
    </row>
    <row r="1055" spans="1:6" x14ac:dyDescent="0.2">
      <c r="A1055" s="123"/>
      <c r="B1055" s="123"/>
      <c r="C1055" s="123"/>
      <c r="D1055" s="123"/>
      <c r="E1055" s="123"/>
      <c r="F1055" s="123"/>
    </row>
    <row r="1056" spans="1:6" x14ac:dyDescent="0.2">
      <c r="A1056" s="123"/>
      <c r="B1056" s="123"/>
      <c r="C1056" s="123"/>
      <c r="D1056" s="123"/>
      <c r="E1056" s="123"/>
      <c r="F1056" s="123"/>
    </row>
    <row r="1057" spans="1:6" x14ac:dyDescent="0.2">
      <c r="A1057" s="123"/>
      <c r="B1057" s="123"/>
      <c r="C1057" s="123"/>
      <c r="D1057" s="123"/>
      <c r="E1057" s="123"/>
      <c r="F1057" s="123"/>
    </row>
    <row r="1058" spans="1:6" x14ac:dyDescent="0.2">
      <c r="A1058" s="123"/>
      <c r="B1058" s="123"/>
      <c r="C1058" s="123"/>
      <c r="D1058" s="123"/>
      <c r="E1058" s="123"/>
      <c r="F1058" s="123"/>
    </row>
    <row r="1059" spans="1:6" x14ac:dyDescent="0.2">
      <c r="A1059" s="123"/>
      <c r="B1059" s="123"/>
      <c r="C1059" s="123"/>
      <c r="D1059" s="123"/>
      <c r="E1059" s="123"/>
      <c r="F1059" s="123"/>
    </row>
    <row r="1060" spans="1:6" x14ac:dyDescent="0.2">
      <c r="A1060" s="123"/>
      <c r="B1060" s="123"/>
      <c r="C1060" s="123"/>
      <c r="D1060" s="123"/>
      <c r="E1060" s="123"/>
      <c r="F1060" s="123"/>
    </row>
    <row r="1061" spans="1:6" x14ac:dyDescent="0.2">
      <c r="A1061" s="123"/>
      <c r="B1061" s="123"/>
      <c r="C1061" s="123"/>
      <c r="D1061" s="123"/>
      <c r="E1061" s="123"/>
      <c r="F1061" s="123"/>
    </row>
    <row r="1062" spans="1:6" x14ac:dyDescent="0.2">
      <c r="A1062" s="123"/>
      <c r="B1062" s="123"/>
      <c r="C1062" s="123"/>
      <c r="D1062" s="123"/>
      <c r="E1062" s="123"/>
      <c r="F1062" s="123"/>
    </row>
    <row r="1063" spans="1:6" x14ac:dyDescent="0.2">
      <c r="A1063" s="123"/>
      <c r="B1063" s="123"/>
      <c r="C1063" s="123"/>
      <c r="D1063" s="123"/>
      <c r="E1063" s="123"/>
      <c r="F1063" s="123"/>
    </row>
    <row r="1064" spans="1:6" x14ac:dyDescent="0.2">
      <c r="A1064" s="123"/>
      <c r="B1064" s="123"/>
      <c r="C1064" s="123"/>
      <c r="D1064" s="123"/>
      <c r="E1064" s="123"/>
      <c r="F1064" s="123"/>
    </row>
    <row r="1065" spans="1:6" x14ac:dyDescent="0.2">
      <c r="A1065" s="123"/>
      <c r="B1065" s="123"/>
      <c r="C1065" s="123"/>
      <c r="D1065" s="123"/>
      <c r="E1065" s="123"/>
      <c r="F1065" s="123"/>
    </row>
    <row r="1066" spans="1:6" x14ac:dyDescent="0.2">
      <c r="A1066" s="123"/>
      <c r="B1066" s="123"/>
      <c r="C1066" s="123"/>
      <c r="D1066" s="123"/>
      <c r="E1066" s="123"/>
      <c r="F1066" s="123"/>
    </row>
    <row r="1067" spans="1:6" x14ac:dyDescent="0.2">
      <c r="A1067" s="123"/>
      <c r="B1067" s="123"/>
      <c r="C1067" s="123"/>
      <c r="D1067" s="123"/>
      <c r="E1067" s="123"/>
      <c r="F1067" s="123"/>
    </row>
    <row r="1068" spans="1:6" x14ac:dyDescent="0.2">
      <c r="A1068" s="123"/>
      <c r="B1068" s="123"/>
      <c r="C1068" s="123"/>
      <c r="D1068" s="123"/>
      <c r="E1068" s="123"/>
      <c r="F1068" s="123"/>
    </row>
    <row r="1069" spans="1:6" x14ac:dyDescent="0.2">
      <c r="A1069" s="123"/>
      <c r="B1069" s="123"/>
      <c r="C1069" s="123"/>
      <c r="D1069" s="123"/>
      <c r="E1069" s="123"/>
      <c r="F1069" s="123"/>
    </row>
    <row r="1070" spans="1:6" x14ac:dyDescent="0.2">
      <c r="A1070" s="123"/>
      <c r="B1070" s="123"/>
      <c r="C1070" s="123"/>
      <c r="D1070" s="123"/>
      <c r="E1070" s="123"/>
      <c r="F1070" s="123"/>
    </row>
    <row r="1071" spans="1:6" x14ac:dyDescent="0.2">
      <c r="A1071" s="123"/>
      <c r="B1071" s="123"/>
      <c r="C1071" s="123"/>
      <c r="D1071" s="123"/>
      <c r="E1071" s="123"/>
      <c r="F1071" s="123"/>
    </row>
    <row r="1072" spans="1:6" x14ac:dyDescent="0.2">
      <c r="A1072" s="123"/>
      <c r="B1072" s="123"/>
      <c r="C1072" s="123"/>
      <c r="D1072" s="123"/>
      <c r="E1072" s="123"/>
      <c r="F1072" s="123"/>
    </row>
    <row r="1073" spans="1:6" x14ac:dyDescent="0.2">
      <c r="A1073" s="123"/>
      <c r="B1073" s="123"/>
      <c r="C1073" s="123"/>
      <c r="D1073" s="123"/>
      <c r="E1073" s="123"/>
      <c r="F1073" s="123"/>
    </row>
    <row r="1074" spans="1:6" x14ac:dyDescent="0.2">
      <c r="A1074" s="123"/>
      <c r="B1074" s="123"/>
      <c r="C1074" s="123"/>
      <c r="D1074" s="123"/>
      <c r="E1074" s="123"/>
      <c r="F1074" s="123"/>
    </row>
    <row r="1075" spans="1:6" x14ac:dyDescent="0.2">
      <c r="A1075" s="123"/>
      <c r="B1075" s="123"/>
      <c r="C1075" s="123"/>
      <c r="D1075" s="123"/>
      <c r="E1075" s="123"/>
      <c r="F1075" s="123"/>
    </row>
    <row r="1076" spans="1:6" x14ac:dyDescent="0.2">
      <c r="A1076" s="123"/>
      <c r="B1076" s="123"/>
      <c r="C1076" s="123"/>
      <c r="D1076" s="123"/>
      <c r="E1076" s="123"/>
      <c r="F1076" s="123"/>
    </row>
    <row r="1077" spans="1:6" x14ac:dyDescent="0.2">
      <c r="A1077" s="123"/>
      <c r="B1077" s="123"/>
      <c r="C1077" s="123"/>
      <c r="D1077" s="123"/>
      <c r="E1077" s="123"/>
      <c r="F1077" s="123"/>
    </row>
    <row r="1078" spans="1:6" x14ac:dyDescent="0.2">
      <c r="A1078" s="123"/>
      <c r="B1078" s="123"/>
      <c r="C1078" s="123"/>
      <c r="D1078" s="123"/>
      <c r="E1078" s="123"/>
      <c r="F1078" s="123"/>
    </row>
    <row r="1079" spans="1:6" x14ac:dyDescent="0.2">
      <c r="A1079" s="123"/>
      <c r="B1079" s="123"/>
      <c r="C1079" s="123"/>
      <c r="D1079" s="123"/>
      <c r="E1079" s="123"/>
      <c r="F1079" s="123"/>
    </row>
    <row r="1080" spans="1:6" x14ac:dyDescent="0.2">
      <c r="A1080" s="123"/>
      <c r="B1080" s="123"/>
      <c r="C1080" s="123"/>
      <c r="D1080" s="123"/>
      <c r="E1080" s="123"/>
      <c r="F1080" s="123"/>
    </row>
    <row r="1081" spans="1:6" x14ac:dyDescent="0.2">
      <c r="A1081" s="123"/>
      <c r="B1081" s="123"/>
      <c r="C1081" s="123"/>
      <c r="D1081" s="123"/>
      <c r="E1081" s="123"/>
      <c r="F1081" s="123"/>
    </row>
    <row r="1082" spans="1:6" x14ac:dyDescent="0.2">
      <c r="A1082" s="123"/>
      <c r="B1082" s="123"/>
      <c r="C1082" s="123"/>
      <c r="D1082" s="123"/>
      <c r="E1082" s="123"/>
      <c r="F1082" s="123"/>
    </row>
    <row r="1083" spans="1:6" x14ac:dyDescent="0.2">
      <c r="A1083" s="123"/>
      <c r="B1083" s="123"/>
      <c r="C1083" s="123"/>
      <c r="D1083" s="123"/>
      <c r="E1083" s="123"/>
      <c r="F1083" s="123"/>
    </row>
    <row r="1084" spans="1:6" x14ac:dyDescent="0.2">
      <c r="A1084" s="123"/>
      <c r="B1084" s="123"/>
      <c r="C1084" s="123"/>
      <c r="D1084" s="123"/>
      <c r="E1084" s="123"/>
      <c r="F1084" s="123"/>
    </row>
    <row r="1085" spans="1:6" x14ac:dyDescent="0.2">
      <c r="A1085" s="123"/>
      <c r="B1085" s="123"/>
      <c r="C1085" s="123"/>
      <c r="D1085" s="123"/>
      <c r="E1085" s="123"/>
      <c r="F1085" s="123"/>
    </row>
    <row r="1086" spans="1:6" x14ac:dyDescent="0.2">
      <c r="A1086" s="123"/>
      <c r="B1086" s="123"/>
      <c r="C1086" s="123"/>
      <c r="D1086" s="123"/>
      <c r="E1086" s="123"/>
      <c r="F1086" s="123"/>
    </row>
    <row r="1087" spans="1:6" x14ac:dyDescent="0.2">
      <c r="A1087" s="123"/>
      <c r="B1087" s="123"/>
      <c r="C1087" s="123"/>
      <c r="D1087" s="123"/>
      <c r="E1087" s="123"/>
      <c r="F1087" s="123"/>
    </row>
    <row r="1088" spans="1:6" x14ac:dyDescent="0.2">
      <c r="A1088" s="123"/>
      <c r="B1088" s="123"/>
      <c r="C1088" s="123"/>
      <c r="D1088" s="123"/>
      <c r="E1088" s="123"/>
      <c r="F1088" s="123"/>
    </row>
    <row r="1089" spans="1:6" x14ac:dyDescent="0.2">
      <c r="A1089" s="123"/>
      <c r="B1089" s="123"/>
      <c r="C1089" s="123"/>
      <c r="D1089" s="123"/>
      <c r="E1089" s="123"/>
      <c r="F1089" s="123"/>
    </row>
    <row r="1090" spans="1:6" x14ac:dyDescent="0.2">
      <c r="A1090" s="123"/>
      <c r="B1090" s="123"/>
      <c r="C1090" s="123"/>
      <c r="D1090" s="123"/>
      <c r="E1090" s="123"/>
      <c r="F1090" s="123"/>
    </row>
    <row r="1091" spans="1:6" x14ac:dyDescent="0.2">
      <c r="A1091" s="123"/>
      <c r="B1091" s="123"/>
      <c r="C1091" s="123"/>
      <c r="D1091" s="123"/>
      <c r="E1091" s="123"/>
      <c r="F1091" s="123"/>
    </row>
    <row r="1092" spans="1:6" x14ac:dyDescent="0.2">
      <c r="A1092" s="123"/>
      <c r="B1092" s="123"/>
      <c r="C1092" s="123"/>
      <c r="D1092" s="123"/>
      <c r="E1092" s="123"/>
      <c r="F1092" s="123"/>
    </row>
    <row r="1093" spans="1:6" x14ac:dyDescent="0.2">
      <c r="A1093" s="123"/>
      <c r="B1093" s="123"/>
      <c r="C1093" s="123"/>
      <c r="D1093" s="123"/>
      <c r="E1093" s="123"/>
      <c r="F1093" s="123"/>
    </row>
    <row r="1094" spans="1:6" x14ac:dyDescent="0.2">
      <c r="A1094" s="123"/>
      <c r="B1094" s="123"/>
      <c r="C1094" s="123"/>
      <c r="D1094" s="123"/>
      <c r="E1094" s="123"/>
      <c r="F1094" s="123"/>
    </row>
    <row r="1095" spans="1:6" x14ac:dyDescent="0.2">
      <c r="A1095" s="123"/>
      <c r="B1095" s="123"/>
      <c r="C1095" s="123"/>
      <c r="D1095" s="123"/>
      <c r="E1095" s="123"/>
      <c r="F1095" s="123"/>
    </row>
    <row r="1096" spans="1:6" x14ac:dyDescent="0.2">
      <c r="A1096" s="123"/>
      <c r="B1096" s="123"/>
      <c r="C1096" s="123"/>
      <c r="D1096" s="123"/>
      <c r="E1096" s="123"/>
      <c r="F1096" s="123"/>
    </row>
    <row r="1097" spans="1:6" x14ac:dyDescent="0.2">
      <c r="A1097" s="123"/>
      <c r="B1097" s="123"/>
      <c r="C1097" s="123"/>
      <c r="D1097" s="123"/>
      <c r="E1097" s="123"/>
      <c r="F1097" s="123"/>
    </row>
    <row r="1098" spans="1:6" x14ac:dyDescent="0.2">
      <c r="A1098" s="123"/>
      <c r="B1098" s="123"/>
      <c r="C1098" s="123"/>
      <c r="D1098" s="123"/>
      <c r="E1098" s="123"/>
      <c r="F1098" s="123"/>
    </row>
    <row r="1099" spans="1:6" x14ac:dyDescent="0.2">
      <c r="A1099" s="123"/>
      <c r="B1099" s="123"/>
      <c r="C1099" s="123"/>
      <c r="D1099" s="123"/>
      <c r="E1099" s="123"/>
      <c r="F1099" s="123"/>
    </row>
    <row r="1100" spans="1:6" x14ac:dyDescent="0.2">
      <c r="A1100" s="123"/>
      <c r="B1100" s="123"/>
      <c r="C1100" s="123"/>
      <c r="D1100" s="123"/>
      <c r="E1100" s="123"/>
      <c r="F1100" s="123"/>
    </row>
    <row r="1101" spans="1:6" x14ac:dyDescent="0.2">
      <c r="A1101" s="123"/>
      <c r="B1101" s="123"/>
      <c r="C1101" s="123"/>
      <c r="D1101" s="123"/>
      <c r="E1101" s="123"/>
      <c r="F1101" s="123"/>
    </row>
    <row r="1102" spans="1:6" x14ac:dyDescent="0.2">
      <c r="A1102" s="123"/>
      <c r="B1102" s="123"/>
      <c r="C1102" s="123"/>
      <c r="D1102" s="123"/>
      <c r="E1102" s="123"/>
      <c r="F1102" s="123"/>
    </row>
    <row r="1103" spans="1:6" x14ac:dyDescent="0.2">
      <c r="A1103" s="123"/>
      <c r="B1103" s="123"/>
      <c r="C1103" s="123"/>
      <c r="D1103" s="123"/>
      <c r="E1103" s="123"/>
      <c r="F1103" s="123"/>
    </row>
    <row r="1104" spans="1:6" x14ac:dyDescent="0.2">
      <c r="A1104" s="123"/>
      <c r="B1104" s="123"/>
      <c r="C1104" s="123"/>
      <c r="D1104" s="123"/>
      <c r="E1104" s="123"/>
      <c r="F1104" s="123"/>
    </row>
    <row r="1105" spans="1:6" x14ac:dyDescent="0.2">
      <c r="A1105" s="123"/>
      <c r="B1105" s="123"/>
      <c r="C1105" s="123"/>
      <c r="D1105" s="123"/>
      <c r="E1105" s="123"/>
      <c r="F1105" s="123"/>
    </row>
    <row r="1106" spans="1:6" x14ac:dyDescent="0.2">
      <c r="A1106" s="123"/>
      <c r="B1106" s="123"/>
      <c r="C1106" s="123"/>
      <c r="D1106" s="123"/>
      <c r="E1106" s="123"/>
      <c r="F1106" s="123"/>
    </row>
    <row r="1107" spans="1:6" x14ac:dyDescent="0.2">
      <c r="A1107" s="123"/>
      <c r="B1107" s="123"/>
      <c r="C1107" s="123"/>
      <c r="D1107" s="123"/>
      <c r="E1107" s="123"/>
      <c r="F1107" s="123"/>
    </row>
    <row r="1108" spans="1:6" x14ac:dyDescent="0.2">
      <c r="A1108" s="123"/>
      <c r="B1108" s="123"/>
      <c r="C1108" s="123"/>
      <c r="D1108" s="123"/>
      <c r="E1108" s="123"/>
      <c r="F1108" s="123"/>
    </row>
    <row r="1109" spans="1:6" x14ac:dyDescent="0.2">
      <c r="A1109" s="123"/>
      <c r="B1109" s="123"/>
      <c r="C1109" s="123"/>
      <c r="D1109" s="123"/>
      <c r="E1109" s="123"/>
      <c r="F1109" s="123"/>
    </row>
    <row r="1110" spans="1:6" x14ac:dyDescent="0.2">
      <c r="A1110" s="123"/>
      <c r="B1110" s="123"/>
      <c r="C1110" s="123"/>
      <c r="D1110" s="123"/>
      <c r="E1110" s="123"/>
      <c r="F1110" s="123"/>
    </row>
    <row r="1111" spans="1:6" x14ac:dyDescent="0.2">
      <c r="A1111" s="123"/>
      <c r="B1111" s="123"/>
      <c r="C1111" s="123"/>
      <c r="D1111" s="123"/>
      <c r="E1111" s="123"/>
      <c r="F1111" s="123"/>
    </row>
    <row r="1112" spans="1:6" x14ac:dyDescent="0.2">
      <c r="A1112" s="123"/>
      <c r="B1112" s="123"/>
      <c r="C1112" s="123"/>
      <c r="D1112" s="123"/>
      <c r="E1112" s="123"/>
      <c r="F1112" s="123"/>
    </row>
    <row r="1113" spans="1:6" x14ac:dyDescent="0.2">
      <c r="A1113" s="123"/>
      <c r="B1113" s="123"/>
      <c r="C1113" s="123"/>
      <c r="D1113" s="123"/>
      <c r="E1113" s="123"/>
      <c r="F1113" s="123"/>
    </row>
    <row r="1114" spans="1:6" x14ac:dyDescent="0.2">
      <c r="A1114" s="123"/>
      <c r="B1114" s="123"/>
      <c r="C1114" s="123"/>
      <c r="D1114" s="123"/>
      <c r="E1114" s="123"/>
      <c r="F1114" s="123"/>
    </row>
    <row r="1115" spans="1:6" x14ac:dyDescent="0.2">
      <c r="A1115" s="123"/>
      <c r="B1115" s="123"/>
      <c r="C1115" s="123"/>
      <c r="D1115" s="123"/>
      <c r="E1115" s="123"/>
      <c r="F1115" s="123"/>
    </row>
    <row r="1116" spans="1:6" x14ac:dyDescent="0.2">
      <c r="A1116" s="123"/>
      <c r="B1116" s="123"/>
      <c r="C1116" s="123"/>
      <c r="D1116" s="123"/>
      <c r="E1116" s="123"/>
      <c r="F1116" s="123"/>
    </row>
    <row r="1117" spans="1:6" x14ac:dyDescent="0.2">
      <c r="A1117" s="123"/>
      <c r="B1117" s="123"/>
      <c r="C1117" s="123"/>
      <c r="D1117" s="123"/>
      <c r="E1117" s="123"/>
      <c r="F1117" s="123"/>
    </row>
    <row r="1118" spans="1:6" x14ac:dyDescent="0.2">
      <c r="A1118" s="123"/>
      <c r="B1118" s="123"/>
      <c r="C1118" s="123"/>
      <c r="D1118" s="123"/>
      <c r="E1118" s="123"/>
      <c r="F1118" s="123"/>
    </row>
    <row r="1119" spans="1:6" x14ac:dyDescent="0.2">
      <c r="A1119" s="123"/>
      <c r="B1119" s="123"/>
      <c r="C1119" s="123"/>
      <c r="D1119" s="123"/>
      <c r="E1119" s="123"/>
      <c r="F1119" s="123"/>
    </row>
    <row r="1120" spans="1:6" x14ac:dyDescent="0.2">
      <c r="A1120" s="123"/>
      <c r="B1120" s="123"/>
      <c r="C1120" s="123"/>
      <c r="D1120" s="123"/>
      <c r="E1120" s="123"/>
      <c r="F1120" s="123"/>
    </row>
    <row r="1121" spans="1:6" x14ac:dyDescent="0.2">
      <c r="A1121" s="123"/>
      <c r="B1121" s="123"/>
      <c r="C1121" s="123"/>
      <c r="D1121" s="123"/>
      <c r="E1121" s="123"/>
      <c r="F1121" s="123"/>
    </row>
    <row r="1122" spans="1:6" x14ac:dyDescent="0.2">
      <c r="A1122" s="123"/>
      <c r="B1122" s="123"/>
      <c r="C1122" s="123"/>
      <c r="D1122" s="123"/>
      <c r="E1122" s="123"/>
      <c r="F1122" s="123"/>
    </row>
    <row r="1123" spans="1:6" x14ac:dyDescent="0.2">
      <c r="A1123" s="123"/>
      <c r="B1123" s="123"/>
      <c r="C1123" s="123"/>
      <c r="D1123" s="123"/>
      <c r="E1123" s="123"/>
      <c r="F1123" s="123"/>
    </row>
    <row r="1124" spans="1:6" x14ac:dyDescent="0.2">
      <c r="A1124" s="123"/>
      <c r="B1124" s="123"/>
      <c r="C1124" s="123"/>
      <c r="D1124" s="123"/>
      <c r="E1124" s="123"/>
      <c r="F1124" s="123"/>
    </row>
    <row r="1125" spans="1:6" x14ac:dyDescent="0.2">
      <c r="A1125" s="123"/>
      <c r="B1125" s="123"/>
      <c r="C1125" s="123"/>
      <c r="D1125" s="123"/>
      <c r="E1125" s="123"/>
      <c r="F1125" s="123"/>
    </row>
    <row r="1126" spans="1:6" x14ac:dyDescent="0.2">
      <c r="A1126" s="123"/>
      <c r="B1126" s="123"/>
      <c r="C1126" s="123"/>
      <c r="D1126" s="123"/>
      <c r="E1126" s="123"/>
      <c r="F1126" s="123"/>
    </row>
    <row r="1127" spans="1:6" x14ac:dyDescent="0.2">
      <c r="A1127" s="123"/>
      <c r="B1127" s="123"/>
      <c r="C1127" s="123"/>
      <c r="D1127" s="123"/>
      <c r="E1127" s="123"/>
      <c r="F1127" s="123"/>
    </row>
    <row r="1128" spans="1:6" x14ac:dyDescent="0.2">
      <c r="A1128" s="123"/>
      <c r="B1128" s="123"/>
      <c r="C1128" s="123"/>
      <c r="D1128" s="123"/>
      <c r="E1128" s="123"/>
      <c r="F1128" s="123"/>
    </row>
    <row r="1129" spans="1:6" x14ac:dyDescent="0.2">
      <c r="A1129" s="123"/>
      <c r="B1129" s="123"/>
      <c r="C1129" s="123"/>
      <c r="D1129" s="123"/>
      <c r="E1129" s="123"/>
      <c r="F1129" s="123"/>
    </row>
    <row r="1130" spans="1:6" x14ac:dyDescent="0.2">
      <c r="A1130" s="123"/>
      <c r="B1130" s="123"/>
      <c r="C1130" s="123"/>
      <c r="D1130" s="123"/>
      <c r="E1130" s="123"/>
      <c r="F1130" s="123"/>
    </row>
    <row r="1131" spans="1:6" x14ac:dyDescent="0.2">
      <c r="A1131" s="123"/>
      <c r="B1131" s="123"/>
      <c r="C1131" s="123"/>
      <c r="D1131" s="123"/>
      <c r="E1131" s="123"/>
      <c r="F1131" s="123"/>
    </row>
    <row r="1132" spans="1:6" x14ac:dyDescent="0.2">
      <c r="A1132" s="123"/>
      <c r="B1132" s="123"/>
      <c r="C1132" s="123"/>
      <c r="D1132" s="123"/>
      <c r="E1132" s="123"/>
      <c r="F1132" s="123"/>
    </row>
    <row r="1133" spans="1:6" x14ac:dyDescent="0.2">
      <c r="A1133" s="123"/>
      <c r="B1133" s="123"/>
      <c r="C1133" s="123"/>
      <c r="D1133" s="123"/>
      <c r="E1133" s="123"/>
      <c r="F1133" s="123"/>
    </row>
    <row r="1134" spans="1:6" x14ac:dyDescent="0.2">
      <c r="A1134" s="123"/>
      <c r="B1134" s="123"/>
      <c r="C1134" s="123"/>
      <c r="D1134" s="123"/>
      <c r="E1134" s="123"/>
      <c r="F1134" s="123"/>
    </row>
    <row r="1135" spans="1:6" x14ac:dyDescent="0.2">
      <c r="A1135" s="123"/>
      <c r="B1135" s="123"/>
      <c r="C1135" s="123"/>
      <c r="D1135" s="123"/>
      <c r="E1135" s="123"/>
      <c r="F1135" s="123"/>
    </row>
    <row r="1136" spans="1:6" x14ac:dyDescent="0.2">
      <c r="A1136" s="123"/>
      <c r="B1136" s="123"/>
      <c r="C1136" s="123"/>
      <c r="D1136" s="123"/>
      <c r="E1136" s="123"/>
      <c r="F1136" s="123"/>
    </row>
    <row r="1137" spans="1:6" x14ac:dyDescent="0.2">
      <c r="A1137" s="123"/>
      <c r="B1137" s="123"/>
      <c r="C1137" s="123"/>
      <c r="D1137" s="123"/>
      <c r="E1137" s="123"/>
      <c r="F1137" s="123"/>
    </row>
    <row r="1138" spans="1:6" x14ac:dyDescent="0.2">
      <c r="A1138" s="123"/>
      <c r="B1138" s="123"/>
      <c r="C1138" s="123"/>
      <c r="D1138" s="123"/>
      <c r="E1138" s="123"/>
      <c r="F1138" s="123"/>
    </row>
    <row r="1139" spans="1:6" x14ac:dyDescent="0.2">
      <c r="A1139" s="123"/>
      <c r="B1139" s="123"/>
      <c r="C1139" s="123"/>
      <c r="D1139" s="123"/>
      <c r="E1139" s="123"/>
      <c r="F1139" s="123"/>
    </row>
    <row r="1140" spans="1:6" x14ac:dyDescent="0.2">
      <c r="A1140" s="123"/>
      <c r="B1140" s="123"/>
      <c r="C1140" s="123"/>
      <c r="D1140" s="123"/>
      <c r="E1140" s="123"/>
      <c r="F1140" s="123"/>
    </row>
    <row r="1141" spans="1:6" x14ac:dyDescent="0.2">
      <c r="A1141" s="123"/>
      <c r="B1141" s="123"/>
      <c r="C1141" s="123"/>
      <c r="D1141" s="123"/>
      <c r="E1141" s="123"/>
      <c r="F1141" s="123"/>
    </row>
    <row r="1142" spans="1:6" x14ac:dyDescent="0.2">
      <c r="A1142" s="123"/>
      <c r="B1142" s="123"/>
      <c r="C1142" s="123"/>
      <c r="D1142" s="123"/>
      <c r="E1142" s="123"/>
      <c r="F1142" s="123"/>
    </row>
    <row r="1143" spans="1:6" x14ac:dyDescent="0.2">
      <c r="A1143" s="123"/>
      <c r="B1143" s="123"/>
      <c r="C1143" s="123"/>
      <c r="D1143" s="123"/>
      <c r="E1143" s="123"/>
      <c r="F1143" s="123"/>
    </row>
    <row r="1144" spans="1:6" x14ac:dyDescent="0.2">
      <c r="A1144" s="123"/>
      <c r="B1144" s="123"/>
      <c r="C1144" s="123"/>
      <c r="D1144" s="123"/>
      <c r="E1144" s="123"/>
      <c r="F1144" s="123"/>
    </row>
    <row r="1145" spans="1:6" x14ac:dyDescent="0.2">
      <c r="A1145" s="123"/>
      <c r="B1145" s="123"/>
      <c r="C1145" s="123"/>
      <c r="D1145" s="123"/>
      <c r="E1145" s="123"/>
      <c r="F1145" s="123"/>
    </row>
    <row r="1146" spans="1:6" x14ac:dyDescent="0.2">
      <c r="A1146" s="123"/>
      <c r="B1146" s="123"/>
      <c r="C1146" s="123"/>
      <c r="D1146" s="123"/>
      <c r="E1146" s="123"/>
      <c r="F1146" s="123"/>
    </row>
    <row r="1147" spans="1:6" x14ac:dyDescent="0.2">
      <c r="A1147" s="123"/>
      <c r="B1147" s="123"/>
      <c r="C1147" s="123"/>
      <c r="D1147" s="123"/>
      <c r="E1147" s="123"/>
      <c r="F1147" s="123"/>
    </row>
    <row r="1148" spans="1:6" x14ac:dyDescent="0.2">
      <c r="A1148" s="123"/>
      <c r="B1148" s="123"/>
      <c r="C1148" s="123"/>
      <c r="D1148" s="123"/>
      <c r="E1148" s="123"/>
      <c r="F1148" s="123"/>
    </row>
    <row r="1149" spans="1:6" x14ac:dyDescent="0.2">
      <c r="A1149" s="123"/>
      <c r="B1149" s="123"/>
      <c r="C1149" s="123"/>
      <c r="D1149" s="123"/>
      <c r="E1149" s="123"/>
      <c r="F1149" s="123"/>
    </row>
    <row r="1150" spans="1:6" x14ac:dyDescent="0.2">
      <c r="A1150" s="123"/>
      <c r="B1150" s="123"/>
      <c r="C1150" s="123"/>
      <c r="D1150" s="123"/>
      <c r="E1150" s="123"/>
      <c r="F1150" s="123"/>
    </row>
    <row r="1151" spans="1:6" x14ac:dyDescent="0.2">
      <c r="A1151" s="123"/>
      <c r="B1151" s="123"/>
      <c r="C1151" s="123"/>
      <c r="D1151" s="123"/>
      <c r="E1151" s="123"/>
      <c r="F1151" s="123"/>
    </row>
    <row r="1152" spans="1:6" x14ac:dyDescent="0.2">
      <c r="A1152" s="123"/>
      <c r="B1152" s="123"/>
      <c r="C1152" s="123"/>
      <c r="D1152" s="123"/>
      <c r="E1152" s="123"/>
      <c r="F1152" s="123"/>
    </row>
    <row r="1153" spans="1:6" x14ac:dyDescent="0.2">
      <c r="A1153" s="123"/>
      <c r="B1153" s="123"/>
      <c r="C1153" s="123"/>
      <c r="D1153" s="123"/>
      <c r="E1153" s="123"/>
      <c r="F1153" s="123"/>
    </row>
    <row r="1154" spans="1:6" x14ac:dyDescent="0.2">
      <c r="A1154" s="123"/>
      <c r="B1154" s="123"/>
      <c r="C1154" s="123"/>
      <c r="D1154" s="123"/>
      <c r="E1154" s="123"/>
      <c r="F1154" s="123"/>
    </row>
    <row r="1155" spans="1:6" x14ac:dyDescent="0.2">
      <c r="A1155" s="123"/>
      <c r="B1155" s="123"/>
      <c r="C1155" s="123"/>
      <c r="D1155" s="123"/>
      <c r="E1155" s="123"/>
      <c r="F1155" s="123"/>
    </row>
    <row r="1156" spans="1:6" x14ac:dyDescent="0.2">
      <c r="A1156" s="123"/>
      <c r="B1156" s="123"/>
      <c r="C1156" s="123"/>
      <c r="D1156" s="123"/>
      <c r="E1156" s="123"/>
      <c r="F1156" s="123"/>
    </row>
    <row r="1157" spans="1:6" x14ac:dyDescent="0.2">
      <c r="A1157" s="123"/>
      <c r="B1157" s="123"/>
      <c r="C1157" s="123"/>
      <c r="D1157" s="123"/>
      <c r="E1157" s="123"/>
      <c r="F1157" s="123"/>
    </row>
    <row r="1158" spans="1:6" x14ac:dyDescent="0.2">
      <c r="A1158" s="123"/>
      <c r="B1158" s="123"/>
      <c r="C1158" s="123"/>
      <c r="D1158" s="123"/>
      <c r="E1158" s="123"/>
      <c r="F1158" s="123"/>
    </row>
    <row r="1159" spans="1:6" x14ac:dyDescent="0.2">
      <c r="A1159" s="123"/>
      <c r="B1159" s="123"/>
      <c r="C1159" s="123"/>
      <c r="D1159" s="123"/>
      <c r="E1159" s="123"/>
      <c r="F1159" s="123"/>
    </row>
    <row r="1160" spans="1:6" x14ac:dyDescent="0.2">
      <c r="A1160" s="123"/>
      <c r="B1160" s="123"/>
      <c r="C1160" s="123"/>
      <c r="D1160" s="123"/>
      <c r="E1160" s="123"/>
      <c r="F1160" s="123"/>
    </row>
    <row r="1161" spans="1:6" x14ac:dyDescent="0.2">
      <c r="A1161" s="123"/>
      <c r="B1161" s="123"/>
      <c r="C1161" s="123"/>
      <c r="D1161" s="123"/>
      <c r="E1161" s="123"/>
      <c r="F1161" s="123"/>
    </row>
    <row r="1162" spans="1:6" x14ac:dyDescent="0.2">
      <c r="A1162" s="123"/>
      <c r="B1162" s="123"/>
      <c r="C1162" s="123"/>
      <c r="D1162" s="123"/>
      <c r="E1162" s="123"/>
      <c r="F1162" s="123"/>
    </row>
    <row r="1163" spans="1:6" x14ac:dyDescent="0.2">
      <c r="A1163" s="123"/>
      <c r="B1163" s="123"/>
      <c r="C1163" s="123"/>
      <c r="D1163" s="123"/>
      <c r="E1163" s="123"/>
      <c r="F1163" s="123"/>
    </row>
    <row r="1164" spans="1:6" x14ac:dyDescent="0.2">
      <c r="A1164" s="123"/>
      <c r="B1164" s="123"/>
      <c r="C1164" s="123"/>
      <c r="D1164" s="123"/>
      <c r="E1164" s="123"/>
      <c r="F1164" s="123"/>
    </row>
    <row r="1165" spans="1:6" x14ac:dyDescent="0.2">
      <c r="A1165" s="123"/>
      <c r="B1165" s="123"/>
      <c r="C1165" s="123"/>
      <c r="D1165" s="123"/>
      <c r="E1165" s="123"/>
      <c r="F1165" s="123"/>
    </row>
    <row r="1166" spans="1:6" x14ac:dyDescent="0.2">
      <c r="A1166" s="123"/>
      <c r="B1166" s="123"/>
      <c r="C1166" s="123"/>
      <c r="D1166" s="123"/>
      <c r="E1166" s="123"/>
      <c r="F1166" s="123"/>
    </row>
    <row r="1167" spans="1:6" x14ac:dyDescent="0.2">
      <c r="A1167" s="123"/>
      <c r="B1167" s="123"/>
      <c r="C1167" s="123"/>
      <c r="D1167" s="123"/>
      <c r="E1167" s="123"/>
      <c r="F1167" s="123"/>
    </row>
    <row r="1168" spans="1:6" x14ac:dyDescent="0.2">
      <c r="A1168" s="123"/>
      <c r="B1168" s="123"/>
      <c r="C1168" s="123"/>
      <c r="D1168" s="123"/>
      <c r="E1168" s="123"/>
      <c r="F1168" s="123"/>
    </row>
    <row r="1169" spans="1:6" x14ac:dyDescent="0.2">
      <c r="A1169" s="123"/>
      <c r="B1169" s="123"/>
      <c r="C1169" s="123"/>
      <c r="D1169" s="123"/>
      <c r="E1169" s="123"/>
      <c r="F1169" s="123"/>
    </row>
    <row r="1170" spans="1:6" x14ac:dyDescent="0.2">
      <c r="A1170" s="123"/>
      <c r="B1170" s="123"/>
      <c r="C1170" s="123"/>
      <c r="D1170" s="123"/>
      <c r="E1170" s="123"/>
      <c r="F1170" s="123"/>
    </row>
    <row r="1171" spans="1:6" x14ac:dyDescent="0.2">
      <c r="A1171" s="123"/>
      <c r="B1171" s="123"/>
      <c r="C1171" s="123"/>
      <c r="D1171" s="123"/>
      <c r="E1171" s="123"/>
      <c r="F1171" s="123"/>
    </row>
    <row r="1172" spans="1:6" x14ac:dyDescent="0.2">
      <c r="A1172" s="123"/>
      <c r="B1172" s="123"/>
      <c r="C1172" s="123"/>
      <c r="D1172" s="123"/>
      <c r="E1172" s="123"/>
      <c r="F1172" s="123"/>
    </row>
    <row r="1173" spans="1:6" x14ac:dyDescent="0.2">
      <c r="A1173" s="123"/>
      <c r="B1173" s="123"/>
      <c r="C1173" s="123"/>
      <c r="D1173" s="123"/>
      <c r="E1173" s="123"/>
      <c r="F1173" s="123"/>
    </row>
    <row r="1174" spans="1:6" x14ac:dyDescent="0.2">
      <c r="A1174" s="123"/>
      <c r="B1174" s="123"/>
      <c r="C1174" s="123"/>
      <c r="D1174" s="123"/>
      <c r="E1174" s="123"/>
      <c r="F1174" s="123"/>
    </row>
    <row r="1175" spans="1:6" x14ac:dyDescent="0.2">
      <c r="A1175" s="123"/>
      <c r="B1175" s="123"/>
      <c r="C1175" s="123"/>
      <c r="D1175" s="123"/>
      <c r="E1175" s="123"/>
      <c r="F1175" s="123"/>
    </row>
    <row r="1176" spans="1:6" x14ac:dyDescent="0.2">
      <c r="A1176" s="123"/>
      <c r="B1176" s="123"/>
      <c r="C1176" s="123"/>
      <c r="D1176" s="123"/>
      <c r="E1176" s="123"/>
      <c r="F1176" s="123"/>
    </row>
    <row r="1177" spans="1:6" x14ac:dyDescent="0.2">
      <c r="A1177" s="123"/>
      <c r="B1177" s="123"/>
      <c r="C1177" s="123"/>
      <c r="D1177" s="123"/>
      <c r="E1177" s="123"/>
      <c r="F1177" s="123"/>
    </row>
    <row r="1178" spans="1:6" x14ac:dyDescent="0.2">
      <c r="A1178" s="123"/>
      <c r="B1178" s="123"/>
      <c r="C1178" s="123"/>
      <c r="D1178" s="123"/>
      <c r="E1178" s="123"/>
      <c r="F1178" s="123"/>
    </row>
    <row r="1179" spans="1:6" x14ac:dyDescent="0.2">
      <c r="A1179" s="123"/>
      <c r="B1179" s="123"/>
      <c r="C1179" s="123"/>
      <c r="D1179" s="123"/>
      <c r="E1179" s="123"/>
      <c r="F1179" s="123"/>
    </row>
    <row r="1180" spans="1:6" x14ac:dyDescent="0.2">
      <c r="A1180" s="123"/>
      <c r="B1180" s="123"/>
      <c r="C1180" s="123"/>
      <c r="D1180" s="123"/>
      <c r="E1180" s="123"/>
      <c r="F1180" s="123"/>
    </row>
    <row r="1181" spans="1:6" x14ac:dyDescent="0.2">
      <c r="A1181" s="123"/>
      <c r="B1181" s="123"/>
      <c r="C1181" s="123"/>
      <c r="D1181" s="123"/>
      <c r="E1181" s="123"/>
      <c r="F1181" s="123"/>
    </row>
    <row r="1182" spans="1:6" x14ac:dyDescent="0.2">
      <c r="A1182" s="123"/>
      <c r="B1182" s="123"/>
      <c r="C1182" s="123"/>
      <c r="D1182" s="123"/>
      <c r="E1182" s="123"/>
      <c r="F1182" s="123"/>
    </row>
    <row r="1183" spans="1:6" x14ac:dyDescent="0.2">
      <c r="A1183" s="123"/>
      <c r="B1183" s="123"/>
      <c r="C1183" s="123"/>
      <c r="D1183" s="123"/>
      <c r="E1183" s="123"/>
      <c r="F1183" s="123"/>
    </row>
    <row r="1184" spans="1:6" x14ac:dyDescent="0.2">
      <c r="A1184" s="123"/>
      <c r="B1184" s="123"/>
      <c r="C1184" s="123"/>
      <c r="D1184" s="123"/>
      <c r="E1184" s="123"/>
      <c r="F1184" s="123"/>
    </row>
    <row r="1185" spans="1:6" x14ac:dyDescent="0.2">
      <c r="A1185" s="123"/>
      <c r="B1185" s="123"/>
      <c r="C1185" s="123"/>
      <c r="D1185" s="123"/>
      <c r="E1185" s="123"/>
      <c r="F1185" s="123"/>
    </row>
    <row r="1186" spans="1:6" x14ac:dyDescent="0.2">
      <c r="A1186" s="123"/>
      <c r="B1186" s="123"/>
      <c r="C1186" s="123"/>
      <c r="D1186" s="123"/>
      <c r="E1186" s="123"/>
      <c r="F1186" s="123"/>
    </row>
    <row r="1187" spans="1:6" x14ac:dyDescent="0.2">
      <c r="A1187" s="123"/>
      <c r="B1187" s="123"/>
      <c r="C1187" s="123"/>
      <c r="D1187" s="123"/>
      <c r="E1187" s="123"/>
      <c r="F1187" s="123"/>
    </row>
    <row r="1188" spans="1:6" x14ac:dyDescent="0.2">
      <c r="A1188" s="123"/>
      <c r="B1188" s="123"/>
      <c r="C1188" s="123"/>
      <c r="D1188" s="123"/>
      <c r="E1188" s="123"/>
      <c r="F1188" s="123"/>
    </row>
    <row r="1189" spans="1:6" x14ac:dyDescent="0.2">
      <c r="A1189" s="123"/>
      <c r="B1189" s="123"/>
      <c r="C1189" s="123"/>
      <c r="D1189" s="123"/>
      <c r="E1189" s="123"/>
      <c r="F1189" s="123"/>
    </row>
    <row r="1190" spans="1:6" x14ac:dyDescent="0.2">
      <c r="A1190" s="123"/>
      <c r="B1190" s="123"/>
      <c r="C1190" s="123"/>
      <c r="D1190" s="123"/>
      <c r="E1190" s="123"/>
      <c r="F1190" s="123"/>
    </row>
    <row r="1191" spans="1:6" x14ac:dyDescent="0.2">
      <c r="A1191" s="123"/>
      <c r="B1191" s="123"/>
      <c r="C1191" s="123"/>
      <c r="D1191" s="123"/>
      <c r="E1191" s="123"/>
      <c r="F1191" s="123"/>
    </row>
    <row r="1192" spans="1:6" x14ac:dyDescent="0.2">
      <c r="A1192" s="123"/>
      <c r="B1192" s="123"/>
      <c r="C1192" s="123"/>
      <c r="D1192" s="123"/>
      <c r="E1192" s="123"/>
      <c r="F1192" s="123"/>
    </row>
    <row r="1193" spans="1:6" x14ac:dyDescent="0.2">
      <c r="A1193" s="123"/>
      <c r="B1193" s="123"/>
      <c r="C1193" s="123"/>
      <c r="D1193" s="123"/>
      <c r="E1193" s="123"/>
      <c r="F1193" s="123"/>
    </row>
    <row r="1194" spans="1:6" x14ac:dyDescent="0.2">
      <c r="A1194" s="123"/>
      <c r="B1194" s="123"/>
      <c r="C1194" s="123"/>
      <c r="D1194" s="123"/>
      <c r="E1194" s="123"/>
      <c r="F1194" s="123"/>
    </row>
    <row r="1195" spans="1:6" x14ac:dyDescent="0.2">
      <c r="A1195" s="123"/>
      <c r="B1195" s="123"/>
      <c r="C1195" s="123"/>
      <c r="D1195" s="123"/>
      <c r="E1195" s="123"/>
      <c r="F1195" s="123"/>
    </row>
    <row r="1196" spans="1:6" x14ac:dyDescent="0.2">
      <c r="A1196" s="123"/>
      <c r="B1196" s="123"/>
      <c r="C1196" s="123"/>
      <c r="D1196" s="123"/>
      <c r="E1196" s="123"/>
      <c r="F1196" s="123"/>
    </row>
    <row r="1197" spans="1:6" x14ac:dyDescent="0.2">
      <c r="A1197" s="123"/>
      <c r="B1197" s="123"/>
      <c r="C1197" s="123"/>
      <c r="D1197" s="123"/>
      <c r="E1197" s="123"/>
      <c r="F1197" s="123"/>
    </row>
    <row r="1198" spans="1:6" x14ac:dyDescent="0.2">
      <c r="A1198" s="123"/>
      <c r="B1198" s="123"/>
      <c r="C1198" s="123"/>
      <c r="D1198" s="123"/>
      <c r="E1198" s="123"/>
      <c r="F1198" s="123"/>
    </row>
    <row r="1199" spans="1:6" x14ac:dyDescent="0.2">
      <c r="A1199" s="123"/>
      <c r="B1199" s="123"/>
      <c r="C1199" s="123"/>
      <c r="D1199" s="123"/>
      <c r="E1199" s="123"/>
      <c r="F1199" s="123"/>
    </row>
    <row r="1200" spans="1:6" x14ac:dyDescent="0.2">
      <c r="A1200" s="123"/>
      <c r="B1200" s="123"/>
      <c r="C1200" s="123"/>
      <c r="D1200" s="123"/>
      <c r="E1200" s="123"/>
      <c r="F1200" s="123"/>
    </row>
    <row r="1201" spans="1:6" x14ac:dyDescent="0.2">
      <c r="A1201" s="123"/>
      <c r="B1201" s="123"/>
      <c r="C1201" s="123"/>
      <c r="D1201" s="123"/>
      <c r="E1201" s="123"/>
      <c r="F1201" s="123"/>
    </row>
    <row r="1202" spans="1:6" x14ac:dyDescent="0.2">
      <c r="A1202" s="123"/>
      <c r="B1202" s="123"/>
      <c r="C1202" s="123"/>
      <c r="D1202" s="123"/>
      <c r="E1202" s="123"/>
      <c r="F1202" s="123"/>
    </row>
    <row r="1203" spans="1:6" x14ac:dyDescent="0.2">
      <c r="A1203" s="123"/>
      <c r="B1203" s="123"/>
      <c r="C1203" s="123"/>
      <c r="D1203" s="123"/>
      <c r="E1203" s="123"/>
      <c r="F1203" s="123"/>
    </row>
    <row r="1204" spans="1:6" x14ac:dyDescent="0.2">
      <c r="A1204" s="123"/>
      <c r="B1204" s="123"/>
      <c r="C1204" s="123"/>
      <c r="D1204" s="123"/>
      <c r="E1204" s="123"/>
      <c r="F1204" s="123"/>
    </row>
    <row r="1205" spans="1:6" x14ac:dyDescent="0.2">
      <c r="A1205" s="123"/>
      <c r="B1205" s="123"/>
      <c r="C1205" s="123"/>
      <c r="D1205" s="123"/>
      <c r="E1205" s="123"/>
      <c r="F1205" s="123"/>
    </row>
    <row r="1206" spans="1:6" x14ac:dyDescent="0.2">
      <c r="A1206" s="123"/>
      <c r="B1206" s="123"/>
      <c r="C1206" s="123"/>
      <c r="D1206" s="123"/>
      <c r="E1206" s="123"/>
      <c r="F1206" s="123"/>
    </row>
  </sheetData>
  <sheetProtection selectLockedCells="1" selectUnlockedCells="1"/>
  <mergeCells count="148">
    <mergeCell ref="A165:B166"/>
    <mergeCell ref="A200:B200"/>
    <mergeCell ref="A196:B197"/>
    <mergeCell ref="A173:B174"/>
    <mergeCell ref="A199:B199"/>
    <mergeCell ref="A198:B198"/>
    <mergeCell ref="A4:G4"/>
    <mergeCell ref="A30:G30"/>
    <mergeCell ref="A52:B53"/>
    <mergeCell ref="A43:B44"/>
    <mergeCell ref="A45:B45"/>
    <mergeCell ref="A46:B46"/>
    <mergeCell ref="A47:B47"/>
    <mergeCell ref="A67:B67"/>
    <mergeCell ref="A148:A149"/>
    <mergeCell ref="A54:B54"/>
    <mergeCell ref="A55:B55"/>
    <mergeCell ref="A56:B56"/>
    <mergeCell ref="A63:B64"/>
    <mergeCell ref="A65:B65"/>
    <mergeCell ref="A66:B66"/>
    <mergeCell ref="C241:C242"/>
    <mergeCell ref="D241:E241"/>
    <mergeCell ref="A210:B210"/>
    <mergeCell ref="A212:B212"/>
    <mergeCell ref="A187:B188"/>
    <mergeCell ref="A189:B189"/>
    <mergeCell ref="A190:B190"/>
    <mergeCell ref="A191:B191"/>
    <mergeCell ref="A192:B192"/>
    <mergeCell ref="A209:B209"/>
    <mergeCell ref="A229:G229"/>
    <mergeCell ref="A230:G230"/>
    <mergeCell ref="F251:F252"/>
    <mergeCell ref="D251:E251"/>
    <mergeCell ref="C251:C252"/>
    <mergeCell ref="B251:B252"/>
    <mergeCell ref="A251:A253"/>
    <mergeCell ref="F241:F242"/>
    <mergeCell ref="A282:A284"/>
    <mergeCell ref="B282:B283"/>
    <mergeCell ref="C282:C283"/>
    <mergeCell ref="D282:E282"/>
    <mergeCell ref="F282:F283"/>
    <mergeCell ref="A267:A269"/>
    <mergeCell ref="B267:B268"/>
    <mergeCell ref="C267:C268"/>
    <mergeCell ref="D267:E267"/>
    <mergeCell ref="A233:A235"/>
    <mergeCell ref="B233:B234"/>
    <mergeCell ref="C233:C234"/>
    <mergeCell ref="D233:E233"/>
    <mergeCell ref="F233:F234"/>
    <mergeCell ref="A241:A243"/>
    <mergeCell ref="B241:B242"/>
    <mergeCell ref="A426:G426"/>
    <mergeCell ref="A427:G427"/>
    <mergeCell ref="A314:G314"/>
    <mergeCell ref="A318:A319"/>
    <mergeCell ref="A323:B324"/>
    <mergeCell ref="A334:A335"/>
    <mergeCell ref="A339:B340"/>
    <mergeCell ref="F267:F268"/>
    <mergeCell ref="A277:F277"/>
    <mergeCell ref="A299:A301"/>
    <mergeCell ref="B299:B300"/>
    <mergeCell ref="C299:C300"/>
    <mergeCell ref="D299:E299"/>
    <mergeCell ref="A309:F309"/>
    <mergeCell ref="F299:F300"/>
    <mergeCell ref="L559:L560"/>
    <mergeCell ref="L561:L567"/>
    <mergeCell ref="A567:F567"/>
    <mergeCell ref="C573:C575"/>
    <mergeCell ref="D573:D575"/>
    <mergeCell ref="E573:E575"/>
    <mergeCell ref="F559:F560"/>
    <mergeCell ref="G559:G560"/>
    <mergeCell ref="H559:H560"/>
    <mergeCell ref="I559:I560"/>
    <mergeCell ref="A559:B559"/>
    <mergeCell ref="C559:C560"/>
    <mergeCell ref="D559:D560"/>
    <mergeCell ref="E559:E560"/>
    <mergeCell ref="J559:J560"/>
    <mergeCell ref="K559:K560"/>
    <mergeCell ref="A519:C519"/>
    <mergeCell ref="A522:E524"/>
    <mergeCell ref="A545:E545"/>
    <mergeCell ref="A550:E550"/>
    <mergeCell ref="A554:E554"/>
    <mergeCell ref="A507:C507"/>
    <mergeCell ref="A508:C508"/>
    <mergeCell ref="A509:C509"/>
    <mergeCell ref="A510:C510"/>
    <mergeCell ref="A511:C511"/>
    <mergeCell ref="A512:C512"/>
    <mergeCell ref="A513:C513"/>
    <mergeCell ref="A514:C514"/>
    <mergeCell ref="A515:C515"/>
    <mergeCell ref="A352:B353"/>
    <mergeCell ref="A376:B377"/>
    <mergeCell ref="C376:C377"/>
    <mergeCell ref="A398:C399"/>
    <mergeCell ref="A215:B215"/>
    <mergeCell ref="A216:B216"/>
    <mergeCell ref="A218:B218"/>
    <mergeCell ref="A201:B201"/>
    <mergeCell ref="A516:C516"/>
    <mergeCell ref="A504:C504"/>
    <mergeCell ref="A505:C505"/>
    <mergeCell ref="A506:C506"/>
    <mergeCell ref="A475:A477"/>
    <mergeCell ref="B475:E475"/>
    <mergeCell ref="A361:B362"/>
    <mergeCell ref="A373:G373"/>
    <mergeCell ref="A386:B387"/>
    <mergeCell ref="C386:C387"/>
    <mergeCell ref="A493:B494"/>
    <mergeCell ref="A503:C503"/>
    <mergeCell ref="G450:G451"/>
    <mergeCell ref="A408:C409"/>
    <mergeCell ref="A419:G419"/>
    <mergeCell ref="A424:G424"/>
    <mergeCell ref="A635:F636"/>
    <mergeCell ref="A438:A440"/>
    <mergeCell ref="B438:F438"/>
    <mergeCell ref="G438:G439"/>
    <mergeCell ref="A465:A467"/>
    <mergeCell ref="B465:E465"/>
    <mergeCell ref="A487:B488"/>
    <mergeCell ref="B580:B581"/>
    <mergeCell ref="C580:C581"/>
    <mergeCell ref="D580:D581"/>
    <mergeCell ref="A450:A452"/>
    <mergeCell ref="B450:F450"/>
    <mergeCell ref="E580:E581"/>
    <mergeCell ref="B576:B577"/>
    <mergeCell ref="C576:C577"/>
    <mergeCell ref="D576:D577"/>
    <mergeCell ref="E576:E577"/>
    <mergeCell ref="B578:B579"/>
    <mergeCell ref="C578:C579"/>
    <mergeCell ref="D578:D579"/>
    <mergeCell ref="E578:E579"/>
    <mergeCell ref="A634:F634"/>
    <mergeCell ref="A517:C517"/>
    <mergeCell ref="A518:C518"/>
  </mergeCells>
  <printOptions horizontalCentered="1"/>
  <pageMargins left="0.59055118110236227" right="0.39370078740157483" top="0.39370078740157483" bottom="0.39370078740157483" header="0.51181102362204722" footer="0.51181102362204722"/>
  <pageSetup paperSize="9" scale="68" firstPageNumber="0" fitToHeight="15" orientation="landscape" verticalDpi="300" r:id="rId1"/>
  <headerFooter alignWithMargins="0"/>
  <drawing r:id="rId2"/>
  <legacyDrawing r:id="rId3"/>
  <oleObjects>
    <mc:AlternateContent xmlns:mc="http://schemas.openxmlformats.org/markup-compatibility/2006">
      <mc:Choice Requires="x14">
        <oleObject progId="Excel.Sheet.8" shapeId="2049" r:id="rId4">
          <objectPr defaultSize="0" autoPict="0" r:id="rId5">
            <anchor moveWithCells="1" sizeWithCells="1">
              <from>
                <xdr:col>0</xdr:col>
                <xdr:colOff>0</xdr:colOff>
                <xdr:row>502</xdr:row>
                <xdr:rowOff>28575</xdr:rowOff>
              </from>
              <to>
                <xdr:col>3</xdr:col>
                <xdr:colOff>742950</xdr:colOff>
                <xdr:row>519</xdr:row>
                <xdr:rowOff>133350</xdr:rowOff>
              </to>
            </anchor>
          </objectPr>
        </oleObject>
      </mc:Choice>
      <mc:Fallback>
        <oleObject progId="Excel.Sheet.8" shapeId="2049" r:id="rId4"/>
      </mc:Fallback>
    </mc:AlternateContent>
    <mc:AlternateContent xmlns:mc="http://schemas.openxmlformats.org/markup-compatibility/2006">
      <mc:Choice Requires="x14">
        <oleObject progId="Excel.Sheet.8" shapeId="2050" r:id="rId6">
          <objectPr defaultSize="0" autoPict="0" r:id="rId7">
            <anchor moveWithCells="1" sizeWithCells="1">
              <from>
                <xdr:col>0</xdr:col>
                <xdr:colOff>0</xdr:colOff>
                <xdr:row>525</xdr:row>
                <xdr:rowOff>0</xdr:rowOff>
              </from>
              <to>
                <xdr:col>3</xdr:col>
                <xdr:colOff>742950</xdr:colOff>
                <xdr:row>542</xdr:row>
                <xdr:rowOff>76200</xdr:rowOff>
              </to>
            </anchor>
          </objectPr>
        </oleObject>
      </mc:Choice>
      <mc:Fallback>
        <oleObject progId="Excel.Sheet.8" shapeId="2050" r:id="rId6"/>
      </mc:Fallback>
    </mc:AlternateContent>
  </oleObjects>
</worksheet>
</file>

<file path=_xmlsignatures/_rels/origin.sigs.rels><?xml version="1.0" encoding="UTF-8" standalone="yes"?>
<Relationships xmlns="http://schemas.openxmlformats.org/package/2006/relationships"><Relationship Id="rId8" Type="http://schemas.openxmlformats.org/package/2006/relationships/digital-signature/signature" Target="sig8.xml"/><Relationship Id="rId13" Type="http://schemas.openxmlformats.org/package/2006/relationships/digital-signature/signature" Target="sig13.xml"/><Relationship Id="rId18" Type="http://schemas.openxmlformats.org/package/2006/relationships/digital-signature/signature" Target="sig18.xml"/><Relationship Id="rId26" Type="http://schemas.openxmlformats.org/package/2006/relationships/digital-signature/signature" Target="sig26.xml"/><Relationship Id="rId3" Type="http://schemas.openxmlformats.org/package/2006/relationships/digital-signature/signature" Target="sig3.xml"/><Relationship Id="rId21" Type="http://schemas.openxmlformats.org/package/2006/relationships/digital-signature/signature" Target="sig21.xml"/><Relationship Id="rId7" Type="http://schemas.openxmlformats.org/package/2006/relationships/digital-signature/signature" Target="sig7.xml"/><Relationship Id="rId12" Type="http://schemas.openxmlformats.org/package/2006/relationships/digital-signature/signature" Target="sig12.xml"/><Relationship Id="rId17" Type="http://schemas.openxmlformats.org/package/2006/relationships/digital-signature/signature" Target="sig17.xml"/><Relationship Id="rId25" Type="http://schemas.openxmlformats.org/package/2006/relationships/digital-signature/signature" Target="sig25.xml"/><Relationship Id="rId2" Type="http://schemas.openxmlformats.org/package/2006/relationships/digital-signature/signature" Target="sig2.xml"/><Relationship Id="rId16" Type="http://schemas.openxmlformats.org/package/2006/relationships/digital-signature/signature" Target="sig16.xml"/><Relationship Id="rId20" Type="http://schemas.openxmlformats.org/package/2006/relationships/digital-signature/signature" Target="sig20.xml"/><Relationship Id="rId29" Type="http://schemas.openxmlformats.org/package/2006/relationships/digital-signature/signature" Target="sig29.xml"/><Relationship Id="rId1" Type="http://schemas.openxmlformats.org/package/2006/relationships/digital-signature/signature" Target="sig1.xml"/><Relationship Id="rId6" Type="http://schemas.openxmlformats.org/package/2006/relationships/digital-signature/signature" Target="sig6.xml"/><Relationship Id="rId11" Type="http://schemas.openxmlformats.org/package/2006/relationships/digital-signature/signature" Target="sig11.xml"/><Relationship Id="rId24" Type="http://schemas.openxmlformats.org/package/2006/relationships/digital-signature/signature" Target="sig24.xml"/><Relationship Id="rId5" Type="http://schemas.openxmlformats.org/package/2006/relationships/digital-signature/signature" Target="sig5.xml"/><Relationship Id="rId15" Type="http://schemas.openxmlformats.org/package/2006/relationships/digital-signature/signature" Target="sig15.xml"/><Relationship Id="rId23" Type="http://schemas.openxmlformats.org/package/2006/relationships/digital-signature/signature" Target="sig23.xml"/><Relationship Id="rId28" Type="http://schemas.openxmlformats.org/package/2006/relationships/digital-signature/signature" Target="sig28.xml"/><Relationship Id="rId10" Type="http://schemas.openxmlformats.org/package/2006/relationships/digital-signature/signature" Target="sig10.xml"/><Relationship Id="rId19" Type="http://schemas.openxmlformats.org/package/2006/relationships/digital-signature/signature" Target="sig19.xml"/><Relationship Id="rId31" Type="http://schemas.openxmlformats.org/package/2006/relationships/digital-signature/signature" Target="sig31.xml"/><Relationship Id="rId4" Type="http://schemas.openxmlformats.org/package/2006/relationships/digital-signature/signature" Target="sig4.xml"/><Relationship Id="rId9" Type="http://schemas.openxmlformats.org/package/2006/relationships/digital-signature/signature" Target="sig9.xml"/><Relationship Id="rId14" Type="http://schemas.openxmlformats.org/package/2006/relationships/digital-signature/signature" Target="sig14.xml"/><Relationship Id="rId22" Type="http://schemas.openxmlformats.org/package/2006/relationships/digital-signature/signature" Target="sig22.xml"/><Relationship Id="rId27" Type="http://schemas.openxmlformats.org/package/2006/relationships/digital-signature/signature" Target="sig27.xml"/><Relationship Id="rId30" Type="http://schemas.openxmlformats.org/package/2006/relationships/digital-signature/signature" Target="sig30.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1hRa0PChm+ggOGjQjbqbO6xA2dGqerWjFbwfPa/c55k=</DigestValue>
    </Reference>
    <Reference Type="http://www.w3.org/2000/09/xmldsig#Object" URI="#idOfficeObject">
      <DigestMethod Algorithm="http://www.w3.org/2001/04/xmlenc#sha256"/>
      <DigestValue>bvCc4i7BAVsgFsFDYXmJWr4oPDv4h0N+3XlX75dTWPg=</DigestValue>
    </Reference>
    <Reference Type="http://uri.etsi.org/01903#SignedProperties" URI="#idSignedProperties">
      <Transforms>
        <Transform Algorithm="http://www.w3.org/TR/2001/REC-xml-c14n-20010315"/>
      </Transforms>
      <DigestMethod Algorithm="http://www.w3.org/2001/04/xmlenc#sha256"/>
      <DigestValue>QGXti/Fx1l6vtOJlSGDmmMlPrghsg769IgIZBDYrrYw=</DigestValue>
    </Reference>
    <Reference Type="http://www.w3.org/2000/09/xmldsig#Object" URI="#idValidSigLnImg">
      <DigestMethod Algorithm="http://www.w3.org/2001/04/xmlenc#sha256"/>
      <DigestValue>Z5APfzowU9ZvePONQ4prrKq09SGAhE5JIzJtzOmZkyA=</DigestValue>
    </Reference>
    <Reference Type="http://www.w3.org/2000/09/xmldsig#Object" URI="#idInvalidSigLnImg">
      <DigestMethod Algorithm="http://www.w3.org/2001/04/xmlenc#sha256"/>
      <DigestValue>lG338Me7+5LBS5D1IZG9PMrXywx2aJyGAa7bKoK7AEM=</DigestValue>
    </Reference>
  </SignedInfo>
  <SignatureValue>FhY0BQhdxytU1j4nrK3/AdzbNKJH41BHFYI6H2b2CtP4K3EbZsTT3NorPV5A7jLoBe3ldocY3KAu
CkvI387ZtKXViCa+pb8uX+VQtf2w0oM/Y2/Jg6ASeb2iTPqQ7ETF4BUMatZM9ok3YcMLSz/KPjt5
HXhHwdPJ59kVVoidsrnxyz+zA553A9fk9spG2NCmVl0dAGh7GvVVZJmcZM0sEWPQvQ/kuT6f211H
6dtLHjuPCcK7sde/aA6T8Mr1Gnt6sLyH/2tDNKamktZUt64yDve89BJq1s7z8HlOHph8XmXXt2lS
Pbo6kfcTPvh+tLrUz+Z4Srqw67jJbbSuxfmQNw==</SignatureValue>
  <KeyInfo>
    <X509Data>
      <X509Certificate>MIIIDTCCBfWgAwIBAgIID1bzS3/s5U0wDQYJKoZIhvcNAQELBQAwWzEXMBUGA1UEBRMOUlVDIDgwMDUwMTcyLTExGjAYBgNVBAMTEUNBLURPQ1VNRU5UQSBTLkEuMRcwFQYDVQQKEw5ET0NVTUVOVEEgUy5BLjELMAkGA1UEBhMCUFkwHhcNMjAwNjI2MTI1ODA0WhcNMjIwNjI2MTMwODA0WjCBpjELMAkGA1UEBhMCUFkxFTATBgNVBAQMDENBUkRPWk8gVkVSQTERMA8GA1UEBRMIQ0k5NzIzNjUxGTAXBgNVBCoMEFZJUkdJTklBIEFNQU1CQVkxFzAVBgNVBAoMDlBFUlNPTkEgRklTSUNBMREwDwYDVQQLDAhGSVJNQSBGMjEmMCQGA1UEAwwdVklSR0lOSUEgQU1BTUJBWSBDQVJET1pPIFZFUkEwggEiMA0GCSqGSIb3DQEBAQUAA4IBDwAwggEKAoIBAQC+xI+UKrK+5QEcwtXzCzxEGlijkduYh31f6IOKjGU13er+ua1WgVWHlti8iic1QO+xVc5+jAZl/vr6VqqR/UqOImgB/k05ErNJonVT6RTLY0tRDYR4XvDqHDZblrK5NerxijfPwW5cZcnkB99bOwu90iVyIqHj3v7MKjW2oDGmjmCovb2TOrPcenkhCVYcC0RpbHeeGlkheTwXqXJEwu+RLbN7wEMO6s2+BYd4Ykwb41lI4dg3WI2y+3buiJD/jXc8mM6g93e1uwCgud2NfQQaPYEa3faLze25lqGWdfApU3inMEaCNIRH6k3Uyt6OL4hqTNInZvo2H4K6A0k7mWdtAgMBAAGjggOHMIIDgzAMBgNVHRMBAf8EAjAAMA4GA1UdDwEB/wQEAwIF4DAqBgNVHSUBAf8EIDAeBggrBgEFBQcDAQYIKwYBBQUHAwIGCCsGAQUFBwMEMB0GA1UdDgQWBBSW20CIKYFINPEZjSNMcuCIaIVih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wYDVR0RBCQwIoEgYW1hbWJheS5jYXJkb3pvQGludGVyZmlzYS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AJ7dqufQyHXrZbxSEogvHOsEMr4KwKZLc2I9daX9VOViN0un+PoV19zoUpkx0XE17eOtK67YSQ8GU9fgLZfNm3NhhtUrIU/9Plhk52PdYiFTW53I/w1CaLad2uu0BhtrZBUzXOfY/UktzKYh6zHVJsv68dEZ0giSkHIay49vBZQvp7saXO1a5HQCiQXRCLMMkdSOlmjVlrl2whATvykn9LbcVLgQ4JdXHfQeQvIgGHKBu+KdIq/Y1FoFrTfc5TrDorJTNK0jRRuoxkAMiR/2G34lzfQGkY+YpX618d1AmI/KAEmRMTBQOk8tplJgtIU0QnP/RPY8GUJ5a2LC2iJu2EKWn3gif3GFPlbcf60qkLJPJ2FCNDbsBxM6CkOOCyYJVydEJhdULWj3Y4X+WtxRXU8Hxj/Dw9CenL4c+HBaOSJiAEkZSsAiLPhKSLHKRlSWXAQ4YpLQQOtvEFmAbWK7OeDbomnNEDM+bZIlTuFy9s6cm64qjorLradVbxFl4yKL04OpG8DBWEomFCWp6cQAmdjFd3T2bnY/PqL5eS5J1KkB3BNnihPE7yXYWapgzHbm1Ooe1xqH8JE+SdqxPs3F7IS4CoCgRtIDwg++hgMPlBe1aA6CJAWU8cw63gjQJ//H2pzUSqx95d52pAUCxVZ3UiJWDEs5cNkLh+VQ8hTvDRe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QxTsZRIPljpCJSUvYq3yRrCeYFjxgd9qAAyZJAim1go=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VrXED7/c6wFS8DQR2wA9sIBSBpG3URvIqYOrVCvNdsw=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6PYPvcgE4EoP+JUZhtcVgXZMNK2a5L6GJifdA1XCFfo=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6PYPvcgE4EoP+JUZhtcVgXZMNK2a5L6GJifdA1XCFfo=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6PYPvcgE4EoP+JUZhtcVgXZMNK2a5L6GJifdA1XCFfo=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YY0KESmrjys0nHK0rESl1Vzt4562t2JT1arvGMjdaWk=</DigestValue>
      </Reference>
      <Reference URI="/xl/drawings/drawing1.xml?ContentType=application/vnd.openxmlformats-officedocument.drawing+xml">
        <DigestMethod Algorithm="http://www.w3.org/2001/04/xmlenc#sha256"/>
        <DigestValue>cYz6nP/kA4sESEaGWYGc9BYSKfRTAET2v883waM1MyA=</DigestValue>
      </Reference>
      <Reference URI="/xl/drawings/drawing2.xml?ContentType=application/vnd.openxmlformats-officedocument.drawing+xml">
        <DigestMethod Algorithm="http://www.w3.org/2001/04/xmlenc#sha256"/>
        <DigestValue>iZukg27XrhbInY59EslIKe0c+a5Zdk+BhU7GA0rC7Jw=</DigestValue>
      </Reference>
      <Reference URI="/xl/drawings/vmlDrawing1.vml?ContentType=application/vnd.openxmlformats-officedocument.vmlDrawing">
        <DigestMethod Algorithm="http://www.w3.org/2001/04/xmlenc#sha256"/>
        <DigestValue>Dcazh7Y6y82o7O+StOhPXCqmgRufqf7Hn9UqEHCdXKw=</DigestValue>
      </Reference>
      <Reference URI="/xl/drawings/vmlDrawing2.vml?ContentType=application/vnd.openxmlformats-officedocument.vmlDrawing">
        <DigestMethod Algorithm="http://www.w3.org/2001/04/xmlenc#sha256"/>
        <DigestValue>9e7r829xFOXJZLZhU/7bYPbkoUdHDzCi47wjFWVJSag=</DigestValue>
      </Reference>
      <Reference URI="/xl/drawings/vmlDrawing3.vml?ContentType=application/vnd.openxmlformats-officedocument.vmlDrawing">
        <DigestMethod Algorithm="http://www.w3.org/2001/04/xmlenc#sha256"/>
        <DigestValue>SMIuwi9GwHMmiRn8Ewu5sBiQLaz3JIV56cbkSo/J4sQ=</DigestValue>
      </Reference>
      <Reference URI="/xl/drawings/vmlDrawing4.vml?ContentType=application/vnd.openxmlformats-officedocument.vmlDrawing">
        <DigestMethod Algorithm="http://www.w3.org/2001/04/xmlenc#sha256"/>
        <DigestValue>XvKZPwKShVapujY9QuYKyWror4BO4TpKsiZEX09qvxM=</DigestValue>
      </Reference>
      <Reference URI="/xl/drawings/vmlDrawing5.vml?ContentType=application/vnd.openxmlformats-officedocument.vmlDrawing">
        <DigestMethod Algorithm="http://www.w3.org/2001/04/xmlenc#sha256"/>
        <DigestValue>Rouae/cP640zp/m+o39CITltPm/w0Zo5OzAG5FeTIO0=</DigestValue>
      </Reference>
      <Reference URI="/xl/embeddings/Microsoft_Excel_97-2003_Worksheet.xls?ContentType=application/vnd.ms-excel">
        <DigestMethod Algorithm="http://www.w3.org/2001/04/xmlenc#sha256"/>
        <DigestValue>NUiM9/pFsJylaSYNsF1iQmkVVqTu72CSWh+xr0FQbQ8=</DigestValue>
      </Reference>
      <Reference URI="/xl/embeddings/Microsoft_Excel_97-2003_Worksheet1.xls?ContentType=application/vnd.ms-excel">
        <DigestMethod Algorithm="http://www.w3.org/2001/04/xmlenc#sha256"/>
        <DigestValue>8zrUlHNX/uTFM3g+cqG9mwdTqoliTh9h20ITlCFyuCM=</DigestValue>
      </Reference>
      <Reference URI="/xl/media/image1.emf?ContentType=image/x-emf">
        <DigestMethod Algorithm="http://www.w3.org/2001/04/xmlenc#sha256"/>
        <DigestValue>M402nuAYAQk5G47QpGhnM6EnKeTAlsuGIVVF3qIxbuE=</DigestValue>
      </Reference>
      <Reference URI="/xl/media/image2.emf?ContentType=image/x-emf">
        <DigestMethod Algorithm="http://www.w3.org/2001/04/xmlenc#sha256"/>
        <DigestValue>as46bRdy9zH4l6tIJQga5cplRJbITJPlEkieZm+MGFE=</DigestValue>
      </Reference>
      <Reference URI="/xl/media/image3.emf?ContentType=image/x-emf">
        <DigestMethod Algorithm="http://www.w3.org/2001/04/xmlenc#sha256"/>
        <DigestValue>V83/BKLzhqxY4FPsPZ09VjJRPDusR2ayYw9cqVRtumM=</DigestValue>
      </Reference>
      <Reference URI="/xl/media/image4.emf?ContentType=image/x-emf">
        <DigestMethod Algorithm="http://www.w3.org/2001/04/xmlenc#sha256"/>
        <DigestValue>CdEaPRXmW9BDaFRU+Em1ZQd9FrLRIIcjBIEdwK2wWLQ=</DigestValue>
      </Reference>
      <Reference URI="/xl/media/image5.emf?ContentType=image/x-emf">
        <DigestMethod Algorithm="http://www.w3.org/2001/04/xmlenc#sha256"/>
        <DigestValue>JqaI6XSauIpjJvrhcBDtUdc6lKQb6Otfte4u+KhfsgQ=</DigestValue>
      </Reference>
      <Reference URI="/xl/media/image6.emf?ContentType=image/x-emf">
        <DigestMethod Algorithm="http://www.w3.org/2001/04/xmlenc#sha256"/>
        <DigestValue>PWTq6+Nic2nTGlGxPf/xBwnMQ/fOj193UkR5iificl8=</DigestValue>
      </Reference>
      <Reference URI="/xl/media/image7.emf?ContentType=image/x-emf">
        <DigestMethod Algorithm="http://www.w3.org/2001/04/xmlenc#sha256"/>
        <DigestValue>Jfwi8mIqt7ru+8ovtXF8B6RQVAs6Yi686+p1GeTEbOE=</DigestValue>
      </Reference>
      <Reference URI="/xl/media/image8.emf?ContentType=image/x-emf">
        <DigestMethod Algorithm="http://www.w3.org/2001/04/xmlenc#sha256"/>
        <DigestValue>3g7Dqlmd074fY/cWAkREtsn1IBSHXZHjpQczKU8d/ew=</DigestValue>
      </Reference>
      <Reference URI="/xl/printerSettings/printerSettings1.bin?ContentType=application/vnd.openxmlformats-officedocument.spreadsheetml.printerSettings">
        <DigestMethod Algorithm="http://www.w3.org/2001/04/xmlenc#sha256"/>
        <DigestValue>x9ON6vbhOxsNADzrW3Sqh5fq9kEQWWhpPm4RJfkJH9c=</DigestValue>
      </Reference>
      <Reference URI="/xl/printerSettings/printerSettings2.bin?ContentType=application/vnd.openxmlformats-officedocument.spreadsheetml.printerSettings">
        <DigestMethod Algorithm="http://www.w3.org/2001/04/xmlenc#sha256"/>
        <DigestValue>Giv5NI/oKNPJrD6HZtyz+AOEv2ZSVqq5HGjL7gBbIsU=</DigestValue>
      </Reference>
      <Reference URI="/xl/printerSettings/printerSettings3.bin?ContentType=application/vnd.openxmlformats-officedocument.spreadsheetml.printerSettings">
        <DigestMethod Algorithm="http://www.w3.org/2001/04/xmlenc#sha256"/>
        <DigestValue>PJ0w+ExbZsve2LukHY7bPHC41Sua1srnPNQumbnRVjg=</DigestValue>
      </Reference>
      <Reference URI="/xl/printerSettings/printerSettings4.bin?ContentType=application/vnd.openxmlformats-officedocument.spreadsheetml.printerSettings">
        <DigestMethod Algorithm="http://www.w3.org/2001/04/xmlenc#sha256"/>
        <DigestValue>x9ON6vbhOxsNADzrW3Sqh5fq9kEQWWhpPm4RJfkJH9c=</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t/SSd1MIfLjoIsWgjIPG6pc6xVDzxDpEaezEAvDiyV0=</DigestValue>
      </Reference>
      <Reference URI="/xl/styles.xml?ContentType=application/vnd.openxmlformats-officedocument.spreadsheetml.styles+xml">
        <DigestMethod Algorithm="http://www.w3.org/2001/04/xmlenc#sha256"/>
        <DigestValue>1dUYTuQVxVFDLFRVkTEQlO1t1u5hej1ZK3w+8ca2VbA=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1aJXmpyNrErzPQiu/V/p7u/J7hb5Z0QeyhfNgu20tqQ=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FFIrRsYgXaGYr5S5tvXNLL2fMBe0ujKkn3inKa+A3rM=</DigestValue>
      </Reference>
      <Reference URI="/xl/worksheets/sheet1.xml?ContentType=application/vnd.openxmlformats-officedocument.spreadsheetml.worksheet+xml">
        <DigestMethod Algorithm="http://www.w3.org/2001/04/xmlenc#sha256"/>
        <DigestValue>woJwnJofxDXX4NOhmV4DEpl478TT8umcS6I89HHobR4=</DigestValue>
      </Reference>
      <Reference URI="/xl/worksheets/sheet2.xml?ContentType=application/vnd.openxmlformats-officedocument.spreadsheetml.worksheet+xml">
        <DigestMethod Algorithm="http://www.w3.org/2001/04/xmlenc#sha256"/>
        <DigestValue>yUDgSa1zcPvsIcVW8FLjseUq/ykwQTMFG763hT9qEOM=</DigestValue>
      </Reference>
      <Reference URI="/xl/worksheets/sheet3.xml?ContentType=application/vnd.openxmlformats-officedocument.spreadsheetml.worksheet+xml">
        <DigestMethod Algorithm="http://www.w3.org/2001/04/xmlenc#sha256"/>
        <DigestValue>PgQJbXSoJ2euauCL2ptCcXaHrukQbs5MHONy8eGpSwc=</DigestValue>
      </Reference>
      <Reference URI="/xl/worksheets/sheet4.xml?ContentType=application/vnd.openxmlformats-officedocument.spreadsheetml.worksheet+xml">
        <DigestMethod Algorithm="http://www.w3.org/2001/04/xmlenc#sha256"/>
        <DigestValue>uVQP+EtkC1D5Kf+GpQTT6A+/JOcUl5SXV4PWCbXyRzM=</DigestValue>
      </Reference>
      <Reference URI="/xl/worksheets/sheet5.xml?ContentType=application/vnd.openxmlformats-officedocument.spreadsheetml.worksheet+xml">
        <DigestMethod Algorithm="http://www.w3.org/2001/04/xmlenc#sha256"/>
        <DigestValue>87VA0HqEf/TT2lspJ6za2dCpn/2BWaFK//rghxuiwIE=</DigestValue>
      </Reference>
    </Manifest>
    <SignatureProperties>
      <SignatureProperty Id="idSignatureTime" Target="#idPackageSignature">
        <mdssi:SignatureTime xmlns:mdssi="http://schemas.openxmlformats.org/package/2006/digital-signature">
          <mdssi:Format>YYYY-MM-DDThh:mm:ssTZD</mdssi:Format>
          <mdssi:Value>2020-06-30T17:49:14Z</mdssi:Value>
        </mdssi:SignatureTime>
      </SignatureProperty>
    </SignatureProperties>
  </Object>
  <Object Id="idOfficeObject">
    <SignatureProperties>
      <SignatureProperty Id="idOfficeV1Details" Target="#idPackageSignature">
        <SignatureInfoV1 xmlns="http://schemas.microsoft.com/office/2006/digsig">
          <SetupID>{C0BACE0D-10D9-4EE5-8D96-F1F1AEA94D43}</SetupID>
          <SignatureText>Virginia Amambay Cardozo</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2020-06-30T17:49:14Z</xd:SigningTime>
          <xd:SigningCertificate>
            <xd:Cert>
              <xd:CertDigest>
                <DigestMethod Algorithm="http://www.w3.org/2001/04/xmlenc#sha256"/>
                <DigestValue>nk1xQyYt+nugr2aHcAte++07a39o2oHJcSLIYNAbcRo=</DigestValue>
              </xd:CertDigest>
              <xd:IssuerSerial>
                <X509IssuerName>C=PY, O=DOCUMENTA S.A., CN=CA-DOCUMENTA S.A., SERIALNUMBER=RUC 80050172-1</X509IssuerName>
                <X509SerialNumber>1105338264160363853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MBAAB/AAAAAAAAAAAAAABfHwAAjw4AACBFTUYAAAEAFBwAAKoAAAAGAAAAAAAAAAAAAAAAAAAAoAUAAIQDAACjAQAABgEAAAAAAAAAAAAAAAAAALhkBgBw/wMACgAAABAAAAAAAAAAAAAAAEsAAAAQAAAAAAAAAAUAAAAeAAAAGAAAAAAAAAAAAAAAFAEAAIAAAAAnAAAAGAAAAAEAAAAAAAAAAAAAAAAAAAAlAAAADAAAAAEAAABMAAAAZAAAAAAAAAAAAAAAEwEAAH8AAAAAAAAAAAAAABQ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TAQAAfwAAAAAAAAAAAAAAFAEAAIAAAAAhAPAAAAAAAAAAAAAAAIA/AAAAAAAAAAAAAIA/AAAAAAAAAAAAAAAAAAAAAAAAAAAAAAAAAAAAAAAAAAAlAAAADAAAAAAAAIAoAAAADAAAAAEAAAAnAAAAGAAAAAEAAAAAAAAA8PDwAAAAAAAlAAAADAAAAAEAAABMAAAAZAAAAAAAAAAAAAAAEwEAAH8AAAAAAAAAAAAAABQBAACAAAAAIQDwAAAAAAAAAAAAAACAPwAAAAAAAAAAAACAPwAAAAAAAAAAAAAAAAAAAAAAAAAAAAAAAAAAAAAAAAAAJQAAAAwAAAAAAACAKAAAAAwAAAABAAAAJwAAABgAAAABAAAAAAAAAPDw8AAAAAAAJQAAAAwAAAABAAAATAAAAGQAAAAAAAAAAAAAABMBAAB/AAAAAAAAAAAAAAAUAQAAgAAAACEA8AAAAAAAAAAAAAAAgD8AAAAAAAAAAAAAgD8AAAAAAAAAAAAAAAAAAAAAAAAAAAAAAAAAAAAAAAAAACUAAAAMAAAAAAAAgCgAAAAMAAAAAQAAACcAAAAYAAAAAQAAAAAAAADw8PAAAAAAACUAAAAMAAAAAQAAAEwAAABkAAAAAAAAAAAAAAATAQAAfwAAAAAAAAAAAAAAFAEAAIAAAAAhAPAAAAAAAAAAAAAAAIA/AAAAAAAAAAAAAIA/AAAAAAAAAAAAAAAAAAAAAAAAAAAAAAAAAAAAAAAAAAAlAAAADAAAAAAAAIAoAAAADAAAAAEAAAAnAAAAGAAAAAEAAAAAAAAA////AAAAAAAlAAAADAAAAAEAAABMAAAAZAAAAAAAAAAAAAAAEwEAAH8AAAAAAAAAAAAAABQBAACAAAAAIQDwAAAAAAAAAAAAAACAPwAAAAAAAAAAAACAPwAAAAAAAAAAAAAAAAAAAAAAAAAAAAAAAAAAAAAAAAAAJQAAAAwAAAAAAACAKAAAAAwAAAABAAAAJwAAABgAAAABAAAAAAAAAP///wAAAAAAJQAAAAwAAAABAAAATAAAAGQAAAAAAAAAAAAAABMBAAB/AAAAAAAAAAAAAAAU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AAAAAASAAAADAAAAAEAAAAeAAAAGAAAAMMAAAAEAAAA9wAAABEAAAAlAAAADAAAAAEAAABUAAAAhAAAAMQAAAAEAAAA9QAAABAAAAABAAAAHMfoQY7j6EHEAAAABAAAAAkAAABMAAAAAAAAAAAAAAAAAAAA//////////9gAAAAMwAwAC8ANgAvADIAMAAyADAAdBoGAAAABgAAAAQAAAAGAAAABAAAAAYAAAAGAAAABgAAAAYAAABLAAAAQAAAADAAAAAFAAAAIAAAAAEAAAABAAAAEAAAAAAAAAAAAAAAFAEAAIAAAAAAAAAAAAAAABQ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Ccy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OkAAABHAAAAKQAAADMAAADB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OoAAABIAAAAJQAAAAwAAAAEAAAAVAAAANwAAAAqAAAAMwAAAOgAAABHAAAAAQAAABzH6EGO4+hBKgAAADMAAAAYAAAATAAAAAAAAAAAAAAAAAAAAP//////////fAAAAFYAaQByAGcAaQBuAGkAYQAgAEEAbQBhAG0AYgBhAHkAIABDAGEAcgBkAG8AegBvAAoAAAAEAAAABgAAAAkAAAAEAAAACQAAAAQAAAAIAAAABAAAAAoAAAAOAAAACAAAAA4AAAAJAAAACAAAAAgAAAAEAAAACgAAAAgAAAAGAAAACQAAAAkAAAAHAAAACQAAAEsAAABAAAAAMAAAAAUAAAAgAAAAAQAAAAEAAAAQAAAAAAAAAAAAAAAUAQAAgAAAAAAAAAAAAAAAFAEAAIAAAAAlAAAADAAAAAIAAAAnAAAAGAAAAAUAAAAAAAAA////AAAAAAAlAAAADAAAAAUAAABMAAAAZAAAAAAAAABQAAAAEwEAAHwAAAAAAAAAUAAAABQ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kAAAACgAAAFAAAACWAAAAXAAAAAEAAAAcx+hBjuPoQQoAAABQAAAAGQAAAEwAAAAAAAAAAAAAAAAAAAD//////////4AAAABWAGkAcgBnAGkAbgBpAGEAIABBAG0AYQBtAGIAYQB5ACAAQwBhAHIAZABvAHoAbwAgADPfBwAAAAMAAAAEAAAABwAAAAMAAAAHAAAAAwAAAAYAAAADAAAABwAAAAkAAAAGAAAACQAAAAcAAAAGAAAABQAAAAMAAAAHAAAABgAAAAQAAAAHAAAABwAAAAUAAAAHAAAAAwAAAEsAAABAAAAAMAAAAAUAAAAgAAAAAQAAAAEAAAAQAAAAAAAAAAAAAAAUAQAAgAAAAAAAAAAAAAAAF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HwAAAAKAAAAYAAAADoAAABsAAAAAQAAABzH6EGO4+hBCgAAAGAAAAAIAAAATAAAAAAAAAAAAAAAAAAAAP//////////XAAAAEMAbwBuAHQAYQBkAG8AcgAHAAAABwAAAAcAAAAEAAAABgAAAAcAAAAHAAAABAAAAEsAAABAAAAAMAAAAAUAAAAgAAAAAQAAAAEAAAAQAAAAAAAAAAAAAAAUAQAAgAAAAAAAAAAAAAAAFAEAAIAAAAAlAAAADAAAAAIAAAAnAAAAGAAAAAUAAAAAAAAA////AAAAAAAlAAAADAAAAAUAAABMAAAAZAAAAAkAAABwAAAACgEAAHwAAAAJAAAAcAAAAAIBAAANAAAAIQDwAAAAAAAAAAAAAACAPwAAAAAAAAAAAACAPwAAAAAAAAAAAAAAAAAAAAAAAAAAAAAAAAAAAAAAAAAAJQAAAAwAAAAAAACAKAAAAAwAAAAFAAAAJQAAAAwAAAABAAAAGAAAAAwAAAAAAAAAEgAAAAwAAAABAAAAFgAAAAwAAAAAAAAAVAAAAEgBAAAKAAAAcAAAAAkBAAB8AAAAAQAAABzH6EGO4+hBCgAAAHAAAAAqAAAATAAAAAQAAAAJAAAAcAAAAAsBAAB9AAAAoAAAAEYAaQByAG0AYQBkAG8AIABwAG8AcgA6ACAAVgBJAFIARwBJAE4ASQBBACAAQQBNAEEATQBCAEEAWQAgAEMAQQBSAEQATwBaAE8AIABWAEUAUgBBAAYAAAADAAAABAAAAAkAAAAGAAAABwAAAAcAAAADAAAABwAAAAcAAAAEAAAAAwAAAAMAAAAHAAAAAwAAAAcAAAAIAAAAAwAAAAgAAAADAAAABwAAAAMAAAAHAAAACgAAAAcAAAAKAAAABgAAAAcAAAAFAAAAAwAAAAcAAAAHAAAABwAAAAgAAAAJAAAABgAAAAkAAAADAAAABwAAAAYAAAAHAAAABwAAABYAAAAMAAAAAAAAACUAAAAMAAAAAgAAAA4AAAAUAAAAAAAAABAAAAAUAAAA</Object>
  <Object Id="idInvalidSigLnImg">AQAAAGwAAAAAAAAAAAAAABMBAAB/AAAAAAAAAAAAAABfHwAAjw4AACBFTUYAAAEAhCEAALEAAAAGAAAAAAAAAAAAAAAAAAAAoAUAAIQDAACjAQAABgEAAAAAAAAAAAAAAAAAALhkBgBw/wMACgAAABAAAAAAAAAAAAAAAEsAAAAQAAAAAAAAAAUAAAAeAAAAGAAAAAAAAAAAAAAAFAEAAIAAAAAnAAAAGAAAAAEAAAAAAAAAAAAAAAAAAAAlAAAADAAAAAEAAABMAAAAZAAAAAAAAAAAAAAAEwEAAH8AAAAAAAAAAAAAABQ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TAQAAfwAAAAAAAAAAAAAAFAEAAIAAAAAhAPAAAAAAAAAAAAAAAIA/AAAAAAAAAAAAAIA/AAAAAAAAAAAAAAAAAAAAAAAAAAAAAAAAAAAAAAAAAAAlAAAADAAAAAAAAIAoAAAADAAAAAEAAAAnAAAAGAAAAAEAAAAAAAAA8PDwAAAAAAAlAAAADAAAAAEAAABMAAAAZAAAAAAAAAAAAAAAEwEAAH8AAAAAAAAAAAAAABQBAACAAAAAIQDwAAAAAAAAAAAAAACAPwAAAAAAAAAAAACAPwAAAAAAAAAAAAAAAAAAAAAAAAAAAAAAAAAAAAAAAAAAJQAAAAwAAAAAAACAKAAAAAwAAAABAAAAJwAAABgAAAABAAAAAAAAAPDw8AAAAAAAJQAAAAwAAAABAAAATAAAAGQAAAAAAAAAAAAAABMBAAB/AAAAAAAAAAAAAAAUAQAAgAAAACEA8AAAAAAAAAAAAAAAgD8AAAAAAAAAAAAAgD8AAAAAAAAAAAAAAAAAAAAAAAAAAAAAAAAAAAAAAAAAACUAAAAMAAAAAAAAgCgAAAAMAAAAAQAAACcAAAAYAAAAAQAAAAAAAADw8PAAAAAAACUAAAAMAAAAAQAAAEwAAABkAAAAAAAAAAAAAAATAQAAfwAAAAAAAAAAAAAAFAEAAIAAAAAhAPAAAAAAAAAAAAAAAIA/AAAAAAAAAAAAAIA/AAAAAAAAAAAAAAAAAAAAAAAAAAAAAAAAAAAAAAAAAAAlAAAADAAAAAAAAIAoAAAADAAAAAEAAAAnAAAAGAAAAAEAAAAAAAAA////AAAAAAAlAAAADAAAAAEAAABMAAAAZAAAAAAAAAAAAAAAEwEAAH8AAAAAAAAAAAAAABQBAACAAAAAIQDwAAAAAAAAAAAAAACAPwAAAAAAAAAAAACAPwAAAAAAAAAAAAAAAAAAAAAAAAAAAAAAAAAAAAAAAAAAJQAAAAwAAAAAAACAKAAAAAwAAAABAAAAJwAAABgAAAABAAAAAAAAAP///wAAAAAAJQAAAAwAAAABAAAATAAAAGQAAAAAAAAAAAAAABMBAAB/AAAAAAAAAAAAAAAU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FAEAAIAAAAAAAAAAAAAAABQ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C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OkAAABHAAAAKQAAADMAAADB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OoAAABIAAAAJQAAAAwAAAAEAAAAVAAAANwAAAAqAAAAMwAAAOgAAABHAAAAAQAAABzH6EGO4+hBKgAAADMAAAAYAAAATAAAAAAAAAAAAAAAAAAAAP//////////fAAAAFYAaQByAGcAaQBuAGkAYQAgAEEAbQBhAG0AYgBhAHkAIABDAGEAcgBkAG8AegBvAAoAAAAEAAAABgAAAAkAAAAEAAAACQAAAAQAAAAIAAAABAAAAAoAAAAOAAAACAAAAA4AAAAJAAAACAAAAAgAAAAEAAAACgAAAAgAAAAGAAAACQAAAAkAAAAHAAAACQAAAEsAAABAAAAAMAAAAAUAAAAgAAAAAQAAAAEAAAAQAAAAAAAAAAAAAAAUAQAAgAAAAAAAAAAAAAAAFAEAAIAAAAAlAAAADAAAAAIAAAAnAAAAGAAAAAUAAAAAAAAA////AAAAAAAlAAAADAAAAAUAAABMAAAAZAAAAAAAAABQAAAAEwEAAHwAAAAAAAAAUAAAABQ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kAAAACgAAAFAAAACWAAAAXAAAAAEAAAAcx+hBjuPoQQoAAABQAAAAGQAAAEwAAAAAAAAAAAAAAAAAAAD//////////4AAAABWAGkAcgBnAGkAbgBpAGEAIABBAG0AYQBtAGIAYQB5ACAAQwBhAHIAZABvAHoAbwAgAMq1BwAAAAMAAAAEAAAABwAAAAMAAAAHAAAAAwAAAAYAAAADAAAABwAAAAkAAAAGAAAACQAAAAcAAAAGAAAABQAAAAMAAAAHAAAABgAAAAQAAAAHAAAABwAAAAUAAAAHAAAAAwAAAEsAAABAAAAAMAAAAAUAAAAgAAAAAQAAAAEAAAAQAAAAAAAAAAAAAAAUAQAAgAAAAAAAAAAAAAAAF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HwAAAAKAAAAYAAAADoAAABsAAAAAQAAABzH6EGO4+hBCgAAAGAAAAAIAAAATAAAAAAAAAAAAAAAAAAAAP//////////XAAAAEMAbwBuAHQAYQBkAG8AcgAHAAAABwAAAAcAAAAEAAAABgAAAAcAAAAHAAAABAAAAEsAAABAAAAAMAAAAAUAAAAgAAAAAQAAAAEAAAAQAAAAAAAAAAAAAAAUAQAAgAAAAAAAAAAAAAAAFAEAAIAAAAAlAAAADAAAAAIAAAAnAAAAGAAAAAUAAAAAAAAA////AAAAAAAlAAAADAAAAAUAAABMAAAAZAAAAAkAAABwAAAACgEAAHwAAAAJAAAAcAAAAAIBAAANAAAAIQDwAAAAAAAAAAAAAACAPwAAAAAAAAAAAACAPwAAAAAAAAAAAAAAAAAAAAAAAAAAAAAAAAAAAAAAAAAAJQAAAAwAAAAAAACAKAAAAAwAAAAFAAAAJQAAAAwAAAABAAAAGAAAAAwAAAAAAAAAEgAAAAwAAAABAAAAFgAAAAwAAAAAAAAAVAAAAEgBAAAKAAAAcAAAAAkBAAB8AAAAAQAAABzH6EGO4+hBCgAAAHAAAAAqAAAATAAAAAQAAAAJAAAAcAAAAAsBAAB9AAAAoAAAAEYAaQByAG0AYQBkAG8AIABwAG8AcgA6ACAAVgBJAFIARwBJAE4ASQBBACAAQQBNAEEATQBCAEEAWQAgAEMAQQBSAEQATwBaAE8AIABWAEUAUgBBAAYAAAADAAAABAAAAAkAAAAGAAAABwAAAAcAAAADAAAABwAAAAcAAAAEAAAAAwAAAAMAAAAHAAAAAwAAAAcAAAAIAAAAAwAAAAgAAAADAAAABwAAAAMAAAAHAAAACgAAAAcAAAAKAAAABgAAAAcAAAAFAAAAAwAAAAcAAAAHAAAABwAAAAgAAAAJAAAABgAAAAkAAAADAAAABwAAAAYAAAAHAAAABwAAABYAAAAMAAAAAAAAACUAAAAMAAAAAgAAAA4AAAAUAAAAAAAAABAAAAAUAAAA</Object>
</Signature>
</file>

<file path=_xmlsignatures/sig1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No2gFPLuEMGfx9vjgwVUF7Ta719cybIu/8qK7PBSJ5c=</DigestValue>
    </Reference>
    <Reference Type="http://www.w3.org/2000/09/xmldsig#Object" URI="#idOfficeObject">
      <DigestMethod Algorithm="http://www.w3.org/2001/04/xmlenc#sha256"/>
      <DigestValue>1toUX00hT2z6LAuiLKKppzQxZsdiUB/Cvr8D1yKOttE=</DigestValue>
    </Reference>
    <Reference Type="http://uri.etsi.org/01903#SignedProperties" URI="#idSignedProperties">
      <Transforms>
        <Transform Algorithm="http://www.w3.org/TR/2001/REC-xml-c14n-20010315"/>
      </Transforms>
      <DigestMethod Algorithm="http://www.w3.org/2001/04/xmlenc#sha256"/>
      <DigestValue>wVLMj1y1eEc4h+lkcPaHMWdBqahqPXMRbRWyTOOQJEk=</DigestValue>
    </Reference>
    <Reference Type="http://www.w3.org/2000/09/xmldsig#Object" URI="#idValidSigLnImg">
      <DigestMethod Algorithm="http://www.w3.org/2001/04/xmlenc#sha256"/>
      <DigestValue>QIt3noMbnNQ4q+ZkkQbZ78sCn2ah6VCGzjZkewbbRAU=</DigestValue>
    </Reference>
    <Reference Type="http://www.w3.org/2000/09/xmldsig#Object" URI="#idInvalidSigLnImg">
      <DigestMethod Algorithm="http://www.w3.org/2001/04/xmlenc#sha256"/>
      <DigestValue>bvqLLENEhEKzNPHyCN8xeglUDEVN2dF595eDObUzYAE=</DigestValue>
    </Reference>
  </SignedInfo>
  <SignatureValue>iLb3NUBgT3OQHa50PR8ft59GI6YrhJaPXeUKZBOnJHDRY9qjIkRX8mbJOh4HiwPpO9o8jjWnSxAy
hDvSiZYIQssdrgPjNgXtHKT3sm/G9+/TLXbEhvFWz0X0W1OpjDUVm19zhHsIeDoXrYEvnxK8ET15
t2aJHbgZFZEHEm2VhAEMZhFFFTs/GNyC4x7Glk8Cwp2G1HZyc15iE+kTYgfFzXAs1b8PSXyWsJnE
LbOhtoXkaU5OZrdd0VK1S6Wbjzz4LIsJxeeIy3KAWCYpqMW6VREhlkamEEERzyECkPTcqYCorIcY
R5ZZs+BHwzt5b/3avmWDj89zCPRIEeXXhs5cxw==</SignatureValue>
  <KeyInfo>
    <X509Data>
      <X509Certificate>MIIIEjCCBfqgAwIBAgIIK1jXdr5JS+cwDQYJKoZIhvcNAQELBQAwWzEXMBUGA1UEBRMOUlVDIDgwMDUwMTcyLTExGjAYBgNVBAMTEUNBLURPQ1VNRU5UQSBTLkEuMRcwFQYDVQQKEw5ET0NVTUVOVEEgUy5BLjELMAkGA1UEBhMCUFkwHhcNMjAwNjI2MTUwODUzWhcNMjIwNjI2MTUxODUzWjCBsDELMAkGA1UEBhMCUFkxGzAZBgNVBAQMEk1FTEdBUkVKTyBDQUJBw5FBUzERMA8GA1UEBRMIQ0kyNTI4NDExGDAWBgNVBCoMD1NBTE9NT04gSUdOQUNJTzEXMBUGA1UECgwOUEVSU09OQSBGSVNJQ0ExETAPBgNVBAsMCEZJUk1BIEYyMSswKQYDVQQDDCJTQUxPTU9OIElHTkFDSU8gTUVMR0FSRUpPIENBQkHDkUFTMIIBIjANBgkqhkiG9w0BAQEFAAOCAQ8AMIIBCgKCAQEAyvI7qhXEUJc8BXmRjUDrONiISIJUfaojv5irBSMaRuPba0AR+Qejj7mfh0spkMArvs7ny9HauMp1QiHQQiGNRoRkgx+KZqxDcRyYGnMGj6ZwUBiGMNmRTBnHy89UkGCjFZid2EInrsSNzpPY8Wgs35BqL+ctiz59na9egdSe/VbVgG/fZSzv5RSDiEawOjsoSq3rvARKkczKNabuGNhhvdQpNO9BpXMi38ATtXLOgxqQezxeuUsavC22SESUbwVSnGzdepiLDnJJCP7ojZ/VqWTMTMGx5oNTt4ZtwXh6Wy80ivKutL0btCw+KNIYSv1oZIewrHQmA2JLmDteZCm4EQIDAQABo4IDgjCCA34wDAYDVR0TAQH/BAIwADAOBgNVHQ8BAf8EBAMCBeAwKgYDVR0lAQH/BCAwHgYIKwYBBQUHAwEGCCsGAQUFBwMCBggrBgEFBQcDBDAdBgNVHQ4EFgQU5AojrNew5IyPsBEqvQw0PEWC89U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YGA1UdEQQfMB2BG3NhbG9tb24ubWVsZ2FyZWpv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CqbghoTv+AS5MePUnyYtF485cvVWYSdNWTSysT6Yo1Mn8ZX4eU0ujsutl75xvKNHF1L2iFqViDDIaSodRVYEzT04nbb2PjdZ0VKOrp8vjMsZqWJi3uwphuP41zuAij+sWRc/FWIKS9gW/3E52WMn9F4P9vDE6b0ie6nHOljVStx+pzfcG91Z4R3PMCtdyZTJEgI2ReDtPXtWU9tCfyKXoBxputpsKX9dJC3S1IzWb4QQL1iy+I2CX88BJcd6XTx6xqZy6B7Klny3WWJeP+k3jU/64QKzIkAyU6x40HDdd0etRbr17bZItFIrohcxGAJuxZhYFztM2nXK5j9mVdFNKV8vT6aEuIOFTH/EnQAOHFcdfNne22GvOOL5TKZ3XoWwDRfh6tTAxJXUvtjXzLOJxIDxark7yS4DeTCvn9n//lH8DoWcBgeZ5qiSjPrVoUMJa8gCzhNhKN+kpvtCxKHyoKtM/fZgaIJgQvKjO4FS2dF3nV5SSPDwkoya5OW9H+3Jr7HAtl7joIkjeYNiIni4ft1XlBWfy4ITsPUN7EgbJS04JD3sez0X0+coDXCRd8TCo5QJTMUQsIcwdFItJd1do+OapL9UtfBZVdYdKRHEvj2MShtCaRSzF5fb8K4IiarjnA0YIEfHiW2T51fyMjrQk9XOk18PMpyNRislQvhTSG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QxTsZRIPljpCJSUvYq3yRrCeYFjxgd9qAAyZJAim1go=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VrXED7/c6wFS8DQR2wA9sIBSBpG3URvIqYOrVCvNdsw=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6PYPvcgE4EoP+JUZhtcVgXZMNK2a5L6GJifdA1XCFfo=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6PYPvcgE4EoP+JUZhtcVgXZMNK2a5L6GJifdA1XCFfo=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6PYPvcgE4EoP+JUZhtcVgXZMNK2a5L6GJifdA1XCFfo=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YY0KESmrjys0nHK0rESl1Vzt4562t2JT1arvGMjdaWk=</DigestValue>
      </Reference>
      <Reference URI="/xl/drawings/drawing1.xml?ContentType=application/vnd.openxmlformats-officedocument.drawing+xml">
        <DigestMethod Algorithm="http://www.w3.org/2001/04/xmlenc#sha256"/>
        <DigestValue>cYz6nP/kA4sESEaGWYGc9BYSKfRTAET2v883waM1MyA=</DigestValue>
      </Reference>
      <Reference URI="/xl/drawings/drawing2.xml?ContentType=application/vnd.openxmlformats-officedocument.drawing+xml">
        <DigestMethod Algorithm="http://www.w3.org/2001/04/xmlenc#sha256"/>
        <DigestValue>iZukg27XrhbInY59EslIKe0c+a5Zdk+BhU7GA0rC7Jw=</DigestValue>
      </Reference>
      <Reference URI="/xl/drawings/vmlDrawing1.vml?ContentType=application/vnd.openxmlformats-officedocument.vmlDrawing">
        <DigestMethod Algorithm="http://www.w3.org/2001/04/xmlenc#sha256"/>
        <DigestValue>Dcazh7Y6y82o7O+StOhPXCqmgRufqf7Hn9UqEHCdXKw=</DigestValue>
      </Reference>
      <Reference URI="/xl/drawings/vmlDrawing2.vml?ContentType=application/vnd.openxmlformats-officedocument.vmlDrawing">
        <DigestMethod Algorithm="http://www.w3.org/2001/04/xmlenc#sha256"/>
        <DigestValue>9e7r829xFOXJZLZhU/7bYPbkoUdHDzCi47wjFWVJSag=</DigestValue>
      </Reference>
      <Reference URI="/xl/drawings/vmlDrawing3.vml?ContentType=application/vnd.openxmlformats-officedocument.vmlDrawing">
        <DigestMethod Algorithm="http://www.w3.org/2001/04/xmlenc#sha256"/>
        <DigestValue>SMIuwi9GwHMmiRn8Ewu5sBiQLaz3JIV56cbkSo/J4sQ=</DigestValue>
      </Reference>
      <Reference URI="/xl/drawings/vmlDrawing4.vml?ContentType=application/vnd.openxmlformats-officedocument.vmlDrawing">
        <DigestMethod Algorithm="http://www.w3.org/2001/04/xmlenc#sha256"/>
        <DigestValue>XvKZPwKShVapujY9QuYKyWror4BO4TpKsiZEX09qvxM=</DigestValue>
      </Reference>
      <Reference URI="/xl/drawings/vmlDrawing5.vml?ContentType=application/vnd.openxmlformats-officedocument.vmlDrawing">
        <DigestMethod Algorithm="http://www.w3.org/2001/04/xmlenc#sha256"/>
        <DigestValue>Rouae/cP640zp/m+o39CITltPm/w0Zo5OzAG5FeTIO0=</DigestValue>
      </Reference>
      <Reference URI="/xl/embeddings/Microsoft_Excel_97-2003_Worksheet.xls?ContentType=application/vnd.ms-excel">
        <DigestMethod Algorithm="http://www.w3.org/2001/04/xmlenc#sha256"/>
        <DigestValue>NUiM9/pFsJylaSYNsF1iQmkVVqTu72CSWh+xr0FQbQ8=</DigestValue>
      </Reference>
      <Reference URI="/xl/embeddings/Microsoft_Excel_97-2003_Worksheet1.xls?ContentType=application/vnd.ms-excel">
        <DigestMethod Algorithm="http://www.w3.org/2001/04/xmlenc#sha256"/>
        <DigestValue>8zrUlHNX/uTFM3g+cqG9mwdTqoliTh9h20ITlCFyuCM=</DigestValue>
      </Reference>
      <Reference URI="/xl/media/image1.emf?ContentType=image/x-emf">
        <DigestMethod Algorithm="http://www.w3.org/2001/04/xmlenc#sha256"/>
        <DigestValue>M402nuAYAQk5G47QpGhnM6EnKeTAlsuGIVVF3qIxbuE=</DigestValue>
      </Reference>
      <Reference URI="/xl/media/image2.emf?ContentType=image/x-emf">
        <DigestMethod Algorithm="http://www.w3.org/2001/04/xmlenc#sha256"/>
        <DigestValue>as46bRdy9zH4l6tIJQga5cplRJbITJPlEkieZm+MGFE=</DigestValue>
      </Reference>
      <Reference URI="/xl/media/image3.emf?ContentType=image/x-emf">
        <DigestMethod Algorithm="http://www.w3.org/2001/04/xmlenc#sha256"/>
        <DigestValue>V83/BKLzhqxY4FPsPZ09VjJRPDusR2ayYw9cqVRtumM=</DigestValue>
      </Reference>
      <Reference URI="/xl/media/image4.emf?ContentType=image/x-emf">
        <DigestMethod Algorithm="http://www.w3.org/2001/04/xmlenc#sha256"/>
        <DigestValue>CdEaPRXmW9BDaFRU+Em1ZQd9FrLRIIcjBIEdwK2wWLQ=</DigestValue>
      </Reference>
      <Reference URI="/xl/media/image5.emf?ContentType=image/x-emf">
        <DigestMethod Algorithm="http://www.w3.org/2001/04/xmlenc#sha256"/>
        <DigestValue>JqaI6XSauIpjJvrhcBDtUdc6lKQb6Otfte4u+KhfsgQ=</DigestValue>
      </Reference>
      <Reference URI="/xl/media/image6.emf?ContentType=image/x-emf">
        <DigestMethod Algorithm="http://www.w3.org/2001/04/xmlenc#sha256"/>
        <DigestValue>PWTq6+Nic2nTGlGxPf/xBwnMQ/fOj193UkR5iificl8=</DigestValue>
      </Reference>
      <Reference URI="/xl/media/image7.emf?ContentType=image/x-emf">
        <DigestMethod Algorithm="http://www.w3.org/2001/04/xmlenc#sha256"/>
        <DigestValue>Jfwi8mIqt7ru+8ovtXF8B6RQVAs6Yi686+p1GeTEbOE=</DigestValue>
      </Reference>
      <Reference URI="/xl/media/image8.emf?ContentType=image/x-emf">
        <DigestMethod Algorithm="http://www.w3.org/2001/04/xmlenc#sha256"/>
        <DigestValue>3g7Dqlmd074fY/cWAkREtsn1IBSHXZHjpQczKU8d/ew=</DigestValue>
      </Reference>
      <Reference URI="/xl/printerSettings/printerSettings1.bin?ContentType=application/vnd.openxmlformats-officedocument.spreadsheetml.printerSettings">
        <DigestMethod Algorithm="http://www.w3.org/2001/04/xmlenc#sha256"/>
        <DigestValue>x9ON6vbhOxsNADzrW3Sqh5fq9kEQWWhpPm4RJfkJH9c=</DigestValue>
      </Reference>
      <Reference URI="/xl/printerSettings/printerSettings2.bin?ContentType=application/vnd.openxmlformats-officedocument.spreadsheetml.printerSettings">
        <DigestMethod Algorithm="http://www.w3.org/2001/04/xmlenc#sha256"/>
        <DigestValue>Giv5NI/oKNPJrD6HZtyz+AOEv2ZSVqq5HGjL7gBbIsU=</DigestValue>
      </Reference>
      <Reference URI="/xl/printerSettings/printerSettings3.bin?ContentType=application/vnd.openxmlformats-officedocument.spreadsheetml.printerSettings">
        <DigestMethod Algorithm="http://www.w3.org/2001/04/xmlenc#sha256"/>
        <DigestValue>PJ0w+ExbZsve2LukHY7bPHC41Sua1srnPNQumbnRVjg=</DigestValue>
      </Reference>
      <Reference URI="/xl/printerSettings/printerSettings4.bin?ContentType=application/vnd.openxmlformats-officedocument.spreadsheetml.printerSettings">
        <DigestMethod Algorithm="http://www.w3.org/2001/04/xmlenc#sha256"/>
        <DigestValue>x9ON6vbhOxsNADzrW3Sqh5fq9kEQWWhpPm4RJfkJH9c=</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t/SSd1MIfLjoIsWgjIPG6pc6xVDzxDpEaezEAvDiyV0=</DigestValue>
      </Reference>
      <Reference URI="/xl/styles.xml?ContentType=application/vnd.openxmlformats-officedocument.spreadsheetml.styles+xml">
        <DigestMethod Algorithm="http://www.w3.org/2001/04/xmlenc#sha256"/>
        <DigestValue>1dUYTuQVxVFDLFRVkTEQlO1t1u5hej1ZK3w+8ca2VbA=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1aJXmpyNrErzPQiu/V/p7u/J7hb5Z0QeyhfNgu20tqQ=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FFIrRsYgXaGYr5S5tvXNLL2fMBe0ujKkn3inKa+A3rM=</DigestValue>
      </Reference>
      <Reference URI="/xl/worksheets/sheet1.xml?ContentType=application/vnd.openxmlformats-officedocument.spreadsheetml.worksheet+xml">
        <DigestMethod Algorithm="http://www.w3.org/2001/04/xmlenc#sha256"/>
        <DigestValue>woJwnJofxDXX4NOhmV4DEpl478TT8umcS6I89HHobR4=</DigestValue>
      </Reference>
      <Reference URI="/xl/worksheets/sheet2.xml?ContentType=application/vnd.openxmlformats-officedocument.spreadsheetml.worksheet+xml">
        <DigestMethod Algorithm="http://www.w3.org/2001/04/xmlenc#sha256"/>
        <DigestValue>yUDgSa1zcPvsIcVW8FLjseUq/ykwQTMFG763hT9qEOM=</DigestValue>
      </Reference>
      <Reference URI="/xl/worksheets/sheet3.xml?ContentType=application/vnd.openxmlformats-officedocument.spreadsheetml.worksheet+xml">
        <DigestMethod Algorithm="http://www.w3.org/2001/04/xmlenc#sha256"/>
        <DigestValue>PgQJbXSoJ2euauCL2ptCcXaHrukQbs5MHONy8eGpSwc=</DigestValue>
      </Reference>
      <Reference URI="/xl/worksheets/sheet4.xml?ContentType=application/vnd.openxmlformats-officedocument.spreadsheetml.worksheet+xml">
        <DigestMethod Algorithm="http://www.w3.org/2001/04/xmlenc#sha256"/>
        <DigestValue>uVQP+EtkC1D5Kf+GpQTT6A+/JOcUl5SXV4PWCbXyRzM=</DigestValue>
      </Reference>
      <Reference URI="/xl/worksheets/sheet5.xml?ContentType=application/vnd.openxmlformats-officedocument.spreadsheetml.worksheet+xml">
        <DigestMethod Algorithm="http://www.w3.org/2001/04/xmlenc#sha256"/>
        <DigestValue>87VA0HqEf/TT2lspJ6za2dCpn/2BWaFK//rghxuiwIE=</DigestValue>
      </Reference>
    </Manifest>
    <SignatureProperties>
      <SignatureProperty Id="idSignatureTime" Target="#idPackageSignature">
        <mdssi:SignatureTime xmlns:mdssi="http://schemas.openxmlformats.org/package/2006/digital-signature">
          <mdssi:Format>YYYY-MM-DDThh:mm:ssTZD</mdssi:Format>
          <mdssi:Value>2020-06-30T18:20:15Z</mdssi:Value>
        </mdssi:SignatureTime>
      </SignatureProperty>
    </SignatureProperties>
  </Object>
  <Object Id="idOfficeObject">
    <SignatureProperties>
      <SignatureProperty Id="idOfficeV1Details" Target="#idPackageSignature">
        <SignatureInfoV1 xmlns="http://schemas.microsoft.com/office/2006/digsig">
          <SetupID>{C79376F8-C9A9-4588-99A2-436FD3121ADB}</SetupID>
          <SignatureText>Salomon Melgarejo</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2020-06-30T18:20:15Z</xd:SigningTime>
          <xd:SigningCertificate>
            <xd:Cert>
              <xd:CertDigest>
                <DigestMethod Algorithm="http://www.w3.org/2001/04/xmlenc#sha256"/>
                <DigestValue>HxDXNs9VJOcPLbBgLmgcIWtJhSXiG9PYgLVHF+Ikp34=</DigestValue>
              </xd:CertDigest>
              <xd:IssuerSerial>
                <X509IssuerName>C=PY, O=DOCUMENTA S.A., CN=CA-DOCUMENTA S.A., SERIALNUMBER=RUC 80050172-1</X509IssuerName>
                <X509SerialNumber>3123483246580026343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IBAAB/AAAAAAAAAAAAAADlIgAAjw4AACBFTUYAAAEAABwAAKoAAAAGAAAAAAAAAAAAAAAAAAAAoAUAAIQDAACjAQAABgEAAAAAAAAAAAAAAAAAALhkBgBw/wMACgAAABAAAAAAAAAAAAAAAEsAAAAQAAAAAAAAAAUAAAAeAAAAGAAAAAAAAAAAAAAAMwEAAIAAAAAnAAAAGAAAAAEAAAAAAAAAAAAAAAAAAAAlAAAADAAAAAEAAABMAAAAZAAAAAAAAAAAAAAAMgEAAH8AAAAAAAAAAAAAAD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yAQAAfwAAAAAAAAAAAAAAMwEAAIAAAAAhAPAAAAAAAAAAAAAAAIA/AAAAAAAAAAAAAIA/AAAAAAAAAAAAAAAAAAAAAAAAAAAAAAAAAAAAAAAAAAAlAAAADAAAAAAAAIAoAAAADAAAAAEAAAAnAAAAGAAAAAEAAAAAAAAA8PDwAAAAAAAlAAAADAAAAAEAAABMAAAAZAAAAAAAAAAAAAAAMgEAAH8AAAAAAAAAAAAAADMBAACAAAAAIQDwAAAAAAAAAAAAAACAPwAAAAAAAAAAAACAPwAAAAAAAAAAAAAAAAAAAAAAAAAAAAAAAAAAAAAAAAAAJQAAAAwAAAAAAACAKAAAAAwAAAABAAAAJwAAABgAAAABAAAAAAAAAPDw8AAAAAAAJQAAAAwAAAABAAAATAAAAGQAAAAAAAAAAAAAADIBAAB/AAAAAAAAAAAAAAAzAQAAgAAAACEA8AAAAAAAAAAAAAAAgD8AAAAAAAAAAAAAgD8AAAAAAAAAAAAAAAAAAAAAAAAAAAAAAAAAAAAAAAAAACUAAAAMAAAAAAAAgCgAAAAMAAAAAQAAACcAAAAYAAAAAQAAAAAAAADw8PAAAAAAACUAAAAMAAAAAQAAAEwAAABkAAAAAAAAAAAAAAAyAQAAfwAAAAAAAAAAAAAAMwEAAIAAAAAhAPAAAAAAAAAAAAAAAIA/AAAAAAAAAAAAAIA/AAAAAAAAAAAAAAAAAAAAAAAAAAAAAAAAAAAAAAAAAAAlAAAADAAAAAAAAIAoAAAADAAAAAEAAAAnAAAAGAAAAAEAAAAAAAAA////AAAAAAAlAAAADAAAAAEAAABMAAAAZAAAAAAAAAAAAAAAMgEAAH8AAAAAAAAAAAAAADMBAACAAAAAIQDwAAAAAAAAAAAAAACAPwAAAAAAAAAAAACAPwAAAAAAAAAAAAAAAAAAAAAAAAAAAAAAAAAAAAAAAAAAJQAAAAwAAAAAAACAKAAAAAwAAAABAAAAJwAAABgAAAABAAAAAAAAAP///wAAAAAAJQAAAAwAAAABAAAATAAAAGQAAAAAAAAAAAAAADIBAAB/AAAAAAAAAAAAAAAz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AAAAAASAAAADAAAAAEAAAAeAAAAGAAAAMMAAAAEAAAA9wAAABEAAAAlAAAADAAAAAEAAABUAAAAhAAAAMQAAAAEAAAA9QAAABAAAAABAAAAHMfoQY7j6EHEAAAABAAAAAkAAABMAAAAAAAAAAAAAAAAAAAA//////////9gAAAAMwAwAC8ANgAvADIAMAAyADAAAAAGAAAABgAAAAQAAAAGAAAABAAAAAYAAAAGAAAABgAAAAYAAABLAAAAQAAAADAAAAAFAAAAIAAAAAEAAAABAAAAEAAAAAAAAAAAAAAAMwEAAIAAAAAAAAAAAAAAADM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I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LMAAABIAAAAJQAAAAwAAAAEAAAAVAAAALQAAAAqAAAAMwAAALEAAABHAAAAAQAAABzH6EGO4+hBKgAAADMAAAARAAAATAAAAAAAAAAAAAAAAAAAAP//////////cAAAAFMAYQBsAG8AbQBvAG4AIABNAGUAbABnAGEAcgBlAGoAbwAAAAkAAAAIAAAABAAAAAkAAAAOAAAACQAAAAkAAAAEAAAADgAAAAgAAAAEAAAACQAAAAgAAAAGAAAACAAAAAQAAAAJAAAASwAAAEAAAAAwAAAABQAAACAAAAABAAAAAQAAABAAAAAAAAAAAAAAADMBAACAAAAAAAAAAAAAAAAzAQAAgAAAACUAAAAMAAAAAgAAACcAAAAYAAAABQAAAAAAAAD///8AAAAAACUAAAAMAAAABQAAAEwAAABkAAAAAAAAAFAAAAAyAQAAfAAAAAAAAABQAAAAM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LQAAAAKAAAAUAAAAG0AAABcAAAAAQAAABzH6EGO4+hBCgAAAFAAAAARAAAATAAAAAAAAAAAAAAAAAAAAP//////////cAAAAFMAYQBsAG8AbQDzAG4AIABNAGUAbABnAGEAcgBlAGoAbwAAAAYAAAAGAAAAAwAAAAcAAAAJAAAABwAAAAcAAAADAAAACgAAAAYAAAADAAAABwAAAAYAAAAEAAAABgAAAAMAAAAHAAAASwAAAEAAAAAwAAAABQAAACAAAAABAAAAAQAAABAAAAAAAAAAAAAAADMBAACAAAAAAAAAAAAAAAAz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wAAAGwAAAABAAAAHMfoQY7j6EEKAAAAYAAAAA8AAABMAAAAAAAAAAAAAAAAAAAA//////////9sAAAAUwDtAG4AZABpAGMAbwAgAFQAaQB0AHUAbABhAHIAAAAGAAAAAwAAAAcAAAAHAAAAAwAAAAUAAAAHAAAAAwAAAAYAAAADAAAABAAAAAcAAAADAAAABgAAAAQAAABLAAAAQAAAADAAAAAFAAAAIAAAAAEAAAABAAAAEAAAAAAAAAAAAAAAMwEAAIAAAAAAAAAAAAAAADMBAACAAAAAJQAAAAwAAAACAAAAJwAAABgAAAAFAAAAAAAAAP///wAAAAAAJQAAAAwAAAAFAAAATAAAAGQAAAAJAAAAcAAAACkBAAB8AAAACQAAAHAAAAAhAQAADQAAACEA8AAAAAAAAAAAAAAAgD8AAAAAAAAAAAAAgD8AAAAAAAAAAAAAAAAAAAAAAAAAAAAAAAAAAAAAAAAAACUAAAAMAAAAAAAAgCgAAAAMAAAABQAAACUAAAAMAAAAAQAAABgAAAAMAAAAAAAAABIAAAAMAAAAAQAAABYAAAAMAAAAAAAAAFQAAABgAQAACgAAAHAAAAAoAQAAfAAAAAEAAAAcx+hBjuPoQQoAAABwAAAALgAAAEwAAAAEAAAACQAAAHAAAAAqAQAAfQAAAKgAAABGAGkAcgBtAGEAZABvACAAcABvAHIAOgAgAFMAQQBMAE8ATQBPAE4AIABJAEcATgBBAEMASQBPACAATQBFAEwARwBBAFIARQBKAE8AIABDAEEAQgBBANEAQQBTAAYAAAADAAAABAAAAAkAAAAGAAAABwAAAAcAAAADAAAABwAAAAcAAAAEAAAAAwAAAAMAAAAGAAAABwAAAAUAAAAJAAAACgAAAAkAAAAIAAAAAwAAAAMAAAAIAAAACAAAAAcAAAAHAAAAAwAAAAkAAAADAAAACgAAAAYAAAAFAAAACAAAAAcAAAAHAAAABgAAAAQAAAAJAAAAAwAAAAcAAAAHAAAABgAAAAcAAAAIAAAABwAAAAYAAAAWAAAADAAAAAAAAAAlAAAADAAAAAIAAAAOAAAAFAAAAAAAAAAQAAAAFAAAAA==</Object>
  <Object Id="idInvalidSigLnImg">AQAAAGwAAAAAAAAAAAAAADIBAAB/AAAAAAAAAAAAAADlIgAAjw4AACBFTUYAAAEAcCEAALEAAAAGAAAAAAAAAAAAAAAAAAAAoAUAAIQDAACjAQAABgEAAAAAAAAAAAAAAAAAALhkBgBw/wMACgAAABAAAAAAAAAAAAAAAEsAAAAQAAAAAAAAAAUAAAAeAAAAGAAAAAAAAAAAAAAAMwEAAIAAAAAnAAAAGAAAAAEAAAAAAAAAAAAAAAAAAAAlAAAADAAAAAEAAABMAAAAZAAAAAAAAAAAAAAAMgEAAH8AAAAAAAAAAAAAAD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yAQAAfwAAAAAAAAAAAAAAMwEAAIAAAAAhAPAAAAAAAAAAAAAAAIA/AAAAAAAAAAAAAIA/AAAAAAAAAAAAAAAAAAAAAAAAAAAAAAAAAAAAAAAAAAAlAAAADAAAAAAAAIAoAAAADAAAAAEAAAAnAAAAGAAAAAEAAAAAAAAA8PDwAAAAAAAlAAAADAAAAAEAAABMAAAAZAAAAAAAAAAAAAAAMgEAAH8AAAAAAAAAAAAAADMBAACAAAAAIQDwAAAAAAAAAAAAAACAPwAAAAAAAAAAAACAPwAAAAAAAAAAAAAAAAAAAAAAAAAAAAAAAAAAAAAAAAAAJQAAAAwAAAAAAACAKAAAAAwAAAABAAAAJwAAABgAAAABAAAAAAAAAPDw8AAAAAAAJQAAAAwAAAABAAAATAAAAGQAAAAAAAAAAAAAADIBAAB/AAAAAAAAAAAAAAAzAQAAgAAAACEA8AAAAAAAAAAAAAAAgD8AAAAAAAAAAAAAgD8AAAAAAAAAAAAAAAAAAAAAAAAAAAAAAAAAAAAAAAAAACUAAAAMAAAAAAAAgCgAAAAMAAAAAQAAACcAAAAYAAAAAQAAAAAAAADw8PAAAAAAACUAAAAMAAAAAQAAAEwAAABkAAAAAAAAAAAAAAAyAQAAfwAAAAAAAAAAAAAAMwEAAIAAAAAhAPAAAAAAAAAAAAAAAIA/AAAAAAAAAAAAAIA/AAAAAAAAAAAAAAAAAAAAAAAAAAAAAAAAAAAAAAAAAAAlAAAADAAAAAAAAIAoAAAADAAAAAEAAAAnAAAAGAAAAAEAAAAAAAAA////AAAAAAAlAAAADAAAAAEAAABMAAAAZAAAAAAAAAAAAAAAMgEAAH8AAAAAAAAAAAAAADMBAACAAAAAIQDwAAAAAAAAAAAAAACAPwAAAAAAAAAAAACAPwAAAAAAAAAAAAAAAAAAAAAAAAAAAAAAAAAAAAAAAAAAJQAAAAwAAAAAAACAKAAAAAwAAAABAAAAJwAAABgAAAABAAAAAAAAAP///wAAAAAAJQAAAAwAAAABAAAATAAAAGQAAAAAAAAAAAAAADIBAAB/AAAAAAAAAAAAAAAz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MwEAAIAAAAAAAAAAAAAAADM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I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LMAAABIAAAAJQAAAAwAAAAEAAAAVAAAALQAAAAqAAAAMwAAALEAAABHAAAAAQAAABzH6EGO4+hBKgAAADMAAAARAAAATAAAAAAAAAAAAAAAAAAAAP//////////cAAAAFMAYQBsAG8AbQBvAG4AIABNAGUAbABnAGEAcgBlAGoAbwAAAAkAAAAIAAAABAAAAAkAAAAOAAAACQAAAAkAAAAEAAAADgAAAAgAAAAEAAAACQAAAAgAAAAGAAAACAAAAAQAAAAJAAAASwAAAEAAAAAwAAAABQAAACAAAAABAAAAAQAAABAAAAAAAAAAAAAAADMBAACAAAAAAAAAAAAAAAAzAQAAgAAAACUAAAAMAAAAAgAAACcAAAAYAAAABQAAAAAAAAD///8AAAAAACUAAAAMAAAABQAAAEwAAABkAAAAAAAAAFAAAAAyAQAAfAAAAAAAAABQAAAAM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LQAAAAKAAAAUAAAAG0AAABcAAAAAQAAABzH6EGO4+hBCgAAAFAAAAARAAAATAAAAAAAAAAAAAAAAAAAAP//////////cAAAAFMAYQBsAG8AbQDzAG4AIABNAGUAbABnAGEAcgBlAGoAbwAAAAYAAAAGAAAAAwAAAAcAAAAJAAAABwAAAAcAAAADAAAACgAAAAYAAAADAAAABwAAAAYAAAAEAAAABgAAAAMAAAAHAAAASwAAAEAAAAAwAAAABQAAACAAAAABAAAAAQAAABAAAAAAAAAAAAAAADMBAACAAAAAAAAAAAAAAAAz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wAAAGwAAAABAAAAHMfoQY7j6EEKAAAAYAAAAA8AAABMAAAAAAAAAAAAAAAAAAAA//////////9sAAAAUwDtAG4AZABpAGMAbwAgAFQAaQB0AHUAbABhAHIAAAAGAAAAAwAAAAcAAAAHAAAAAwAAAAUAAAAHAAAAAwAAAAYAAAADAAAABAAAAAcAAAADAAAABgAAAAQAAABLAAAAQAAAADAAAAAFAAAAIAAAAAEAAAABAAAAEAAAAAAAAAAAAAAAMwEAAIAAAAAAAAAAAAAAADMBAACAAAAAJQAAAAwAAAACAAAAJwAAABgAAAAFAAAAAAAAAP///wAAAAAAJQAAAAwAAAAFAAAATAAAAGQAAAAJAAAAcAAAACkBAAB8AAAACQAAAHAAAAAhAQAADQAAACEA8AAAAAAAAAAAAAAAgD8AAAAAAAAAAAAAgD8AAAAAAAAAAAAAAAAAAAAAAAAAAAAAAAAAAAAAAAAAACUAAAAMAAAAAAAAgCgAAAAMAAAABQAAACUAAAAMAAAAAQAAABgAAAAMAAAAAAAAABIAAAAMAAAAAQAAABYAAAAMAAAAAAAAAFQAAABgAQAACgAAAHAAAAAoAQAAfAAAAAEAAAAcx+hBjuPoQQoAAABwAAAALgAAAEwAAAAEAAAACQAAAHAAAAAqAQAAfQAAAKgAAABGAGkAcgBtAGEAZABvACAAcABvAHIAOgAgAFMAQQBMAE8ATQBPAE4AIABJAEcATgBBAEMASQBPACAATQBFAEwARwBBAFIARQBKAE8AIABDAEEAQgBBANEAQQBTAAYAAAADAAAABAAAAAkAAAAGAAAABwAAAAcAAAADAAAABwAAAAcAAAAEAAAAAwAAAAMAAAAGAAAABwAAAAUAAAAJAAAACgAAAAkAAAAIAAAAAwAAAAMAAAAIAAAACAAAAAcAAAAHAAAAAwAAAAkAAAADAAAACgAAAAYAAAAFAAAACAAAAAcAAAAHAAAABgAAAAQAAAAJAAAAAwAAAAcAAAAHAAAABgAAAAcAAAAIAAAABwAAAAYAAAAWAAAADAAAAAAAAAAlAAAADAAAAAIAAAAOAAAAFAAAAAAAAAAQAAAAFAAAAA==</Object>
</Signature>
</file>

<file path=_xmlsignatures/sig1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AfSdRAlGlXwGBBJ+NE2ey53tlC2cNg7eS3lwW7FUHSk=</DigestValue>
    </Reference>
    <Reference Type="http://www.w3.org/2000/09/xmldsig#Object" URI="#idOfficeObject">
      <DigestMethod Algorithm="http://www.w3.org/2001/04/xmlenc#sha256"/>
      <DigestValue>IMVAzH+prEHTC8s8GvjVOCkDw1/dzdLGtO1XqemAzv0=</DigestValue>
    </Reference>
    <Reference Type="http://uri.etsi.org/01903#SignedProperties" URI="#idSignedProperties">
      <Transforms>
        <Transform Algorithm="http://www.w3.org/TR/2001/REC-xml-c14n-20010315"/>
      </Transforms>
      <DigestMethod Algorithm="http://www.w3.org/2001/04/xmlenc#sha256"/>
      <DigestValue>fzTha3ro4J/K7AZAXJ/Ti2riujX2i+ITWQaZd29AU9Y=</DigestValue>
    </Reference>
    <Reference Type="http://www.w3.org/2000/09/xmldsig#Object" URI="#idValidSigLnImg">
      <DigestMethod Algorithm="http://www.w3.org/2001/04/xmlenc#sha256"/>
      <DigestValue>Sp8tiBIEQVK4j9LVHOLtrpWY+A9bY0HaShcaDP1YK/Q=</DigestValue>
    </Reference>
    <Reference Type="http://www.w3.org/2000/09/xmldsig#Object" URI="#idInvalidSigLnImg">
      <DigestMethod Algorithm="http://www.w3.org/2001/04/xmlenc#sha256"/>
      <DigestValue>bvqLLENEhEKzNPHyCN8xeglUDEVN2dF595eDObUzYAE=</DigestValue>
    </Reference>
  </SignedInfo>
  <SignatureValue>PXPdWYuPfNiUQZVPDuXG1IOlNpgP8R7QbGuYDT6cl4cj3oloLmCUVkesWikAWpbR0m8VQY2qho3l
j6bDfTzWqHNPmcxoSHh5nNeSjs2KHWt1cdTeXsdDtiUpesq6fDWyPQQA9uMc8MaK1p7dW1wpIlhD
/0u4i8EYUnhPNi0lC+SAlpOi44wVxxaiAubnrOsLZzDo2TMCFjVs/WLvqrIgHvSPHV5DMbb7Jx0v
SwT1H11AIvLZ9tHtxDHDj/FAyiY8yMZ1QdFwz0U3s7qRTxNqQSn7t8eMX/196PQ9VPNiH660wjv4
vUroBHdCAvSK/hokCCEakUERGlaZPk11lYZrgg==</SignatureValue>
  <KeyInfo>
    <X509Data>
      <X509Certificate>MIIIEjCCBfqgAwIBAgIIK1jXdr5JS+cwDQYJKoZIhvcNAQELBQAwWzEXMBUGA1UEBRMOUlVDIDgwMDUwMTcyLTExGjAYBgNVBAMTEUNBLURPQ1VNRU5UQSBTLkEuMRcwFQYDVQQKEw5ET0NVTUVOVEEgUy5BLjELMAkGA1UEBhMCUFkwHhcNMjAwNjI2MTUwODUzWhcNMjIwNjI2MTUxODUzWjCBsDELMAkGA1UEBhMCUFkxGzAZBgNVBAQMEk1FTEdBUkVKTyBDQUJBw5FBUzERMA8GA1UEBRMIQ0kyNTI4NDExGDAWBgNVBCoMD1NBTE9NT04gSUdOQUNJTzEXMBUGA1UECgwOUEVSU09OQSBGSVNJQ0ExETAPBgNVBAsMCEZJUk1BIEYyMSswKQYDVQQDDCJTQUxPTU9OIElHTkFDSU8gTUVMR0FSRUpPIENBQkHDkUFTMIIBIjANBgkqhkiG9w0BAQEFAAOCAQ8AMIIBCgKCAQEAyvI7qhXEUJc8BXmRjUDrONiISIJUfaojv5irBSMaRuPba0AR+Qejj7mfh0spkMArvs7ny9HauMp1QiHQQiGNRoRkgx+KZqxDcRyYGnMGj6ZwUBiGMNmRTBnHy89UkGCjFZid2EInrsSNzpPY8Wgs35BqL+ctiz59na9egdSe/VbVgG/fZSzv5RSDiEawOjsoSq3rvARKkczKNabuGNhhvdQpNO9BpXMi38ATtXLOgxqQezxeuUsavC22SESUbwVSnGzdepiLDnJJCP7ojZ/VqWTMTMGx5oNTt4ZtwXh6Wy80ivKutL0btCw+KNIYSv1oZIewrHQmA2JLmDteZCm4EQIDAQABo4IDgjCCA34wDAYDVR0TAQH/BAIwADAOBgNVHQ8BAf8EBAMCBeAwKgYDVR0lAQH/BCAwHgYIKwYBBQUHAwEGCCsGAQUFBwMCBggrBgEFBQcDBDAdBgNVHQ4EFgQU5AojrNew5IyPsBEqvQw0PEWC89U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YGA1UdEQQfMB2BG3NhbG9tb24ubWVsZ2FyZWpv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CqbghoTv+AS5MePUnyYtF485cvVWYSdNWTSysT6Yo1Mn8ZX4eU0ujsutl75xvKNHF1L2iFqViDDIaSodRVYEzT04nbb2PjdZ0VKOrp8vjMsZqWJi3uwphuP41zuAij+sWRc/FWIKS9gW/3E52WMn9F4P9vDE6b0ie6nHOljVStx+pzfcG91Z4R3PMCtdyZTJEgI2ReDtPXtWU9tCfyKXoBxputpsKX9dJC3S1IzWb4QQL1iy+I2CX88BJcd6XTx6xqZy6B7Klny3WWJeP+k3jU/64QKzIkAyU6x40HDdd0etRbr17bZItFIrohcxGAJuxZhYFztM2nXK5j9mVdFNKV8vT6aEuIOFTH/EnQAOHFcdfNne22GvOOL5TKZ3XoWwDRfh6tTAxJXUvtjXzLOJxIDxark7yS4DeTCvn9n//lH8DoWcBgeZ5qiSjPrVoUMJa8gCzhNhKN+kpvtCxKHyoKtM/fZgaIJgQvKjO4FS2dF3nV5SSPDwkoya5OW9H+3Jr7HAtl7joIkjeYNiIni4ft1XlBWfy4ITsPUN7EgbJS04JD3sez0X0+coDXCRd8TCo5QJTMUQsIcwdFItJd1do+OapL9UtfBZVdYdKRHEvj2MShtCaRSzF5fb8K4IiarjnA0YIEfHiW2T51fyMjrQk9XOk18PMpyNRislQvhTSG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QxTsZRIPljpCJSUvYq3yRrCeYFjxgd9qAAyZJAim1go=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VrXED7/c6wFS8DQR2wA9sIBSBpG3URvIqYOrVCvNdsw=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6PYPvcgE4EoP+JUZhtcVgXZMNK2a5L6GJifdA1XCFfo=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6PYPvcgE4EoP+JUZhtcVgXZMNK2a5L6GJifdA1XCFfo=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6PYPvcgE4EoP+JUZhtcVgXZMNK2a5L6GJifdA1XCFfo=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YY0KESmrjys0nHK0rESl1Vzt4562t2JT1arvGMjdaWk=</DigestValue>
      </Reference>
      <Reference URI="/xl/drawings/drawing1.xml?ContentType=application/vnd.openxmlformats-officedocument.drawing+xml">
        <DigestMethod Algorithm="http://www.w3.org/2001/04/xmlenc#sha256"/>
        <DigestValue>cYz6nP/kA4sESEaGWYGc9BYSKfRTAET2v883waM1MyA=</DigestValue>
      </Reference>
      <Reference URI="/xl/drawings/drawing2.xml?ContentType=application/vnd.openxmlformats-officedocument.drawing+xml">
        <DigestMethod Algorithm="http://www.w3.org/2001/04/xmlenc#sha256"/>
        <DigestValue>iZukg27XrhbInY59EslIKe0c+a5Zdk+BhU7GA0rC7Jw=</DigestValue>
      </Reference>
      <Reference URI="/xl/drawings/vmlDrawing1.vml?ContentType=application/vnd.openxmlformats-officedocument.vmlDrawing">
        <DigestMethod Algorithm="http://www.w3.org/2001/04/xmlenc#sha256"/>
        <DigestValue>Dcazh7Y6y82o7O+StOhPXCqmgRufqf7Hn9UqEHCdXKw=</DigestValue>
      </Reference>
      <Reference URI="/xl/drawings/vmlDrawing2.vml?ContentType=application/vnd.openxmlformats-officedocument.vmlDrawing">
        <DigestMethod Algorithm="http://www.w3.org/2001/04/xmlenc#sha256"/>
        <DigestValue>9e7r829xFOXJZLZhU/7bYPbkoUdHDzCi47wjFWVJSag=</DigestValue>
      </Reference>
      <Reference URI="/xl/drawings/vmlDrawing3.vml?ContentType=application/vnd.openxmlformats-officedocument.vmlDrawing">
        <DigestMethod Algorithm="http://www.w3.org/2001/04/xmlenc#sha256"/>
        <DigestValue>SMIuwi9GwHMmiRn8Ewu5sBiQLaz3JIV56cbkSo/J4sQ=</DigestValue>
      </Reference>
      <Reference URI="/xl/drawings/vmlDrawing4.vml?ContentType=application/vnd.openxmlformats-officedocument.vmlDrawing">
        <DigestMethod Algorithm="http://www.w3.org/2001/04/xmlenc#sha256"/>
        <DigestValue>XvKZPwKShVapujY9QuYKyWror4BO4TpKsiZEX09qvxM=</DigestValue>
      </Reference>
      <Reference URI="/xl/drawings/vmlDrawing5.vml?ContentType=application/vnd.openxmlformats-officedocument.vmlDrawing">
        <DigestMethod Algorithm="http://www.w3.org/2001/04/xmlenc#sha256"/>
        <DigestValue>Rouae/cP640zp/m+o39CITltPm/w0Zo5OzAG5FeTIO0=</DigestValue>
      </Reference>
      <Reference URI="/xl/embeddings/Microsoft_Excel_97-2003_Worksheet.xls?ContentType=application/vnd.ms-excel">
        <DigestMethod Algorithm="http://www.w3.org/2001/04/xmlenc#sha256"/>
        <DigestValue>NUiM9/pFsJylaSYNsF1iQmkVVqTu72CSWh+xr0FQbQ8=</DigestValue>
      </Reference>
      <Reference URI="/xl/embeddings/Microsoft_Excel_97-2003_Worksheet1.xls?ContentType=application/vnd.ms-excel">
        <DigestMethod Algorithm="http://www.w3.org/2001/04/xmlenc#sha256"/>
        <DigestValue>8zrUlHNX/uTFM3g+cqG9mwdTqoliTh9h20ITlCFyuCM=</DigestValue>
      </Reference>
      <Reference URI="/xl/media/image1.emf?ContentType=image/x-emf">
        <DigestMethod Algorithm="http://www.w3.org/2001/04/xmlenc#sha256"/>
        <DigestValue>M402nuAYAQk5G47QpGhnM6EnKeTAlsuGIVVF3qIxbuE=</DigestValue>
      </Reference>
      <Reference URI="/xl/media/image2.emf?ContentType=image/x-emf">
        <DigestMethod Algorithm="http://www.w3.org/2001/04/xmlenc#sha256"/>
        <DigestValue>as46bRdy9zH4l6tIJQga5cplRJbITJPlEkieZm+MGFE=</DigestValue>
      </Reference>
      <Reference URI="/xl/media/image3.emf?ContentType=image/x-emf">
        <DigestMethod Algorithm="http://www.w3.org/2001/04/xmlenc#sha256"/>
        <DigestValue>V83/BKLzhqxY4FPsPZ09VjJRPDusR2ayYw9cqVRtumM=</DigestValue>
      </Reference>
      <Reference URI="/xl/media/image4.emf?ContentType=image/x-emf">
        <DigestMethod Algorithm="http://www.w3.org/2001/04/xmlenc#sha256"/>
        <DigestValue>CdEaPRXmW9BDaFRU+Em1ZQd9FrLRIIcjBIEdwK2wWLQ=</DigestValue>
      </Reference>
      <Reference URI="/xl/media/image5.emf?ContentType=image/x-emf">
        <DigestMethod Algorithm="http://www.w3.org/2001/04/xmlenc#sha256"/>
        <DigestValue>JqaI6XSauIpjJvrhcBDtUdc6lKQb6Otfte4u+KhfsgQ=</DigestValue>
      </Reference>
      <Reference URI="/xl/media/image6.emf?ContentType=image/x-emf">
        <DigestMethod Algorithm="http://www.w3.org/2001/04/xmlenc#sha256"/>
        <DigestValue>PWTq6+Nic2nTGlGxPf/xBwnMQ/fOj193UkR5iificl8=</DigestValue>
      </Reference>
      <Reference URI="/xl/media/image7.emf?ContentType=image/x-emf">
        <DigestMethod Algorithm="http://www.w3.org/2001/04/xmlenc#sha256"/>
        <DigestValue>Jfwi8mIqt7ru+8ovtXF8B6RQVAs6Yi686+p1GeTEbOE=</DigestValue>
      </Reference>
      <Reference URI="/xl/media/image8.emf?ContentType=image/x-emf">
        <DigestMethod Algorithm="http://www.w3.org/2001/04/xmlenc#sha256"/>
        <DigestValue>3g7Dqlmd074fY/cWAkREtsn1IBSHXZHjpQczKU8d/ew=</DigestValue>
      </Reference>
      <Reference URI="/xl/printerSettings/printerSettings1.bin?ContentType=application/vnd.openxmlformats-officedocument.spreadsheetml.printerSettings">
        <DigestMethod Algorithm="http://www.w3.org/2001/04/xmlenc#sha256"/>
        <DigestValue>x9ON6vbhOxsNADzrW3Sqh5fq9kEQWWhpPm4RJfkJH9c=</DigestValue>
      </Reference>
      <Reference URI="/xl/printerSettings/printerSettings2.bin?ContentType=application/vnd.openxmlformats-officedocument.spreadsheetml.printerSettings">
        <DigestMethod Algorithm="http://www.w3.org/2001/04/xmlenc#sha256"/>
        <DigestValue>Giv5NI/oKNPJrD6HZtyz+AOEv2ZSVqq5HGjL7gBbIsU=</DigestValue>
      </Reference>
      <Reference URI="/xl/printerSettings/printerSettings3.bin?ContentType=application/vnd.openxmlformats-officedocument.spreadsheetml.printerSettings">
        <DigestMethod Algorithm="http://www.w3.org/2001/04/xmlenc#sha256"/>
        <DigestValue>PJ0w+ExbZsve2LukHY7bPHC41Sua1srnPNQumbnRVjg=</DigestValue>
      </Reference>
      <Reference URI="/xl/printerSettings/printerSettings4.bin?ContentType=application/vnd.openxmlformats-officedocument.spreadsheetml.printerSettings">
        <DigestMethod Algorithm="http://www.w3.org/2001/04/xmlenc#sha256"/>
        <DigestValue>x9ON6vbhOxsNADzrW3Sqh5fq9kEQWWhpPm4RJfkJH9c=</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t/SSd1MIfLjoIsWgjIPG6pc6xVDzxDpEaezEAvDiyV0=</DigestValue>
      </Reference>
      <Reference URI="/xl/styles.xml?ContentType=application/vnd.openxmlformats-officedocument.spreadsheetml.styles+xml">
        <DigestMethod Algorithm="http://www.w3.org/2001/04/xmlenc#sha256"/>
        <DigestValue>1dUYTuQVxVFDLFRVkTEQlO1t1u5hej1ZK3w+8ca2VbA=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1aJXmpyNrErzPQiu/V/p7u/J7hb5Z0QeyhfNgu20tqQ=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FFIrRsYgXaGYr5S5tvXNLL2fMBe0ujKkn3inKa+A3rM=</DigestValue>
      </Reference>
      <Reference URI="/xl/worksheets/sheet1.xml?ContentType=application/vnd.openxmlformats-officedocument.spreadsheetml.worksheet+xml">
        <DigestMethod Algorithm="http://www.w3.org/2001/04/xmlenc#sha256"/>
        <DigestValue>woJwnJofxDXX4NOhmV4DEpl478TT8umcS6I89HHobR4=</DigestValue>
      </Reference>
      <Reference URI="/xl/worksheets/sheet2.xml?ContentType=application/vnd.openxmlformats-officedocument.spreadsheetml.worksheet+xml">
        <DigestMethod Algorithm="http://www.w3.org/2001/04/xmlenc#sha256"/>
        <DigestValue>yUDgSa1zcPvsIcVW8FLjseUq/ykwQTMFG763hT9qEOM=</DigestValue>
      </Reference>
      <Reference URI="/xl/worksheets/sheet3.xml?ContentType=application/vnd.openxmlformats-officedocument.spreadsheetml.worksheet+xml">
        <DigestMethod Algorithm="http://www.w3.org/2001/04/xmlenc#sha256"/>
        <DigestValue>PgQJbXSoJ2euauCL2ptCcXaHrukQbs5MHONy8eGpSwc=</DigestValue>
      </Reference>
      <Reference URI="/xl/worksheets/sheet4.xml?ContentType=application/vnd.openxmlformats-officedocument.spreadsheetml.worksheet+xml">
        <DigestMethod Algorithm="http://www.w3.org/2001/04/xmlenc#sha256"/>
        <DigestValue>uVQP+EtkC1D5Kf+GpQTT6A+/JOcUl5SXV4PWCbXyRzM=</DigestValue>
      </Reference>
      <Reference URI="/xl/worksheets/sheet5.xml?ContentType=application/vnd.openxmlformats-officedocument.spreadsheetml.worksheet+xml">
        <DigestMethod Algorithm="http://www.w3.org/2001/04/xmlenc#sha256"/>
        <DigestValue>87VA0HqEf/TT2lspJ6za2dCpn/2BWaFK//rghxuiwIE=</DigestValue>
      </Reference>
    </Manifest>
    <SignatureProperties>
      <SignatureProperty Id="idSignatureTime" Target="#idPackageSignature">
        <mdssi:SignatureTime xmlns:mdssi="http://schemas.openxmlformats.org/package/2006/digital-signature">
          <mdssi:Format>YYYY-MM-DDThh:mm:ssTZD</mdssi:Format>
          <mdssi:Value>2020-06-30T18:20:34Z</mdssi:Value>
        </mdssi:SignatureTime>
      </SignatureProperty>
    </SignatureProperties>
  </Object>
  <Object Id="idOfficeObject">
    <SignatureProperties>
      <SignatureProperty Id="idOfficeV1Details" Target="#idPackageSignature">
        <SignatureInfoV1 xmlns="http://schemas.microsoft.com/office/2006/digsig">
          <SetupID>{3274C006-22CA-4B50-AA4D-952A2C548B58}</SetupID>
          <SignatureText>Salomon Melgarejo</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2020-06-30T18:20:34Z</xd:SigningTime>
          <xd:SigningCertificate>
            <xd:Cert>
              <xd:CertDigest>
                <DigestMethod Algorithm="http://www.w3.org/2001/04/xmlenc#sha256"/>
                <DigestValue>HxDXNs9VJOcPLbBgLmgcIWtJhSXiG9PYgLVHF+Ikp34=</DigestValue>
              </xd:CertDigest>
              <xd:IssuerSerial>
                <X509IssuerName>C=PY, O=DOCUMENTA S.A., CN=CA-DOCUMENTA S.A., SERIALNUMBER=RUC 80050172-1</X509IssuerName>
                <X509SerialNumber>3123483246580026343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IBAAB/AAAAAAAAAAAAAADlIgAAjw4AACBFTUYAAAEAABwAAKoAAAAGAAAAAAAAAAAAAAAAAAAAoAUAAIQDAACjAQAABgEAAAAAAAAAAAAAAAAAALhkBgBw/wMACgAAABAAAAAAAAAAAAAAAEsAAAAQAAAAAAAAAAUAAAAeAAAAGAAAAAAAAAAAAAAAMwEAAIAAAAAnAAAAGAAAAAEAAAAAAAAAAAAAAAAAAAAlAAAADAAAAAEAAABMAAAAZAAAAAAAAAAAAAAAMgEAAH8AAAAAAAAAAAAAAD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yAQAAfwAAAAAAAAAAAAAAMwEAAIAAAAAhAPAAAAAAAAAAAAAAAIA/AAAAAAAAAAAAAIA/AAAAAAAAAAAAAAAAAAAAAAAAAAAAAAAAAAAAAAAAAAAlAAAADAAAAAAAAIAoAAAADAAAAAEAAAAnAAAAGAAAAAEAAAAAAAAA8PDwAAAAAAAlAAAADAAAAAEAAABMAAAAZAAAAAAAAAAAAAAAMgEAAH8AAAAAAAAAAAAAADMBAACAAAAAIQDwAAAAAAAAAAAAAACAPwAAAAAAAAAAAACAPwAAAAAAAAAAAAAAAAAAAAAAAAAAAAAAAAAAAAAAAAAAJQAAAAwAAAAAAACAKAAAAAwAAAABAAAAJwAAABgAAAABAAAAAAAAAPDw8AAAAAAAJQAAAAwAAAABAAAATAAAAGQAAAAAAAAAAAAAADIBAAB/AAAAAAAAAAAAAAAzAQAAgAAAACEA8AAAAAAAAAAAAAAAgD8AAAAAAAAAAAAAgD8AAAAAAAAAAAAAAAAAAAAAAAAAAAAAAAAAAAAAAAAAACUAAAAMAAAAAAAAgCgAAAAMAAAAAQAAACcAAAAYAAAAAQAAAAAAAADw8PAAAAAAACUAAAAMAAAAAQAAAEwAAABkAAAAAAAAAAAAAAAyAQAAfwAAAAAAAAAAAAAAMwEAAIAAAAAhAPAAAAAAAAAAAAAAAIA/AAAAAAAAAAAAAIA/AAAAAAAAAAAAAAAAAAAAAAAAAAAAAAAAAAAAAAAAAAAlAAAADAAAAAAAAIAoAAAADAAAAAEAAAAnAAAAGAAAAAEAAAAAAAAA////AAAAAAAlAAAADAAAAAEAAABMAAAAZAAAAAAAAAAAAAAAMgEAAH8AAAAAAAAAAAAAADMBAACAAAAAIQDwAAAAAAAAAAAAAACAPwAAAAAAAAAAAACAPwAAAAAAAAAAAAAAAAAAAAAAAAAAAAAAAAAAAAAAAAAAJQAAAAwAAAAAAACAKAAAAAwAAAABAAAAJwAAABgAAAABAAAAAAAAAP///wAAAAAAJQAAAAwAAAABAAAATAAAAGQAAAAAAAAAAAAAADIBAAB/AAAAAAAAAAAAAAAz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AAAAAASAAAADAAAAAEAAAAeAAAAGAAAAMMAAAAEAAAA9wAAABEAAAAlAAAADAAAAAEAAABUAAAAhAAAAMQAAAAEAAAA9QAAABAAAAABAAAAHMfoQY7j6EHEAAAABAAAAAkAAABMAAAAAAAAAAAAAAAAAAAA//////////9gAAAAMwAwAC8ANgAvADIAMAAyADAAAAAGAAAABgAAAAQAAAAGAAAABAAAAAYAAAAGAAAABgAAAAYAAABLAAAAQAAAADAAAAAFAAAAIAAAAAEAAAABAAAAEAAAAAAAAAAAAAAAMwEAAIAAAAAAAAAAAAAAADM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I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LMAAABIAAAAJQAAAAwAAAAEAAAAVAAAALQAAAAqAAAAMwAAALEAAABHAAAAAQAAABzH6EGO4+hBKgAAADMAAAARAAAATAAAAAAAAAAAAAAAAAAAAP//////////cAAAAFMAYQBsAG8AbQBvAG4AIABNAGUAbABnAGEAcgBlAGoAbwCAPwkAAAAIAAAABAAAAAkAAAAOAAAACQAAAAkAAAAEAAAADgAAAAgAAAAEAAAACQAAAAgAAAAGAAAACAAAAAQAAAAJAAAASwAAAEAAAAAwAAAABQAAACAAAAABAAAAAQAAABAAAAAAAAAAAAAAADMBAACAAAAAAAAAAAAAAAAzAQAAgAAAACUAAAAMAAAAAgAAACcAAAAYAAAABQAAAAAAAAD///8AAAAAACUAAAAMAAAABQAAAEwAAABkAAAAAAAAAFAAAAAyAQAAfAAAAAAAAABQAAAAM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LQAAAAKAAAAUAAAAG0AAABcAAAAAQAAABzH6EGO4+hBCgAAAFAAAAARAAAATAAAAAAAAAAAAAAAAAAAAP//////////cAAAAFMAYQBsAG8AbQDzAG4AIABNAGUAbABnAGEAcgBlAGoAbwAAAAYAAAAGAAAAAwAAAAcAAAAJAAAABwAAAAcAAAADAAAACgAAAAYAAAADAAAABwAAAAYAAAAEAAAABgAAAAMAAAAHAAAASwAAAEAAAAAwAAAABQAAACAAAAABAAAAAQAAABAAAAAAAAAAAAAAADMBAACAAAAAAAAAAAAAAAAz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wAAAGwAAAABAAAAHMfoQY7j6EEKAAAAYAAAAA8AAABMAAAAAAAAAAAAAAAAAAAA//////////9sAAAAUwDtAG4AZABpAGMAbwAgAFQAaQB0AHUAbABhAHIAAAAGAAAAAwAAAAcAAAAHAAAAAwAAAAUAAAAHAAAAAwAAAAYAAAADAAAABAAAAAcAAAADAAAABgAAAAQAAABLAAAAQAAAADAAAAAFAAAAIAAAAAEAAAABAAAAEAAAAAAAAAAAAAAAMwEAAIAAAAAAAAAAAAAAADMBAACAAAAAJQAAAAwAAAACAAAAJwAAABgAAAAFAAAAAAAAAP///wAAAAAAJQAAAAwAAAAFAAAATAAAAGQAAAAJAAAAcAAAACkBAAB8AAAACQAAAHAAAAAhAQAADQAAACEA8AAAAAAAAAAAAAAAgD8AAAAAAAAAAAAAgD8AAAAAAAAAAAAAAAAAAAAAAAAAAAAAAAAAAAAAAAAAACUAAAAMAAAAAAAAgCgAAAAMAAAABQAAACUAAAAMAAAAAQAAABgAAAAMAAAAAAAAABIAAAAMAAAAAQAAABYAAAAMAAAAAAAAAFQAAABgAQAACgAAAHAAAAAoAQAAfAAAAAEAAAAcx+hBjuPoQQoAAABwAAAALgAAAEwAAAAEAAAACQAAAHAAAAAqAQAAfQAAAKgAAABGAGkAcgBtAGEAZABvACAAcABvAHIAOgAgAFMAQQBMAE8ATQBPAE4AIABJAEcATgBBAEMASQBPACAATQBFAEwARwBBAFIARQBKAE8AIABDAEEAQgBBANEAQQBTAAYAAAADAAAABAAAAAkAAAAGAAAABwAAAAcAAAADAAAABwAAAAcAAAAEAAAAAwAAAAMAAAAGAAAABwAAAAUAAAAJAAAACgAAAAkAAAAIAAAAAwAAAAMAAAAIAAAACAAAAAcAAAAHAAAAAwAAAAkAAAADAAAACgAAAAYAAAAFAAAACAAAAAcAAAAHAAAABgAAAAQAAAAJAAAAAwAAAAcAAAAHAAAABgAAAAcAAAAIAAAABwAAAAYAAAAWAAAADAAAAAAAAAAlAAAADAAAAAIAAAAOAAAAFAAAAAAAAAAQAAAAFAAAAA==</Object>
  <Object Id="idInvalidSigLnImg">AQAAAGwAAAAAAAAAAAAAADIBAAB/AAAAAAAAAAAAAADlIgAAjw4AACBFTUYAAAEAcCEAALEAAAAGAAAAAAAAAAAAAAAAAAAAoAUAAIQDAACjAQAABgEAAAAAAAAAAAAAAAAAALhkBgBw/wMACgAAABAAAAAAAAAAAAAAAEsAAAAQAAAAAAAAAAUAAAAeAAAAGAAAAAAAAAAAAAAAMwEAAIAAAAAnAAAAGAAAAAEAAAAAAAAAAAAAAAAAAAAlAAAADAAAAAEAAABMAAAAZAAAAAAAAAAAAAAAMgEAAH8AAAAAAAAAAAAAAD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yAQAAfwAAAAAAAAAAAAAAMwEAAIAAAAAhAPAAAAAAAAAAAAAAAIA/AAAAAAAAAAAAAIA/AAAAAAAAAAAAAAAAAAAAAAAAAAAAAAAAAAAAAAAAAAAlAAAADAAAAAAAAIAoAAAADAAAAAEAAAAnAAAAGAAAAAEAAAAAAAAA8PDwAAAAAAAlAAAADAAAAAEAAABMAAAAZAAAAAAAAAAAAAAAMgEAAH8AAAAAAAAAAAAAADMBAACAAAAAIQDwAAAAAAAAAAAAAACAPwAAAAAAAAAAAACAPwAAAAAAAAAAAAAAAAAAAAAAAAAAAAAAAAAAAAAAAAAAJQAAAAwAAAAAAACAKAAAAAwAAAABAAAAJwAAABgAAAABAAAAAAAAAPDw8AAAAAAAJQAAAAwAAAABAAAATAAAAGQAAAAAAAAAAAAAADIBAAB/AAAAAAAAAAAAAAAzAQAAgAAAACEA8AAAAAAAAAAAAAAAgD8AAAAAAAAAAAAAgD8AAAAAAAAAAAAAAAAAAAAAAAAAAAAAAAAAAAAAAAAAACUAAAAMAAAAAAAAgCgAAAAMAAAAAQAAACcAAAAYAAAAAQAAAAAAAADw8PAAAAAAACUAAAAMAAAAAQAAAEwAAABkAAAAAAAAAAAAAAAyAQAAfwAAAAAAAAAAAAAAMwEAAIAAAAAhAPAAAAAAAAAAAAAAAIA/AAAAAAAAAAAAAIA/AAAAAAAAAAAAAAAAAAAAAAAAAAAAAAAAAAAAAAAAAAAlAAAADAAAAAAAAIAoAAAADAAAAAEAAAAnAAAAGAAAAAEAAAAAAAAA////AAAAAAAlAAAADAAAAAEAAABMAAAAZAAAAAAAAAAAAAAAMgEAAH8AAAAAAAAAAAAAADMBAACAAAAAIQDwAAAAAAAAAAAAAACAPwAAAAAAAAAAAACAPwAAAAAAAAAAAAAAAAAAAAAAAAAAAAAAAAAAAAAAAAAAJQAAAAwAAAAAAACAKAAAAAwAAAABAAAAJwAAABgAAAABAAAAAAAAAP///wAAAAAAJQAAAAwAAAABAAAATAAAAGQAAAAAAAAAAAAAADIBAAB/AAAAAAAAAAAAAAAz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MwEAAIAAAAAAAAAAAAAAADM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I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LMAAABIAAAAJQAAAAwAAAAEAAAAVAAAALQAAAAqAAAAMwAAALEAAABHAAAAAQAAABzH6EGO4+hBKgAAADMAAAARAAAATAAAAAAAAAAAAAAAAAAAAP//////////cAAAAFMAYQBsAG8AbQBvAG4AIABNAGUAbABnAGEAcgBlAGoAbwAAAAkAAAAIAAAABAAAAAkAAAAOAAAACQAAAAkAAAAEAAAADgAAAAgAAAAEAAAACQAAAAgAAAAGAAAACAAAAAQAAAAJAAAASwAAAEAAAAAwAAAABQAAACAAAAABAAAAAQAAABAAAAAAAAAAAAAAADMBAACAAAAAAAAAAAAAAAAzAQAAgAAAACUAAAAMAAAAAgAAACcAAAAYAAAABQAAAAAAAAD///8AAAAAACUAAAAMAAAABQAAAEwAAABkAAAAAAAAAFAAAAAyAQAAfAAAAAAAAABQAAAAM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LQAAAAKAAAAUAAAAG0AAABcAAAAAQAAABzH6EGO4+hBCgAAAFAAAAARAAAATAAAAAAAAAAAAAAAAAAAAP//////////cAAAAFMAYQBsAG8AbQDzAG4AIABNAGUAbABnAGEAcgBlAGoAbwAAAAYAAAAGAAAAAwAAAAcAAAAJAAAABwAAAAcAAAADAAAACgAAAAYAAAADAAAABwAAAAYAAAAEAAAABgAAAAMAAAAHAAAASwAAAEAAAAAwAAAABQAAACAAAAABAAAAAQAAABAAAAAAAAAAAAAAADMBAACAAAAAAAAAAAAAAAAz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wAAAGwAAAABAAAAHMfoQY7j6EEKAAAAYAAAAA8AAABMAAAAAAAAAAAAAAAAAAAA//////////9sAAAAUwDtAG4AZABpAGMAbwAgAFQAaQB0AHUAbABhAHIAAAAGAAAAAwAAAAcAAAAHAAAAAwAAAAUAAAAHAAAAAwAAAAYAAAADAAAABAAAAAcAAAADAAAABgAAAAQAAABLAAAAQAAAADAAAAAFAAAAIAAAAAEAAAABAAAAEAAAAAAAAAAAAAAAMwEAAIAAAAAAAAAAAAAAADMBAACAAAAAJQAAAAwAAAACAAAAJwAAABgAAAAFAAAAAAAAAP///wAAAAAAJQAAAAwAAAAFAAAATAAAAGQAAAAJAAAAcAAAACkBAAB8AAAACQAAAHAAAAAhAQAADQAAACEA8AAAAAAAAAAAAAAAgD8AAAAAAAAAAAAAgD8AAAAAAAAAAAAAAAAAAAAAAAAAAAAAAAAAAAAAAAAAACUAAAAMAAAAAAAAgCgAAAAMAAAABQAAACUAAAAMAAAAAQAAABgAAAAMAAAAAAAAABIAAAAMAAAAAQAAABYAAAAMAAAAAAAAAFQAAABgAQAACgAAAHAAAAAoAQAAfAAAAAEAAAAcx+hBjuPoQQoAAABwAAAALgAAAEwAAAAEAAAACQAAAHAAAAAqAQAAfQAAAKgAAABGAGkAcgBtAGEAZABvACAAcABvAHIAOgAgAFMAQQBMAE8ATQBPAE4AIABJAEcATgBBAEMASQBPACAATQBFAEwARwBBAFIARQBKAE8AIABDAEEAQgBBANEAQQBTAAYAAAADAAAABAAAAAkAAAAGAAAABwAAAAcAAAADAAAABwAAAAcAAAAEAAAAAwAAAAMAAAAGAAAABwAAAAUAAAAJAAAACgAAAAkAAAAIAAAAAwAAAAMAAAAIAAAACAAAAAcAAAAHAAAAAwAAAAkAAAADAAAACgAAAAYAAAAFAAAACAAAAAcAAAAHAAAABgAAAAQAAAAJAAAAAwAAAAcAAAAHAAAABgAAAAcAAAAIAAAABwAAAAYAAAAWAAAADAAAAAAAAAAlAAAADAAAAAIAAAAOAAAAFAAAAAAAAAAQAAAAFAAAAA==</Object>
</Signature>
</file>

<file path=_xmlsignatures/sig1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5bGkRckoir4oW9hbqKw/+XyKxNucWv6qL3f+DoQH6l0=</DigestValue>
    </Reference>
    <Reference Type="http://www.w3.org/2000/09/xmldsig#Object" URI="#idOfficeObject">
      <DigestMethod Algorithm="http://www.w3.org/2001/04/xmlenc#sha256"/>
      <DigestValue>QkFldhdsmGS6gszCAdBBw73F5CNJjdbasZl91L2CQXo=</DigestValue>
    </Reference>
    <Reference Type="http://uri.etsi.org/01903#SignedProperties" URI="#idSignedProperties">
      <Transforms>
        <Transform Algorithm="http://www.w3.org/TR/2001/REC-xml-c14n-20010315"/>
      </Transforms>
      <DigestMethod Algorithm="http://www.w3.org/2001/04/xmlenc#sha256"/>
      <DigestValue>/BVXdgk1jYVNLnzqL29gM+qOSbHuyKOj/4OyqBvrcRw=</DigestValue>
    </Reference>
    <Reference Type="http://www.w3.org/2000/09/xmldsig#Object" URI="#idValidSigLnImg">
      <DigestMethod Algorithm="http://www.w3.org/2001/04/xmlenc#sha256"/>
      <DigestValue>QIt3noMbnNQ4q+ZkkQbZ78sCn2ah6VCGzjZkewbbRAU=</DigestValue>
    </Reference>
    <Reference Type="http://www.w3.org/2000/09/xmldsig#Object" URI="#idInvalidSigLnImg">
      <DigestMethod Algorithm="http://www.w3.org/2001/04/xmlenc#sha256"/>
      <DigestValue>bvqLLENEhEKzNPHyCN8xeglUDEVN2dF595eDObUzYAE=</DigestValue>
    </Reference>
  </SignedInfo>
  <SignatureValue>BAYjFuv+ExmosB155E6cO/k9VhR0R+8GA7FFZiWzFBtswpeILijVhVQ9skFH9PDKpTuDsoIjndGp
of0hrfrXd5P7T1d9olEFO0zoL0U0OXrcPwAVWfKqtvFo7J4beNFe7ho1sKHlNszlxdMlOxeKZNsA
me+mx2wGbovpIJnEeK37WO+wWhgpmCiCWRecOaXSa1cj04US5PtfkGuUnlOSQr0q+AfdOu6oY5rf
6DAD/WZxFCY7m9C9E5sz5pDcNyvhZBwhBqxKJTlCUW1hbkXKQ5DlR3M/+jKUhaiNF+Ki4PZxwwn+
59wmCBBM3YEG/P9McSf+FX6fx0hDxEgR76UASQ==</SignatureValue>
  <KeyInfo>
    <X509Data>
      <X509Certificate>MIIIEjCCBfqgAwIBAgIIK1jXdr5JS+cwDQYJKoZIhvcNAQELBQAwWzEXMBUGA1UEBRMOUlVDIDgwMDUwMTcyLTExGjAYBgNVBAMTEUNBLURPQ1VNRU5UQSBTLkEuMRcwFQYDVQQKEw5ET0NVTUVOVEEgUy5BLjELMAkGA1UEBhMCUFkwHhcNMjAwNjI2MTUwODUzWhcNMjIwNjI2MTUxODUzWjCBsDELMAkGA1UEBhMCUFkxGzAZBgNVBAQMEk1FTEdBUkVKTyBDQUJBw5FBUzERMA8GA1UEBRMIQ0kyNTI4NDExGDAWBgNVBCoMD1NBTE9NT04gSUdOQUNJTzEXMBUGA1UECgwOUEVSU09OQSBGSVNJQ0ExETAPBgNVBAsMCEZJUk1BIEYyMSswKQYDVQQDDCJTQUxPTU9OIElHTkFDSU8gTUVMR0FSRUpPIENBQkHDkUFTMIIBIjANBgkqhkiG9w0BAQEFAAOCAQ8AMIIBCgKCAQEAyvI7qhXEUJc8BXmRjUDrONiISIJUfaojv5irBSMaRuPba0AR+Qejj7mfh0spkMArvs7ny9HauMp1QiHQQiGNRoRkgx+KZqxDcRyYGnMGj6ZwUBiGMNmRTBnHy89UkGCjFZid2EInrsSNzpPY8Wgs35BqL+ctiz59na9egdSe/VbVgG/fZSzv5RSDiEawOjsoSq3rvARKkczKNabuGNhhvdQpNO9BpXMi38ATtXLOgxqQezxeuUsavC22SESUbwVSnGzdepiLDnJJCP7ojZ/VqWTMTMGx5oNTt4ZtwXh6Wy80ivKutL0btCw+KNIYSv1oZIewrHQmA2JLmDteZCm4EQIDAQABo4IDgjCCA34wDAYDVR0TAQH/BAIwADAOBgNVHQ8BAf8EBAMCBeAwKgYDVR0lAQH/BCAwHgYIKwYBBQUHAwEGCCsGAQUFBwMCBggrBgEFBQcDBDAdBgNVHQ4EFgQU5AojrNew5IyPsBEqvQw0PEWC89U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YGA1UdEQQfMB2BG3NhbG9tb24ubWVsZ2FyZWpv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CqbghoTv+AS5MePUnyYtF485cvVWYSdNWTSysT6Yo1Mn8ZX4eU0ujsutl75xvKNHF1L2iFqViDDIaSodRVYEzT04nbb2PjdZ0VKOrp8vjMsZqWJi3uwphuP41zuAij+sWRc/FWIKS9gW/3E52WMn9F4P9vDE6b0ie6nHOljVStx+pzfcG91Z4R3PMCtdyZTJEgI2ReDtPXtWU9tCfyKXoBxputpsKX9dJC3S1IzWb4QQL1iy+I2CX88BJcd6XTx6xqZy6B7Klny3WWJeP+k3jU/64QKzIkAyU6x40HDdd0etRbr17bZItFIrohcxGAJuxZhYFztM2nXK5j9mVdFNKV8vT6aEuIOFTH/EnQAOHFcdfNne22GvOOL5TKZ3XoWwDRfh6tTAxJXUvtjXzLOJxIDxark7yS4DeTCvn9n//lH8DoWcBgeZ5qiSjPrVoUMJa8gCzhNhKN+kpvtCxKHyoKtM/fZgaIJgQvKjO4FS2dF3nV5SSPDwkoya5OW9H+3Jr7HAtl7joIkjeYNiIni4ft1XlBWfy4ITsPUN7EgbJS04JD3sez0X0+coDXCRd8TCo5QJTMUQsIcwdFItJd1do+OapL9UtfBZVdYdKRHEvj2MShtCaRSzF5fb8K4IiarjnA0YIEfHiW2T51fyMjrQk9XOk18PMpyNRislQvhTSG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QxTsZRIPljpCJSUvYq3yRrCeYFjxgd9qAAyZJAim1go=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VrXED7/c6wFS8DQR2wA9sIBSBpG3URvIqYOrVCvNdsw=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6PYPvcgE4EoP+JUZhtcVgXZMNK2a5L6GJifdA1XCFfo=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6PYPvcgE4EoP+JUZhtcVgXZMNK2a5L6GJifdA1XCFfo=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6PYPvcgE4EoP+JUZhtcVgXZMNK2a5L6GJifdA1XCFfo=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YY0KESmrjys0nHK0rESl1Vzt4562t2JT1arvGMjdaWk=</DigestValue>
      </Reference>
      <Reference URI="/xl/drawings/drawing1.xml?ContentType=application/vnd.openxmlformats-officedocument.drawing+xml">
        <DigestMethod Algorithm="http://www.w3.org/2001/04/xmlenc#sha256"/>
        <DigestValue>cYz6nP/kA4sESEaGWYGc9BYSKfRTAET2v883waM1MyA=</DigestValue>
      </Reference>
      <Reference URI="/xl/drawings/drawing2.xml?ContentType=application/vnd.openxmlformats-officedocument.drawing+xml">
        <DigestMethod Algorithm="http://www.w3.org/2001/04/xmlenc#sha256"/>
        <DigestValue>iZukg27XrhbInY59EslIKe0c+a5Zdk+BhU7GA0rC7Jw=</DigestValue>
      </Reference>
      <Reference URI="/xl/drawings/vmlDrawing1.vml?ContentType=application/vnd.openxmlformats-officedocument.vmlDrawing">
        <DigestMethod Algorithm="http://www.w3.org/2001/04/xmlenc#sha256"/>
        <DigestValue>Dcazh7Y6y82o7O+StOhPXCqmgRufqf7Hn9UqEHCdXKw=</DigestValue>
      </Reference>
      <Reference URI="/xl/drawings/vmlDrawing2.vml?ContentType=application/vnd.openxmlformats-officedocument.vmlDrawing">
        <DigestMethod Algorithm="http://www.w3.org/2001/04/xmlenc#sha256"/>
        <DigestValue>9e7r829xFOXJZLZhU/7bYPbkoUdHDzCi47wjFWVJSag=</DigestValue>
      </Reference>
      <Reference URI="/xl/drawings/vmlDrawing3.vml?ContentType=application/vnd.openxmlformats-officedocument.vmlDrawing">
        <DigestMethod Algorithm="http://www.w3.org/2001/04/xmlenc#sha256"/>
        <DigestValue>SMIuwi9GwHMmiRn8Ewu5sBiQLaz3JIV56cbkSo/J4sQ=</DigestValue>
      </Reference>
      <Reference URI="/xl/drawings/vmlDrawing4.vml?ContentType=application/vnd.openxmlformats-officedocument.vmlDrawing">
        <DigestMethod Algorithm="http://www.w3.org/2001/04/xmlenc#sha256"/>
        <DigestValue>XvKZPwKShVapujY9QuYKyWror4BO4TpKsiZEX09qvxM=</DigestValue>
      </Reference>
      <Reference URI="/xl/drawings/vmlDrawing5.vml?ContentType=application/vnd.openxmlformats-officedocument.vmlDrawing">
        <DigestMethod Algorithm="http://www.w3.org/2001/04/xmlenc#sha256"/>
        <DigestValue>Rouae/cP640zp/m+o39CITltPm/w0Zo5OzAG5FeTIO0=</DigestValue>
      </Reference>
      <Reference URI="/xl/embeddings/Microsoft_Excel_97-2003_Worksheet.xls?ContentType=application/vnd.ms-excel">
        <DigestMethod Algorithm="http://www.w3.org/2001/04/xmlenc#sha256"/>
        <DigestValue>NUiM9/pFsJylaSYNsF1iQmkVVqTu72CSWh+xr0FQbQ8=</DigestValue>
      </Reference>
      <Reference URI="/xl/embeddings/Microsoft_Excel_97-2003_Worksheet1.xls?ContentType=application/vnd.ms-excel">
        <DigestMethod Algorithm="http://www.w3.org/2001/04/xmlenc#sha256"/>
        <DigestValue>8zrUlHNX/uTFM3g+cqG9mwdTqoliTh9h20ITlCFyuCM=</DigestValue>
      </Reference>
      <Reference URI="/xl/media/image1.emf?ContentType=image/x-emf">
        <DigestMethod Algorithm="http://www.w3.org/2001/04/xmlenc#sha256"/>
        <DigestValue>M402nuAYAQk5G47QpGhnM6EnKeTAlsuGIVVF3qIxbuE=</DigestValue>
      </Reference>
      <Reference URI="/xl/media/image2.emf?ContentType=image/x-emf">
        <DigestMethod Algorithm="http://www.w3.org/2001/04/xmlenc#sha256"/>
        <DigestValue>as46bRdy9zH4l6tIJQga5cplRJbITJPlEkieZm+MGFE=</DigestValue>
      </Reference>
      <Reference URI="/xl/media/image3.emf?ContentType=image/x-emf">
        <DigestMethod Algorithm="http://www.w3.org/2001/04/xmlenc#sha256"/>
        <DigestValue>V83/BKLzhqxY4FPsPZ09VjJRPDusR2ayYw9cqVRtumM=</DigestValue>
      </Reference>
      <Reference URI="/xl/media/image4.emf?ContentType=image/x-emf">
        <DigestMethod Algorithm="http://www.w3.org/2001/04/xmlenc#sha256"/>
        <DigestValue>CdEaPRXmW9BDaFRU+Em1ZQd9FrLRIIcjBIEdwK2wWLQ=</DigestValue>
      </Reference>
      <Reference URI="/xl/media/image5.emf?ContentType=image/x-emf">
        <DigestMethod Algorithm="http://www.w3.org/2001/04/xmlenc#sha256"/>
        <DigestValue>JqaI6XSauIpjJvrhcBDtUdc6lKQb6Otfte4u+KhfsgQ=</DigestValue>
      </Reference>
      <Reference URI="/xl/media/image6.emf?ContentType=image/x-emf">
        <DigestMethod Algorithm="http://www.w3.org/2001/04/xmlenc#sha256"/>
        <DigestValue>PWTq6+Nic2nTGlGxPf/xBwnMQ/fOj193UkR5iificl8=</DigestValue>
      </Reference>
      <Reference URI="/xl/media/image7.emf?ContentType=image/x-emf">
        <DigestMethod Algorithm="http://www.w3.org/2001/04/xmlenc#sha256"/>
        <DigestValue>Jfwi8mIqt7ru+8ovtXF8B6RQVAs6Yi686+p1GeTEbOE=</DigestValue>
      </Reference>
      <Reference URI="/xl/media/image8.emf?ContentType=image/x-emf">
        <DigestMethod Algorithm="http://www.w3.org/2001/04/xmlenc#sha256"/>
        <DigestValue>3g7Dqlmd074fY/cWAkREtsn1IBSHXZHjpQczKU8d/ew=</DigestValue>
      </Reference>
      <Reference URI="/xl/printerSettings/printerSettings1.bin?ContentType=application/vnd.openxmlformats-officedocument.spreadsheetml.printerSettings">
        <DigestMethod Algorithm="http://www.w3.org/2001/04/xmlenc#sha256"/>
        <DigestValue>x9ON6vbhOxsNADzrW3Sqh5fq9kEQWWhpPm4RJfkJH9c=</DigestValue>
      </Reference>
      <Reference URI="/xl/printerSettings/printerSettings2.bin?ContentType=application/vnd.openxmlformats-officedocument.spreadsheetml.printerSettings">
        <DigestMethod Algorithm="http://www.w3.org/2001/04/xmlenc#sha256"/>
        <DigestValue>Giv5NI/oKNPJrD6HZtyz+AOEv2ZSVqq5HGjL7gBbIsU=</DigestValue>
      </Reference>
      <Reference URI="/xl/printerSettings/printerSettings3.bin?ContentType=application/vnd.openxmlformats-officedocument.spreadsheetml.printerSettings">
        <DigestMethod Algorithm="http://www.w3.org/2001/04/xmlenc#sha256"/>
        <DigestValue>PJ0w+ExbZsve2LukHY7bPHC41Sua1srnPNQumbnRVjg=</DigestValue>
      </Reference>
      <Reference URI="/xl/printerSettings/printerSettings4.bin?ContentType=application/vnd.openxmlformats-officedocument.spreadsheetml.printerSettings">
        <DigestMethod Algorithm="http://www.w3.org/2001/04/xmlenc#sha256"/>
        <DigestValue>x9ON6vbhOxsNADzrW3Sqh5fq9kEQWWhpPm4RJfkJH9c=</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t/SSd1MIfLjoIsWgjIPG6pc6xVDzxDpEaezEAvDiyV0=</DigestValue>
      </Reference>
      <Reference URI="/xl/styles.xml?ContentType=application/vnd.openxmlformats-officedocument.spreadsheetml.styles+xml">
        <DigestMethod Algorithm="http://www.w3.org/2001/04/xmlenc#sha256"/>
        <DigestValue>1dUYTuQVxVFDLFRVkTEQlO1t1u5hej1ZK3w+8ca2VbA=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1aJXmpyNrErzPQiu/V/p7u/J7hb5Z0QeyhfNgu20tqQ=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FFIrRsYgXaGYr5S5tvXNLL2fMBe0ujKkn3inKa+A3rM=</DigestValue>
      </Reference>
      <Reference URI="/xl/worksheets/sheet1.xml?ContentType=application/vnd.openxmlformats-officedocument.spreadsheetml.worksheet+xml">
        <DigestMethod Algorithm="http://www.w3.org/2001/04/xmlenc#sha256"/>
        <DigestValue>woJwnJofxDXX4NOhmV4DEpl478TT8umcS6I89HHobR4=</DigestValue>
      </Reference>
      <Reference URI="/xl/worksheets/sheet2.xml?ContentType=application/vnd.openxmlformats-officedocument.spreadsheetml.worksheet+xml">
        <DigestMethod Algorithm="http://www.w3.org/2001/04/xmlenc#sha256"/>
        <DigestValue>yUDgSa1zcPvsIcVW8FLjseUq/ykwQTMFG763hT9qEOM=</DigestValue>
      </Reference>
      <Reference URI="/xl/worksheets/sheet3.xml?ContentType=application/vnd.openxmlformats-officedocument.spreadsheetml.worksheet+xml">
        <DigestMethod Algorithm="http://www.w3.org/2001/04/xmlenc#sha256"/>
        <DigestValue>PgQJbXSoJ2euauCL2ptCcXaHrukQbs5MHONy8eGpSwc=</DigestValue>
      </Reference>
      <Reference URI="/xl/worksheets/sheet4.xml?ContentType=application/vnd.openxmlformats-officedocument.spreadsheetml.worksheet+xml">
        <DigestMethod Algorithm="http://www.w3.org/2001/04/xmlenc#sha256"/>
        <DigestValue>uVQP+EtkC1D5Kf+GpQTT6A+/JOcUl5SXV4PWCbXyRzM=</DigestValue>
      </Reference>
      <Reference URI="/xl/worksheets/sheet5.xml?ContentType=application/vnd.openxmlformats-officedocument.spreadsheetml.worksheet+xml">
        <DigestMethod Algorithm="http://www.w3.org/2001/04/xmlenc#sha256"/>
        <DigestValue>87VA0HqEf/TT2lspJ6za2dCpn/2BWaFK//rghxuiwIE=</DigestValue>
      </Reference>
    </Manifest>
    <SignatureProperties>
      <SignatureProperty Id="idSignatureTime" Target="#idPackageSignature">
        <mdssi:SignatureTime xmlns:mdssi="http://schemas.openxmlformats.org/package/2006/digital-signature">
          <mdssi:Format>YYYY-MM-DDThh:mm:ssTZD</mdssi:Format>
          <mdssi:Value>2020-06-30T18:20:55Z</mdssi:Value>
        </mdssi:SignatureTime>
      </SignatureProperty>
    </SignatureProperties>
  </Object>
  <Object Id="idOfficeObject">
    <SignatureProperties>
      <SignatureProperty Id="idOfficeV1Details" Target="#idPackageSignature">
        <SignatureInfoV1 xmlns="http://schemas.microsoft.com/office/2006/digsig">
          <SetupID>{B7A231C4-7727-4B31-AC8B-8B3B5A75AF6C}</SetupID>
          <SignatureText>Salomon Melgarejo</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2020-06-30T18:20:55Z</xd:SigningTime>
          <xd:SigningCertificate>
            <xd:Cert>
              <xd:CertDigest>
                <DigestMethod Algorithm="http://www.w3.org/2001/04/xmlenc#sha256"/>
                <DigestValue>HxDXNs9VJOcPLbBgLmgcIWtJhSXiG9PYgLVHF+Ikp34=</DigestValue>
              </xd:CertDigest>
              <xd:IssuerSerial>
                <X509IssuerName>C=PY, O=DOCUMENTA S.A., CN=CA-DOCUMENTA S.A., SERIALNUMBER=RUC 80050172-1</X509IssuerName>
                <X509SerialNumber>3123483246580026343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IBAAB/AAAAAAAAAAAAAADlIgAAjw4AACBFTUYAAAEAABwAAKoAAAAGAAAAAAAAAAAAAAAAAAAAoAUAAIQDAACjAQAABgEAAAAAAAAAAAAAAAAAALhkBgBw/wMACgAAABAAAAAAAAAAAAAAAEsAAAAQAAAAAAAAAAUAAAAeAAAAGAAAAAAAAAAAAAAAMwEAAIAAAAAnAAAAGAAAAAEAAAAAAAAAAAAAAAAAAAAlAAAADAAAAAEAAABMAAAAZAAAAAAAAAAAAAAAMgEAAH8AAAAAAAAAAAAAAD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yAQAAfwAAAAAAAAAAAAAAMwEAAIAAAAAhAPAAAAAAAAAAAAAAAIA/AAAAAAAAAAAAAIA/AAAAAAAAAAAAAAAAAAAAAAAAAAAAAAAAAAAAAAAAAAAlAAAADAAAAAAAAIAoAAAADAAAAAEAAAAnAAAAGAAAAAEAAAAAAAAA8PDwAAAAAAAlAAAADAAAAAEAAABMAAAAZAAAAAAAAAAAAAAAMgEAAH8AAAAAAAAAAAAAADMBAACAAAAAIQDwAAAAAAAAAAAAAACAPwAAAAAAAAAAAACAPwAAAAAAAAAAAAAAAAAAAAAAAAAAAAAAAAAAAAAAAAAAJQAAAAwAAAAAAACAKAAAAAwAAAABAAAAJwAAABgAAAABAAAAAAAAAPDw8AAAAAAAJQAAAAwAAAABAAAATAAAAGQAAAAAAAAAAAAAADIBAAB/AAAAAAAAAAAAAAAzAQAAgAAAACEA8AAAAAAAAAAAAAAAgD8AAAAAAAAAAAAAgD8AAAAAAAAAAAAAAAAAAAAAAAAAAAAAAAAAAAAAAAAAACUAAAAMAAAAAAAAgCgAAAAMAAAAAQAAACcAAAAYAAAAAQAAAAAAAADw8PAAAAAAACUAAAAMAAAAAQAAAEwAAABkAAAAAAAAAAAAAAAyAQAAfwAAAAAAAAAAAAAAMwEAAIAAAAAhAPAAAAAAAAAAAAAAAIA/AAAAAAAAAAAAAIA/AAAAAAAAAAAAAAAAAAAAAAAAAAAAAAAAAAAAAAAAAAAlAAAADAAAAAAAAIAoAAAADAAAAAEAAAAnAAAAGAAAAAEAAAAAAAAA////AAAAAAAlAAAADAAAAAEAAABMAAAAZAAAAAAAAAAAAAAAMgEAAH8AAAAAAAAAAAAAADMBAACAAAAAIQDwAAAAAAAAAAAAAACAPwAAAAAAAAAAAACAPwAAAAAAAAAAAAAAAAAAAAAAAAAAAAAAAAAAAAAAAAAAJQAAAAwAAAAAAACAKAAAAAwAAAABAAAAJwAAABgAAAABAAAAAAAAAP///wAAAAAAJQAAAAwAAAABAAAATAAAAGQAAAAAAAAAAAAAADIBAAB/AAAAAAAAAAAAAAAz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AAAAAASAAAADAAAAAEAAAAeAAAAGAAAAMMAAAAEAAAA9wAAABEAAAAlAAAADAAAAAEAAABUAAAAhAAAAMQAAAAEAAAA9QAAABAAAAABAAAAHMfoQY7j6EHEAAAABAAAAAkAAABMAAAAAAAAAAAAAAAAAAAA//////////9gAAAAMwAwAC8ANgAvADIAMAAyADAAAAAGAAAABgAAAAQAAAAGAAAABAAAAAYAAAAGAAAABgAAAAYAAABLAAAAQAAAADAAAAAFAAAAIAAAAAEAAAABAAAAEAAAAAAAAAAAAAAAMwEAAIAAAAAAAAAAAAAAADM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I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LMAAABIAAAAJQAAAAwAAAAEAAAAVAAAALQAAAAqAAAAMwAAALEAAABHAAAAAQAAABzH6EGO4+hBKgAAADMAAAARAAAATAAAAAAAAAAAAAAAAAAAAP//////////cAAAAFMAYQBsAG8AbQBvAG4AIABNAGUAbABnAGEAcgBlAGoAbwAAAAkAAAAIAAAABAAAAAkAAAAOAAAACQAAAAkAAAAEAAAADgAAAAgAAAAEAAAACQAAAAgAAAAGAAAACAAAAAQAAAAJAAAASwAAAEAAAAAwAAAABQAAACAAAAABAAAAAQAAABAAAAAAAAAAAAAAADMBAACAAAAAAAAAAAAAAAAzAQAAgAAAACUAAAAMAAAAAgAAACcAAAAYAAAABQAAAAAAAAD///8AAAAAACUAAAAMAAAABQAAAEwAAABkAAAAAAAAAFAAAAAyAQAAfAAAAAAAAABQAAAAM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LQAAAAKAAAAUAAAAG0AAABcAAAAAQAAABzH6EGO4+hBCgAAAFAAAAARAAAATAAAAAAAAAAAAAAAAAAAAP//////////cAAAAFMAYQBsAG8AbQDzAG4AIABNAGUAbABnAGEAcgBlAGoAbwAAAAYAAAAGAAAAAwAAAAcAAAAJAAAABwAAAAcAAAADAAAACgAAAAYAAAADAAAABwAAAAYAAAAEAAAABgAAAAMAAAAHAAAASwAAAEAAAAAwAAAABQAAACAAAAABAAAAAQAAABAAAAAAAAAAAAAAADMBAACAAAAAAAAAAAAAAAAz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wAAAGwAAAABAAAAHMfoQY7j6EEKAAAAYAAAAA8AAABMAAAAAAAAAAAAAAAAAAAA//////////9sAAAAUwDtAG4AZABpAGMAbwAgAFQAaQB0AHUAbABhAHIAAAAGAAAAAwAAAAcAAAAHAAAAAwAAAAUAAAAHAAAAAwAAAAYAAAADAAAABAAAAAcAAAADAAAABgAAAAQAAABLAAAAQAAAADAAAAAFAAAAIAAAAAEAAAABAAAAEAAAAAAAAAAAAAAAMwEAAIAAAAAAAAAAAAAAADMBAACAAAAAJQAAAAwAAAACAAAAJwAAABgAAAAFAAAAAAAAAP///wAAAAAAJQAAAAwAAAAFAAAATAAAAGQAAAAJAAAAcAAAACkBAAB8AAAACQAAAHAAAAAhAQAADQAAACEA8AAAAAAAAAAAAAAAgD8AAAAAAAAAAAAAgD8AAAAAAAAAAAAAAAAAAAAAAAAAAAAAAAAAAAAAAAAAACUAAAAMAAAAAAAAgCgAAAAMAAAABQAAACUAAAAMAAAAAQAAABgAAAAMAAAAAAAAABIAAAAMAAAAAQAAABYAAAAMAAAAAAAAAFQAAABgAQAACgAAAHAAAAAoAQAAfAAAAAEAAAAcx+hBjuPoQQoAAABwAAAALgAAAEwAAAAEAAAACQAAAHAAAAAqAQAAfQAAAKgAAABGAGkAcgBtAGEAZABvACAAcABvAHIAOgAgAFMAQQBMAE8ATQBPAE4AIABJAEcATgBBAEMASQBPACAATQBFAEwARwBBAFIARQBKAE8AIABDAEEAQgBBANEAQQBTAAYAAAADAAAABAAAAAkAAAAGAAAABwAAAAcAAAADAAAABwAAAAcAAAAEAAAAAwAAAAMAAAAGAAAABwAAAAUAAAAJAAAACgAAAAkAAAAIAAAAAwAAAAMAAAAIAAAACAAAAAcAAAAHAAAAAwAAAAkAAAADAAAACgAAAAYAAAAFAAAACAAAAAcAAAAHAAAABgAAAAQAAAAJAAAAAwAAAAcAAAAHAAAABgAAAAcAAAAIAAAABwAAAAYAAAAWAAAADAAAAAAAAAAlAAAADAAAAAIAAAAOAAAAFAAAAAAAAAAQAAAAFAAAAA==</Object>
  <Object Id="idInvalidSigLnImg">AQAAAGwAAAAAAAAAAAAAADIBAAB/AAAAAAAAAAAAAADlIgAAjw4AACBFTUYAAAEAcCEAALEAAAAGAAAAAAAAAAAAAAAAAAAAoAUAAIQDAACjAQAABgEAAAAAAAAAAAAAAAAAALhkBgBw/wMACgAAABAAAAAAAAAAAAAAAEsAAAAQAAAAAAAAAAUAAAAeAAAAGAAAAAAAAAAAAAAAMwEAAIAAAAAnAAAAGAAAAAEAAAAAAAAAAAAAAAAAAAAlAAAADAAAAAEAAABMAAAAZAAAAAAAAAAAAAAAMgEAAH8AAAAAAAAAAAAAAD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yAQAAfwAAAAAAAAAAAAAAMwEAAIAAAAAhAPAAAAAAAAAAAAAAAIA/AAAAAAAAAAAAAIA/AAAAAAAAAAAAAAAAAAAAAAAAAAAAAAAAAAAAAAAAAAAlAAAADAAAAAAAAIAoAAAADAAAAAEAAAAnAAAAGAAAAAEAAAAAAAAA8PDwAAAAAAAlAAAADAAAAAEAAABMAAAAZAAAAAAAAAAAAAAAMgEAAH8AAAAAAAAAAAAAADMBAACAAAAAIQDwAAAAAAAAAAAAAACAPwAAAAAAAAAAAACAPwAAAAAAAAAAAAAAAAAAAAAAAAAAAAAAAAAAAAAAAAAAJQAAAAwAAAAAAACAKAAAAAwAAAABAAAAJwAAABgAAAABAAAAAAAAAPDw8AAAAAAAJQAAAAwAAAABAAAATAAAAGQAAAAAAAAAAAAAADIBAAB/AAAAAAAAAAAAAAAzAQAAgAAAACEA8AAAAAAAAAAAAAAAgD8AAAAAAAAAAAAAgD8AAAAAAAAAAAAAAAAAAAAAAAAAAAAAAAAAAAAAAAAAACUAAAAMAAAAAAAAgCgAAAAMAAAAAQAAACcAAAAYAAAAAQAAAAAAAADw8PAAAAAAACUAAAAMAAAAAQAAAEwAAABkAAAAAAAAAAAAAAAyAQAAfwAAAAAAAAAAAAAAMwEAAIAAAAAhAPAAAAAAAAAAAAAAAIA/AAAAAAAAAAAAAIA/AAAAAAAAAAAAAAAAAAAAAAAAAAAAAAAAAAAAAAAAAAAlAAAADAAAAAAAAIAoAAAADAAAAAEAAAAnAAAAGAAAAAEAAAAAAAAA////AAAAAAAlAAAADAAAAAEAAABMAAAAZAAAAAAAAAAAAAAAMgEAAH8AAAAAAAAAAAAAADMBAACAAAAAIQDwAAAAAAAAAAAAAACAPwAAAAAAAAAAAACAPwAAAAAAAAAAAAAAAAAAAAAAAAAAAAAAAAAAAAAAAAAAJQAAAAwAAAAAAACAKAAAAAwAAAABAAAAJwAAABgAAAABAAAAAAAAAP///wAAAAAAJQAAAAwAAAABAAAATAAAAGQAAAAAAAAAAAAAADIBAAB/AAAAAAAAAAAAAAAz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MwEAAIAAAAAAAAAAAAAAADM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I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LMAAABIAAAAJQAAAAwAAAAEAAAAVAAAALQAAAAqAAAAMwAAALEAAABHAAAAAQAAABzH6EGO4+hBKgAAADMAAAARAAAATAAAAAAAAAAAAAAAAAAAAP//////////cAAAAFMAYQBsAG8AbQBvAG4AIABNAGUAbABnAGEAcgBlAGoAbwAAAAkAAAAIAAAABAAAAAkAAAAOAAAACQAAAAkAAAAEAAAADgAAAAgAAAAEAAAACQAAAAgAAAAGAAAACAAAAAQAAAAJAAAASwAAAEAAAAAwAAAABQAAACAAAAABAAAAAQAAABAAAAAAAAAAAAAAADMBAACAAAAAAAAAAAAAAAAzAQAAgAAAACUAAAAMAAAAAgAAACcAAAAYAAAABQAAAAAAAAD///8AAAAAACUAAAAMAAAABQAAAEwAAABkAAAAAAAAAFAAAAAyAQAAfAAAAAAAAABQAAAAM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LQAAAAKAAAAUAAAAG0AAABcAAAAAQAAABzH6EGO4+hBCgAAAFAAAAARAAAATAAAAAAAAAAAAAAAAAAAAP//////////cAAAAFMAYQBsAG8AbQDzAG4AIABNAGUAbABnAGEAcgBlAGoAbwAAAAYAAAAGAAAAAwAAAAcAAAAJAAAABwAAAAcAAAADAAAACgAAAAYAAAADAAAABwAAAAYAAAAEAAAABgAAAAMAAAAHAAAASwAAAEAAAAAwAAAABQAAACAAAAABAAAAAQAAABAAAAAAAAAAAAAAADMBAACAAAAAAAAAAAAAAAAz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wAAAGwAAAABAAAAHMfoQY7j6EEKAAAAYAAAAA8AAABMAAAAAAAAAAAAAAAAAAAA//////////9sAAAAUwDtAG4AZABpAGMAbwAgAFQAaQB0AHUAbABhAHIAAAAGAAAAAwAAAAcAAAAHAAAAAwAAAAUAAAAHAAAAAwAAAAYAAAADAAAABAAAAAcAAAADAAAABgAAAAQAAABLAAAAQAAAADAAAAAFAAAAIAAAAAEAAAABAAAAEAAAAAAAAAAAAAAAMwEAAIAAAAAAAAAAAAAAADMBAACAAAAAJQAAAAwAAAACAAAAJwAAABgAAAAFAAAAAAAAAP///wAAAAAAJQAAAAwAAAAFAAAATAAAAGQAAAAJAAAAcAAAACkBAAB8AAAACQAAAHAAAAAhAQAADQAAACEA8AAAAAAAAAAAAAAAgD8AAAAAAAAAAAAAgD8AAAAAAAAAAAAAAAAAAAAAAAAAAAAAAAAAAAAAAAAAACUAAAAMAAAAAAAAgCgAAAAMAAAABQAAACUAAAAMAAAAAQAAABgAAAAMAAAAAAAAABIAAAAMAAAAAQAAABYAAAAMAAAAAAAAAFQAAABgAQAACgAAAHAAAAAoAQAAfAAAAAEAAAAcx+hBjuPoQQoAAABwAAAALgAAAEwAAAAEAAAACQAAAHAAAAAqAQAAfQAAAKgAAABGAGkAcgBtAGEAZABvACAAcABvAHIAOgAgAFMAQQBMAE8ATQBPAE4AIABJAEcATgBBAEMASQBPACAATQBFAEwARwBBAFIARQBKAE8AIABDAEEAQgBBANEAQQBTAAYAAAADAAAABAAAAAkAAAAGAAAABwAAAAcAAAADAAAABwAAAAcAAAAEAAAAAwAAAAMAAAAGAAAABwAAAAUAAAAJAAAACgAAAAkAAAAIAAAAAwAAAAMAAAAIAAAACAAAAAcAAAAHAAAAAwAAAAkAAAADAAAACgAAAAYAAAAFAAAACAAAAAcAAAAHAAAABgAAAAQAAAAJAAAAAwAAAAcAAAAHAAAABgAAAAcAAAAIAAAABwAAAAYAAAAWAAAADAAAAAAAAAAlAAAADAAAAAIAAAAOAAAAFAAAAAAAAAAQAAAAFAAAAA==</Object>
</Signature>
</file>

<file path=_xmlsignatures/sig1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RPzHFODKpQoJ2aT5VZPkTJvqaW0xg1psv5ax+dqRCX8=</DigestValue>
    </Reference>
    <Reference Type="http://www.w3.org/2000/09/xmldsig#Object" URI="#idOfficeObject">
      <DigestMethod Algorithm="http://www.w3.org/2001/04/xmlenc#sha256"/>
      <DigestValue>mAiaNN6q+XwZo9V97mM0ayPg6YP/NXSUwito30r7g6U=</DigestValue>
    </Reference>
    <Reference Type="http://uri.etsi.org/01903#SignedProperties" URI="#idSignedProperties">
      <Transforms>
        <Transform Algorithm="http://www.w3.org/TR/2001/REC-xml-c14n-20010315"/>
      </Transforms>
      <DigestMethod Algorithm="http://www.w3.org/2001/04/xmlenc#sha256"/>
      <DigestValue>iikTGqjLGwyzJDevXuYYvnMjRrgWc0OfUEobIaUxAQY=</DigestValue>
    </Reference>
    <Reference Type="http://www.w3.org/2000/09/xmldsig#Object" URI="#idValidSigLnImg">
      <DigestMethod Algorithm="http://www.w3.org/2001/04/xmlenc#sha256"/>
      <DigestValue>ltF6ocpe7Aja5u/T+KYdmPGkEFArYrwERtGHpDQN6+E=</DigestValue>
    </Reference>
    <Reference Type="http://www.w3.org/2000/09/xmldsig#Object" URI="#idInvalidSigLnImg">
      <DigestMethod Algorithm="http://www.w3.org/2001/04/xmlenc#sha256"/>
      <DigestValue>hvey1WkoPuFGcf1kYnpkXD/j7/DHv2iDLd6p8Rvlcbg=</DigestValue>
    </Reference>
  </SignedInfo>
  <SignatureValue>cjpVoWM7YDNAusxdbncCKMpg2syeNObppGZyOQ4bv0yBZpC1sSGbsn4n98xocd/NY3NfoZOvpDU5
0me1B8MZ3WoCx8vFUCOCQcwxaWfmbD//kc6Et6p7KHSD8+3F1Zlbo3OjzeyIIQBotMw2GGzT083F
LgzGsDrwCY8o69un0gXFtcWzjUu/jACCQ5XiR7DDRKpjq4+TGdsFbPyy/S2f1pZoD4Z/TvgQVBuW
j6u0psRSHAvrdCtm0vvcbBYSMmj7kE0Kev7tuOLRJdzgVQS5y9rMYbsitsKE8f4+osF+m8q+F9P1
vH+h2TKI/THZZC+mj2kUo01303pV28qKFkp22A==</SignatureValue>
  <KeyInfo>
    <X509Data>
      <X509Certificate>MIIICjCCBfKgAwIBAgIIQfzmpDR08LkwDQYJKoZIhvcNAQELBQAwWzEXMBUGA1UEBRMOUlVDIDgwMDUwMTcyLTExGjAYBgNVBAMTEUNBLURPQ1VNRU5UQSBTLkEuMRcwFQYDVQQKEw5ET0NVTUVOVEEgUy5BLjELMAkGA1UEBhMCUFkwHhcNMjAwNjI2MTQ1MTAxWhcNMjIwNjI2MTUwMTAxWjCBoDELMAkGA1UEBhMCUFkxFzAVBgNVBAQMDkFSQ0UgR1VUSUVSUkVaMREwDwYDVQQFEwhDSTM1MzM0NTEUMBIGA1UEKgwLVE9NQVMgREFSSU8xFzAVBgNVBAoMDlBFUlNPTkEgRklTSUNBMREwDwYDVQQLDAhGSVJNQSBGMjEjMCEGA1UEAwwaVE9NQVMgREFSSU8gQVJDRSBHVVRJRVJSRVowggEiMA0GCSqGSIb3DQEBAQUAA4IBDwAwggEKAoIBAQDA8Jd5Pjdk7vwNGNkyFWiOX1ITOg3kQ/e0LII5VSoNth+dBS3rU0QKBLmjIfzIffk7hEEuMgaP1pwViPbPX5gQjNPdTWh46YZjGjdLObmRKSzBxna9x3iuDwH9s3UJ+fB39S+jzewHtZnzMjvRY0/ACbNcYZljFxqp8rS0uxGmMzo4xjW+Ur0qPMc+Yd12W5kU95XA+1tKmPZNupLjySjqDxMH6e7YLQ0Q4MNV6SHwye/FZwmM0XzpYj/nCdcHzhd2wpNa/EKu7/YGQOGJaXHeEbo7DJgp66jIubtg91W3sPw1WEPgE40bphSBmrweGEtaY6mxgfoVzSeB9xaLPiZDAgMBAAGjggOKMIIDhjAMBgNVHRMBAf8EAjAAMA4GA1UdDwEB/wQEAwIF4DAqBgNVHSUBAf8EIDAeBggrBgEFBQcDAQYIKwYBBQUHAwIGCCsGAQUFBwMEMB0GA1UdDgQWBBSGNg8EjCFpO+SI1lNN6KNPW5ia4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LgYDVR0RBCcwJYEjZGFyaW9hcmNlZ3V0aWVycmV6QGludGVyZmlzYS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jcvBmyVtWylaIFu7SWiS0BVdUqFDkjd0JQjW2UtThmC26sGGyo9OLuR27PLN03NkWfU+KjwR+efu+mxoezrZ/U9EWunEF/qDc1EYorc4kIHeBzGIXEGpw0JHyO3D2Xsn2qSyJCO65RLbCpyAwq0mEnhbjdpfD1MfCNFMeiFLx1FqWUkK+gI4m8EVZnOu4+OhdRLD9vO7c9/pmWkI3D97h6yD0xvS6h9MIFcM7j/qktsIA5PDlDbiNINKTpu9N0NybA3Eq0Af52EHJt9wjnU6IMa2HduTBGDrRgjFs/si55Ktqo02Z+SkjHEaYmFOcaYRx4zZ4IC9b6IWBdEVaqPZ2pFeyQYPFLugHA4S64g43Fs1VwhkvtTrhup/sUkIfYPGxxb73tQAk1WrDbbXm0q/WG5zstAA+QPBmYIkT4S/Gtbxsl0g4zF725STvoLHzFxXW52VGwu4ZnHAojksc0NE83KyaRAfGp7g7aWOG7G+stQBwFVT45HZS/npE75Ae29HojtPpbmKp1FlWZkmr8iUfepCQDUjmCDpEd3TsFvu83lRuFDlN+Zv/lQBE6W9t1zAwAqbJ0kXusaQ83La886w913zCxHcHDHpRrLomDLIivvMYY7ig3FW+KVWOU7mQNDcrVj9MZQmQWli//pZ9i/7nkETmVPa3MYTh3NHy1RH4o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QxTsZRIPljpCJSUvYq3yRrCeYFjxgd9qAAyZJAim1go=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VrXED7/c6wFS8DQR2wA9sIBSBpG3URvIqYOrVCvNdsw=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6PYPvcgE4EoP+JUZhtcVgXZMNK2a5L6GJifdA1XCFfo=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6PYPvcgE4EoP+JUZhtcVgXZMNK2a5L6GJifdA1XCFfo=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6PYPvcgE4EoP+JUZhtcVgXZMNK2a5L6GJifdA1XCFfo=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YY0KESmrjys0nHK0rESl1Vzt4562t2JT1arvGMjdaWk=</DigestValue>
      </Reference>
      <Reference URI="/xl/drawings/drawing1.xml?ContentType=application/vnd.openxmlformats-officedocument.drawing+xml">
        <DigestMethod Algorithm="http://www.w3.org/2001/04/xmlenc#sha256"/>
        <DigestValue>cYz6nP/kA4sESEaGWYGc9BYSKfRTAET2v883waM1MyA=</DigestValue>
      </Reference>
      <Reference URI="/xl/drawings/drawing2.xml?ContentType=application/vnd.openxmlformats-officedocument.drawing+xml">
        <DigestMethod Algorithm="http://www.w3.org/2001/04/xmlenc#sha256"/>
        <DigestValue>iZukg27XrhbInY59EslIKe0c+a5Zdk+BhU7GA0rC7Jw=</DigestValue>
      </Reference>
      <Reference URI="/xl/drawings/vmlDrawing1.vml?ContentType=application/vnd.openxmlformats-officedocument.vmlDrawing">
        <DigestMethod Algorithm="http://www.w3.org/2001/04/xmlenc#sha256"/>
        <DigestValue>Dcazh7Y6y82o7O+StOhPXCqmgRufqf7Hn9UqEHCdXKw=</DigestValue>
      </Reference>
      <Reference URI="/xl/drawings/vmlDrawing2.vml?ContentType=application/vnd.openxmlformats-officedocument.vmlDrawing">
        <DigestMethod Algorithm="http://www.w3.org/2001/04/xmlenc#sha256"/>
        <DigestValue>9e7r829xFOXJZLZhU/7bYPbkoUdHDzCi47wjFWVJSag=</DigestValue>
      </Reference>
      <Reference URI="/xl/drawings/vmlDrawing3.vml?ContentType=application/vnd.openxmlformats-officedocument.vmlDrawing">
        <DigestMethod Algorithm="http://www.w3.org/2001/04/xmlenc#sha256"/>
        <DigestValue>SMIuwi9GwHMmiRn8Ewu5sBiQLaz3JIV56cbkSo/J4sQ=</DigestValue>
      </Reference>
      <Reference URI="/xl/drawings/vmlDrawing4.vml?ContentType=application/vnd.openxmlformats-officedocument.vmlDrawing">
        <DigestMethod Algorithm="http://www.w3.org/2001/04/xmlenc#sha256"/>
        <DigestValue>XvKZPwKShVapujY9QuYKyWror4BO4TpKsiZEX09qvxM=</DigestValue>
      </Reference>
      <Reference URI="/xl/drawings/vmlDrawing5.vml?ContentType=application/vnd.openxmlformats-officedocument.vmlDrawing">
        <DigestMethod Algorithm="http://www.w3.org/2001/04/xmlenc#sha256"/>
        <DigestValue>Rouae/cP640zp/m+o39CITltPm/w0Zo5OzAG5FeTIO0=</DigestValue>
      </Reference>
      <Reference URI="/xl/embeddings/Microsoft_Excel_97-2003_Worksheet.xls?ContentType=application/vnd.ms-excel">
        <DigestMethod Algorithm="http://www.w3.org/2001/04/xmlenc#sha256"/>
        <DigestValue>NUiM9/pFsJylaSYNsF1iQmkVVqTu72CSWh+xr0FQbQ8=</DigestValue>
      </Reference>
      <Reference URI="/xl/embeddings/Microsoft_Excel_97-2003_Worksheet1.xls?ContentType=application/vnd.ms-excel">
        <DigestMethod Algorithm="http://www.w3.org/2001/04/xmlenc#sha256"/>
        <DigestValue>8zrUlHNX/uTFM3g+cqG9mwdTqoliTh9h20ITlCFyuCM=</DigestValue>
      </Reference>
      <Reference URI="/xl/media/image1.emf?ContentType=image/x-emf">
        <DigestMethod Algorithm="http://www.w3.org/2001/04/xmlenc#sha256"/>
        <DigestValue>M402nuAYAQk5G47QpGhnM6EnKeTAlsuGIVVF3qIxbuE=</DigestValue>
      </Reference>
      <Reference URI="/xl/media/image2.emf?ContentType=image/x-emf">
        <DigestMethod Algorithm="http://www.w3.org/2001/04/xmlenc#sha256"/>
        <DigestValue>as46bRdy9zH4l6tIJQga5cplRJbITJPlEkieZm+MGFE=</DigestValue>
      </Reference>
      <Reference URI="/xl/media/image3.emf?ContentType=image/x-emf">
        <DigestMethod Algorithm="http://www.w3.org/2001/04/xmlenc#sha256"/>
        <DigestValue>V83/BKLzhqxY4FPsPZ09VjJRPDusR2ayYw9cqVRtumM=</DigestValue>
      </Reference>
      <Reference URI="/xl/media/image4.emf?ContentType=image/x-emf">
        <DigestMethod Algorithm="http://www.w3.org/2001/04/xmlenc#sha256"/>
        <DigestValue>CdEaPRXmW9BDaFRU+Em1ZQd9FrLRIIcjBIEdwK2wWLQ=</DigestValue>
      </Reference>
      <Reference URI="/xl/media/image5.emf?ContentType=image/x-emf">
        <DigestMethod Algorithm="http://www.w3.org/2001/04/xmlenc#sha256"/>
        <DigestValue>JqaI6XSauIpjJvrhcBDtUdc6lKQb6Otfte4u+KhfsgQ=</DigestValue>
      </Reference>
      <Reference URI="/xl/media/image6.emf?ContentType=image/x-emf">
        <DigestMethod Algorithm="http://www.w3.org/2001/04/xmlenc#sha256"/>
        <DigestValue>PWTq6+Nic2nTGlGxPf/xBwnMQ/fOj193UkR5iificl8=</DigestValue>
      </Reference>
      <Reference URI="/xl/media/image7.emf?ContentType=image/x-emf">
        <DigestMethod Algorithm="http://www.w3.org/2001/04/xmlenc#sha256"/>
        <DigestValue>Jfwi8mIqt7ru+8ovtXF8B6RQVAs6Yi686+p1GeTEbOE=</DigestValue>
      </Reference>
      <Reference URI="/xl/media/image8.emf?ContentType=image/x-emf">
        <DigestMethod Algorithm="http://www.w3.org/2001/04/xmlenc#sha256"/>
        <DigestValue>3g7Dqlmd074fY/cWAkREtsn1IBSHXZHjpQczKU8d/ew=</DigestValue>
      </Reference>
      <Reference URI="/xl/printerSettings/printerSettings1.bin?ContentType=application/vnd.openxmlformats-officedocument.spreadsheetml.printerSettings">
        <DigestMethod Algorithm="http://www.w3.org/2001/04/xmlenc#sha256"/>
        <DigestValue>x9ON6vbhOxsNADzrW3Sqh5fq9kEQWWhpPm4RJfkJH9c=</DigestValue>
      </Reference>
      <Reference URI="/xl/printerSettings/printerSettings2.bin?ContentType=application/vnd.openxmlformats-officedocument.spreadsheetml.printerSettings">
        <DigestMethod Algorithm="http://www.w3.org/2001/04/xmlenc#sha256"/>
        <DigestValue>Giv5NI/oKNPJrD6HZtyz+AOEv2ZSVqq5HGjL7gBbIsU=</DigestValue>
      </Reference>
      <Reference URI="/xl/printerSettings/printerSettings3.bin?ContentType=application/vnd.openxmlformats-officedocument.spreadsheetml.printerSettings">
        <DigestMethod Algorithm="http://www.w3.org/2001/04/xmlenc#sha256"/>
        <DigestValue>PJ0w+ExbZsve2LukHY7bPHC41Sua1srnPNQumbnRVjg=</DigestValue>
      </Reference>
      <Reference URI="/xl/printerSettings/printerSettings4.bin?ContentType=application/vnd.openxmlformats-officedocument.spreadsheetml.printerSettings">
        <DigestMethod Algorithm="http://www.w3.org/2001/04/xmlenc#sha256"/>
        <DigestValue>x9ON6vbhOxsNADzrW3Sqh5fq9kEQWWhpPm4RJfkJH9c=</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t/SSd1MIfLjoIsWgjIPG6pc6xVDzxDpEaezEAvDiyV0=</DigestValue>
      </Reference>
      <Reference URI="/xl/styles.xml?ContentType=application/vnd.openxmlformats-officedocument.spreadsheetml.styles+xml">
        <DigestMethod Algorithm="http://www.w3.org/2001/04/xmlenc#sha256"/>
        <DigestValue>1dUYTuQVxVFDLFRVkTEQlO1t1u5hej1ZK3w+8ca2VbA=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1aJXmpyNrErzPQiu/V/p7u/J7hb5Z0QeyhfNgu20tqQ=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FFIrRsYgXaGYr5S5tvXNLL2fMBe0ujKkn3inKa+A3rM=</DigestValue>
      </Reference>
      <Reference URI="/xl/worksheets/sheet1.xml?ContentType=application/vnd.openxmlformats-officedocument.spreadsheetml.worksheet+xml">
        <DigestMethod Algorithm="http://www.w3.org/2001/04/xmlenc#sha256"/>
        <DigestValue>woJwnJofxDXX4NOhmV4DEpl478TT8umcS6I89HHobR4=</DigestValue>
      </Reference>
      <Reference URI="/xl/worksheets/sheet2.xml?ContentType=application/vnd.openxmlformats-officedocument.spreadsheetml.worksheet+xml">
        <DigestMethod Algorithm="http://www.w3.org/2001/04/xmlenc#sha256"/>
        <DigestValue>yUDgSa1zcPvsIcVW8FLjseUq/ykwQTMFG763hT9qEOM=</DigestValue>
      </Reference>
      <Reference URI="/xl/worksheets/sheet3.xml?ContentType=application/vnd.openxmlformats-officedocument.spreadsheetml.worksheet+xml">
        <DigestMethod Algorithm="http://www.w3.org/2001/04/xmlenc#sha256"/>
        <DigestValue>PgQJbXSoJ2euauCL2ptCcXaHrukQbs5MHONy8eGpSwc=</DigestValue>
      </Reference>
      <Reference URI="/xl/worksheets/sheet4.xml?ContentType=application/vnd.openxmlformats-officedocument.spreadsheetml.worksheet+xml">
        <DigestMethod Algorithm="http://www.w3.org/2001/04/xmlenc#sha256"/>
        <DigestValue>uVQP+EtkC1D5Kf+GpQTT6A+/JOcUl5SXV4PWCbXyRzM=</DigestValue>
      </Reference>
      <Reference URI="/xl/worksheets/sheet5.xml?ContentType=application/vnd.openxmlformats-officedocument.spreadsheetml.worksheet+xml">
        <DigestMethod Algorithm="http://www.w3.org/2001/04/xmlenc#sha256"/>
        <DigestValue>87VA0HqEf/TT2lspJ6za2dCpn/2BWaFK//rghxuiwIE=</DigestValue>
      </Reference>
    </Manifest>
    <SignatureProperties>
      <SignatureProperty Id="idSignatureTime" Target="#idPackageSignature">
        <mdssi:SignatureTime xmlns:mdssi="http://schemas.openxmlformats.org/package/2006/digital-signature">
          <mdssi:Format>YYYY-MM-DDThh:mm:ssTZD</mdssi:Format>
          <mdssi:Value>2020-06-30T18:22:57Z</mdssi:Value>
        </mdssi:SignatureTime>
      </SignatureProperty>
    </SignatureProperties>
  </Object>
  <Object Id="idOfficeObject">
    <SignatureProperties>
      <SignatureProperty Id="idOfficeV1Details" Target="#idPackageSignature">
        <SignatureInfoV1 xmlns="http://schemas.microsoft.com/office/2006/digsig">
          <SetupID>{0210614D-E54B-4D7C-B12D-50E2094487E5}</SetupID>
          <SignatureText>Dario Arce Gutierrez</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2020-06-30T18:22:57Z</xd:SigningTime>
          <xd:SigningCertificate>
            <xd:Cert>
              <xd:CertDigest>
                <DigestMethod Algorithm="http://www.w3.org/2001/04/xmlenc#sha256"/>
                <DigestValue>ie8g9rTrIZaW52V9c4ILyDThVMjAT9781QpQ69d0N48=</DigestValue>
              </xd:CertDigest>
              <xd:IssuerSerial>
                <X509IssuerName>C=PY, O=DOCUMENTA S.A., CN=CA-DOCUMENTA S.A., SERIALNUMBER=RUC 80050172-1</X509IssuerName>
                <X509SerialNumber>4754928899525505209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ZHQAAjw4AACBFTUYAAAEALBwAAKoAAAAGAAAAAAAAAAAAAAAAAAAAoAUAAIQDAACjAQAABgEAAAAAAAAAAAAAAAAAALhkBgBw/wM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AAAAAASAAAADAAAAAEAAAAeAAAAGAAAAMMAAAAEAAAA9wAAABEAAAAlAAAADAAAAAEAAABUAAAAhAAAAMQAAAAEAAAA9QAAABAAAAABAAAAHMfoQY7j6EHEAAAABAAAAAkAAABMAAAAAAAAAAAAAAAAAAAA//////////9gAAAAMwAwAC8ANgAvADIAMAAyADA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cAAABHAAAAKQAAADMAAACP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LgAAABIAAAAJQAAAAwAAAAEAAAAVAAAAMQAAAAqAAAAMwAAALYAAABHAAAAAQAAABzH6EGO4+hBKgAAADMAAAAUAAAATAAAAAAAAAAAAAAAAAAAAP//////////dAAAAEQAYQByAGkAbwAgAEEAcgBjAGUAIABHAHUAdABpAGUAcgByAGUAegALAAAACAAAAAYAAAAEAAAACQAAAAQAAAAKAAAABgAAAAcAAAAIAAAABAAAAAsAAAAJAAAABQAAAAQAAAAIAAAABgAAAAY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EAAAACgAAAFAAAABwAAAAXAAAAAEAAAAcx+hBjuPoQQoAAABQAAAAFAAAAEwAAAAAAAAAAAAAAAAAAAD//////////3QAAABEAGEAcgDtAG8AIABBAHIAYwBlACAARwB1AHQAaQDpAHIAcgBlAHoACAAAAAYAAAAEAAAAAwAAAAcAAAADAAAABwAAAAQAAAAFAAAABgAAAAMAAAAIAAAABwAAAAQAAAADAAAABgAAAAQAAAAEAAAABgAAAAU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DcAAAACgAAAGAAAACGAAAAbAAAAAEAAAAcx+hBjuPoQQoAAABgAAAAGAAAAEwAAAAAAAAAAAAAAAAAAAD//////////3wAAABWAGkAYwBlAHAAcgBlAHMAaQBkAGUAbgB0AGUAIABFAGoAZQBjAHUAdABpAHYAbwAHAAAAAwAAAAUAAAAGAAAABwAAAAQAAAAGAAAABQAAAAMAAAAHAAAABgAAAAcAAAAEAAAABgAAAAMAAAAGAAAAAwAAAAYAAAAFAAAABwAAAAQAAAADAAAABQAAAAcAAABLAAAAQAAAADAAAAAFAAAAIAAAAAEAAAABAAAAEAAAAAAAAAAAAAAAAAEAAIAAAAAAAAAAAAAAAAABAACAAAAAJQAAAAwAAAACAAAAJwAAABgAAAAFAAAAAAAAAP///wAAAAAAJQAAAAwAAAAFAAAATAAAAGQAAAAJAAAAcAAAAPQAAAB8AAAACQAAAHAAAADsAAAADQAAACEA8AAAAAAAAAAAAAAAgD8AAAAAAAAAAAAAgD8AAAAAAAAAAAAAAAAAAAAAAAAAAAAAAAAAAAAAAAAAACUAAAAMAAAAAAAAgCgAAAAMAAAABQAAACUAAAAMAAAAAQAAABgAAAAMAAAAAAAAABIAAAAMAAAAAQAAABYAAAAMAAAAAAAAAFQAAAA4AQAACgAAAHAAAADzAAAAfAAAAAEAAAAcx+hBjuPoQQoAAABwAAAAJwAAAEwAAAAEAAAACQAAAHAAAAD1AAAAfQAAAJwAAABGAGkAcgBtAGEAZABvACAAcABvAHIAOgAgAFQATwBNAEEAUwAgAEQAQQBSAEkATwAgAEEAUgBDAEUAIABHAFUAVABJAEUAUgBSAEUAWgAAAAYAAAADAAAABAAAAAkAAAAGAAAABwAAAAcAAAADAAAABwAAAAcAAAAEAAAAAwAAAAMAAAAGAAAACQAAAAoAAAAHAAAABgAAAAMAAAAIAAAABwAAAAcAAAADAAAACQAAAAMAAAAHAAAABwAAAAcAAAAGAAAAAwAAAAgAAAAIAAAABgAAAAMAAAAGAAAABwAAAAcAAAAGAAAABgAAABYAAAAMAAAAAAAAACUAAAAMAAAAAgAAAA4AAAAUAAAAAAAAABAAAAAUAAAA</Object>
  <Object Id="idInvalidSigLnImg">AQAAAGwAAAAAAAAAAAAAAP8AAAB/AAAAAAAAAAAAAAAZHQAAjw4AACBFTUYAAAEAnCEAALEAAAAGAAAAAAAAAAAAAAAAAAAAoAUAAIQDAACjAQAABgEAAAAAAAAAAAAAAAAAALhkBgBw/wM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cAAABHAAAAKQAAADMAAACP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LgAAABIAAAAJQAAAAwAAAAEAAAAVAAAAMQAAAAqAAAAMwAAALYAAABHAAAAAQAAABzH6EGO4+hBKgAAADMAAAAUAAAATAAAAAAAAAAAAAAAAAAAAP//////////dAAAAEQAYQByAGkAbwAgAEEAcgBjAGUAIABHAHUAdABpAGUAcgByAGUAegALAAAACAAAAAYAAAAEAAAACQAAAAQAAAAKAAAABgAAAAcAAAAIAAAABAAAAAsAAAAJAAAABQAAAAQAAAAIAAAABgAAAAY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EAAAACgAAAFAAAABwAAAAXAAAAAEAAAAcx+hBjuPoQQoAAABQAAAAFAAAAEwAAAAAAAAAAAAAAAAAAAD//////////3QAAABEAGEAcgDtAG8AIABBAHIAYwBlACAARwB1AHQAaQDpAHIAcgBlAHoACAAAAAYAAAAEAAAAAwAAAAcAAAADAAAABwAAAAQAAAAFAAAABgAAAAMAAAAIAAAABwAAAAQAAAADAAAABgAAAAQAAAAEAAAABgAAAAU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DcAAAACgAAAGAAAACGAAAAbAAAAAEAAAAcx+hBjuPoQQoAAABgAAAAGAAAAEwAAAAAAAAAAAAAAAAAAAD//////////3wAAABWAGkAYwBlAHAAcgBlAHMAaQBkAGUAbgB0AGUAIABFAGoAZQBjAHUAdABpAHYAbwAHAAAAAwAAAAUAAAAGAAAABwAAAAQAAAAGAAAABQAAAAMAAAAHAAAABgAAAAcAAAAEAAAABgAAAAMAAAAGAAAAAwAAAAYAAAAFAAAABwAAAAQAAAADAAAABQAAAAcAAABLAAAAQAAAADAAAAAFAAAAIAAAAAEAAAABAAAAEAAAAAAAAAAAAAAAAAEAAIAAAAAAAAAAAAAAAAABAACAAAAAJQAAAAwAAAACAAAAJwAAABgAAAAFAAAAAAAAAP///wAAAAAAJQAAAAwAAAAFAAAATAAAAGQAAAAJAAAAcAAAAPQAAAB8AAAACQAAAHAAAADsAAAADQAAACEA8AAAAAAAAAAAAAAAgD8AAAAAAAAAAAAAgD8AAAAAAAAAAAAAAAAAAAAAAAAAAAAAAAAAAAAAAAAAACUAAAAMAAAAAAAAgCgAAAAMAAAABQAAACUAAAAMAAAAAQAAABgAAAAMAAAAAAAAABIAAAAMAAAAAQAAABYAAAAMAAAAAAAAAFQAAAA4AQAACgAAAHAAAADzAAAAfAAAAAEAAAAcx+hBjuPoQQoAAABwAAAAJwAAAEwAAAAEAAAACQAAAHAAAAD1AAAAfQAAAJwAAABGAGkAcgBtAGEAZABvACAAcABvAHIAOgAgAFQATwBNAEEAUwAgAEQAQQBSAEkATwAgAEEAUgBDAEUAIABHAFUAVABJAEUAUgBSAEUAWgAAAAYAAAADAAAABAAAAAkAAAAGAAAABwAAAAcAAAADAAAABwAAAAcAAAAEAAAAAwAAAAMAAAAGAAAACQAAAAoAAAAHAAAABgAAAAMAAAAIAAAABwAAAAcAAAADAAAACQAAAAMAAAAHAAAABwAAAAcAAAAGAAAAAwAAAAgAAAAIAAAABgAAAAMAAAAGAAAABwAAAAcAAAAGAAAABgAAABYAAAAMAAAAAAAAACUAAAAMAAAAAgAAAA4AAAAUAAAAAAAAABAAAAAUAAAA</Object>
</Signature>
</file>

<file path=_xmlsignatures/sig1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/Al1E6caVWfpVUVE/baVJ8YGE/CDHPwkBulG/BNcWXA=</DigestValue>
    </Reference>
    <Reference Type="http://www.w3.org/2000/09/xmldsig#Object" URI="#idOfficeObject">
      <DigestMethod Algorithm="http://www.w3.org/2001/04/xmlenc#sha256"/>
      <DigestValue>FRa2vAc1/OJTiF8tODjTkutd8hOGaFKvGPXXq3ST1To=</DigestValue>
    </Reference>
    <Reference Type="http://uri.etsi.org/01903#SignedProperties" URI="#idSignedProperties">
      <Transforms>
        <Transform Algorithm="http://www.w3.org/TR/2001/REC-xml-c14n-20010315"/>
      </Transforms>
      <DigestMethod Algorithm="http://www.w3.org/2001/04/xmlenc#sha256"/>
      <DigestValue>jeJ/CsN1S7vTZrhYNPwVEkQmMt3RRgcwO97VulqxrUI=</DigestValue>
    </Reference>
    <Reference Type="http://www.w3.org/2000/09/xmldsig#Object" URI="#idValidSigLnImg">
      <DigestMethod Algorithm="http://www.w3.org/2001/04/xmlenc#sha256"/>
      <DigestValue>ltF6ocpe7Aja5u/T+KYdmPGkEFArYrwERtGHpDQN6+E=</DigestValue>
    </Reference>
    <Reference Type="http://www.w3.org/2000/09/xmldsig#Object" URI="#idInvalidSigLnImg">
      <DigestMethod Algorithm="http://www.w3.org/2001/04/xmlenc#sha256"/>
      <DigestValue>hvey1WkoPuFGcf1kYnpkXD/j7/DHv2iDLd6p8Rvlcbg=</DigestValue>
    </Reference>
  </SignedInfo>
  <SignatureValue>LesfFOrANN8xl6FjPsUwxLyoihl0Jo3qJ2tGCR3q8RMU/oX15DzAkcv8H8Da/rGHsTojZF2d57NU
c41G3RxeIyFMPSeMqxLhiKZ9rAA8M4IsM4CxFZwj1dZWCuQwz0gAPx65ilK+47Zap8dM8yzgn87l
dPHG7pcpiQN55A81Ko7Iuvx1n/GPb7mnAGJFJihewrMKP4lkP7rHPgMcS+BTv7ugOozBs8gucECo
3DlHHZwHZAsHgQ6NgDSA+Bfoncq/MNwT4sZJoXdO+kJu4N8dVsX4UioWINEabAB44bqeeKfjzgm2
M2fbNmWuqdPwehLfNUXD+shH9gKXBqIJC/r6hQ==</SignatureValue>
  <KeyInfo>
    <X509Data>
      <X509Certificate>MIIICjCCBfKgAwIBAgIIQfzmpDR08LkwDQYJKoZIhvcNAQELBQAwWzEXMBUGA1UEBRMOUlVDIDgwMDUwMTcyLTExGjAYBgNVBAMTEUNBLURPQ1VNRU5UQSBTLkEuMRcwFQYDVQQKEw5ET0NVTUVOVEEgUy5BLjELMAkGA1UEBhMCUFkwHhcNMjAwNjI2MTQ1MTAxWhcNMjIwNjI2MTUwMTAxWjCBoDELMAkGA1UEBhMCUFkxFzAVBgNVBAQMDkFSQ0UgR1VUSUVSUkVaMREwDwYDVQQFEwhDSTM1MzM0NTEUMBIGA1UEKgwLVE9NQVMgREFSSU8xFzAVBgNVBAoMDlBFUlNPTkEgRklTSUNBMREwDwYDVQQLDAhGSVJNQSBGMjEjMCEGA1UEAwwaVE9NQVMgREFSSU8gQVJDRSBHVVRJRVJSRVowggEiMA0GCSqGSIb3DQEBAQUAA4IBDwAwggEKAoIBAQDA8Jd5Pjdk7vwNGNkyFWiOX1ITOg3kQ/e0LII5VSoNth+dBS3rU0QKBLmjIfzIffk7hEEuMgaP1pwViPbPX5gQjNPdTWh46YZjGjdLObmRKSzBxna9x3iuDwH9s3UJ+fB39S+jzewHtZnzMjvRY0/ACbNcYZljFxqp8rS0uxGmMzo4xjW+Ur0qPMc+Yd12W5kU95XA+1tKmPZNupLjySjqDxMH6e7YLQ0Q4MNV6SHwye/FZwmM0XzpYj/nCdcHzhd2wpNa/EKu7/YGQOGJaXHeEbo7DJgp66jIubtg91W3sPw1WEPgE40bphSBmrweGEtaY6mxgfoVzSeB9xaLPiZDAgMBAAGjggOKMIIDhjAMBgNVHRMBAf8EAjAAMA4GA1UdDwEB/wQEAwIF4DAqBgNVHSUBAf8EIDAeBggrBgEFBQcDAQYIKwYBBQUHAwIGCCsGAQUFBwMEMB0GA1UdDgQWBBSGNg8EjCFpO+SI1lNN6KNPW5ia4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LgYDVR0RBCcwJYEjZGFyaW9hcmNlZ3V0aWVycmV6QGludGVyZmlzYS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jcvBmyVtWylaIFu7SWiS0BVdUqFDkjd0JQjW2UtThmC26sGGyo9OLuR27PLN03NkWfU+KjwR+efu+mxoezrZ/U9EWunEF/qDc1EYorc4kIHeBzGIXEGpw0JHyO3D2Xsn2qSyJCO65RLbCpyAwq0mEnhbjdpfD1MfCNFMeiFLx1FqWUkK+gI4m8EVZnOu4+OhdRLD9vO7c9/pmWkI3D97h6yD0xvS6h9MIFcM7j/qktsIA5PDlDbiNINKTpu9N0NybA3Eq0Af52EHJt9wjnU6IMa2HduTBGDrRgjFs/si55Ktqo02Z+SkjHEaYmFOcaYRx4zZ4IC9b6IWBdEVaqPZ2pFeyQYPFLugHA4S64g43Fs1VwhkvtTrhup/sUkIfYPGxxb73tQAk1WrDbbXm0q/WG5zstAA+QPBmYIkT4S/Gtbxsl0g4zF725STvoLHzFxXW52VGwu4ZnHAojksc0NE83KyaRAfGp7g7aWOG7G+stQBwFVT45HZS/npE75Ae29HojtPpbmKp1FlWZkmr8iUfepCQDUjmCDpEd3TsFvu83lRuFDlN+Zv/lQBE6W9t1zAwAqbJ0kXusaQ83La886w913zCxHcHDHpRrLomDLIivvMYY7ig3FW+KVWOU7mQNDcrVj9MZQmQWli//pZ9i/7nkETmVPa3MYTh3NHy1RH4o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QxTsZRIPljpCJSUvYq3yRrCeYFjxgd9qAAyZJAim1go=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VrXED7/c6wFS8DQR2wA9sIBSBpG3URvIqYOrVCvNdsw=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6PYPvcgE4EoP+JUZhtcVgXZMNK2a5L6GJifdA1XCFfo=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6PYPvcgE4EoP+JUZhtcVgXZMNK2a5L6GJifdA1XCFfo=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6PYPvcgE4EoP+JUZhtcVgXZMNK2a5L6GJifdA1XCFfo=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YY0KESmrjys0nHK0rESl1Vzt4562t2JT1arvGMjdaWk=</DigestValue>
      </Reference>
      <Reference URI="/xl/drawings/drawing1.xml?ContentType=application/vnd.openxmlformats-officedocument.drawing+xml">
        <DigestMethod Algorithm="http://www.w3.org/2001/04/xmlenc#sha256"/>
        <DigestValue>cYz6nP/kA4sESEaGWYGc9BYSKfRTAET2v883waM1MyA=</DigestValue>
      </Reference>
      <Reference URI="/xl/drawings/drawing2.xml?ContentType=application/vnd.openxmlformats-officedocument.drawing+xml">
        <DigestMethod Algorithm="http://www.w3.org/2001/04/xmlenc#sha256"/>
        <DigestValue>iZukg27XrhbInY59EslIKe0c+a5Zdk+BhU7GA0rC7Jw=</DigestValue>
      </Reference>
      <Reference URI="/xl/drawings/vmlDrawing1.vml?ContentType=application/vnd.openxmlformats-officedocument.vmlDrawing">
        <DigestMethod Algorithm="http://www.w3.org/2001/04/xmlenc#sha256"/>
        <DigestValue>Dcazh7Y6y82o7O+StOhPXCqmgRufqf7Hn9UqEHCdXKw=</DigestValue>
      </Reference>
      <Reference URI="/xl/drawings/vmlDrawing2.vml?ContentType=application/vnd.openxmlformats-officedocument.vmlDrawing">
        <DigestMethod Algorithm="http://www.w3.org/2001/04/xmlenc#sha256"/>
        <DigestValue>9e7r829xFOXJZLZhU/7bYPbkoUdHDzCi47wjFWVJSag=</DigestValue>
      </Reference>
      <Reference URI="/xl/drawings/vmlDrawing3.vml?ContentType=application/vnd.openxmlformats-officedocument.vmlDrawing">
        <DigestMethod Algorithm="http://www.w3.org/2001/04/xmlenc#sha256"/>
        <DigestValue>SMIuwi9GwHMmiRn8Ewu5sBiQLaz3JIV56cbkSo/J4sQ=</DigestValue>
      </Reference>
      <Reference URI="/xl/drawings/vmlDrawing4.vml?ContentType=application/vnd.openxmlformats-officedocument.vmlDrawing">
        <DigestMethod Algorithm="http://www.w3.org/2001/04/xmlenc#sha256"/>
        <DigestValue>XvKZPwKShVapujY9QuYKyWror4BO4TpKsiZEX09qvxM=</DigestValue>
      </Reference>
      <Reference URI="/xl/drawings/vmlDrawing5.vml?ContentType=application/vnd.openxmlformats-officedocument.vmlDrawing">
        <DigestMethod Algorithm="http://www.w3.org/2001/04/xmlenc#sha256"/>
        <DigestValue>Rouae/cP640zp/m+o39CITltPm/w0Zo5OzAG5FeTIO0=</DigestValue>
      </Reference>
      <Reference URI="/xl/embeddings/Microsoft_Excel_97-2003_Worksheet.xls?ContentType=application/vnd.ms-excel">
        <DigestMethod Algorithm="http://www.w3.org/2001/04/xmlenc#sha256"/>
        <DigestValue>NUiM9/pFsJylaSYNsF1iQmkVVqTu72CSWh+xr0FQbQ8=</DigestValue>
      </Reference>
      <Reference URI="/xl/embeddings/Microsoft_Excel_97-2003_Worksheet1.xls?ContentType=application/vnd.ms-excel">
        <DigestMethod Algorithm="http://www.w3.org/2001/04/xmlenc#sha256"/>
        <DigestValue>8zrUlHNX/uTFM3g+cqG9mwdTqoliTh9h20ITlCFyuCM=</DigestValue>
      </Reference>
      <Reference URI="/xl/media/image1.emf?ContentType=image/x-emf">
        <DigestMethod Algorithm="http://www.w3.org/2001/04/xmlenc#sha256"/>
        <DigestValue>M402nuAYAQk5G47QpGhnM6EnKeTAlsuGIVVF3qIxbuE=</DigestValue>
      </Reference>
      <Reference URI="/xl/media/image2.emf?ContentType=image/x-emf">
        <DigestMethod Algorithm="http://www.w3.org/2001/04/xmlenc#sha256"/>
        <DigestValue>as46bRdy9zH4l6tIJQga5cplRJbITJPlEkieZm+MGFE=</DigestValue>
      </Reference>
      <Reference URI="/xl/media/image3.emf?ContentType=image/x-emf">
        <DigestMethod Algorithm="http://www.w3.org/2001/04/xmlenc#sha256"/>
        <DigestValue>V83/BKLzhqxY4FPsPZ09VjJRPDusR2ayYw9cqVRtumM=</DigestValue>
      </Reference>
      <Reference URI="/xl/media/image4.emf?ContentType=image/x-emf">
        <DigestMethod Algorithm="http://www.w3.org/2001/04/xmlenc#sha256"/>
        <DigestValue>CdEaPRXmW9BDaFRU+Em1ZQd9FrLRIIcjBIEdwK2wWLQ=</DigestValue>
      </Reference>
      <Reference URI="/xl/media/image5.emf?ContentType=image/x-emf">
        <DigestMethod Algorithm="http://www.w3.org/2001/04/xmlenc#sha256"/>
        <DigestValue>JqaI6XSauIpjJvrhcBDtUdc6lKQb6Otfte4u+KhfsgQ=</DigestValue>
      </Reference>
      <Reference URI="/xl/media/image6.emf?ContentType=image/x-emf">
        <DigestMethod Algorithm="http://www.w3.org/2001/04/xmlenc#sha256"/>
        <DigestValue>PWTq6+Nic2nTGlGxPf/xBwnMQ/fOj193UkR5iificl8=</DigestValue>
      </Reference>
      <Reference URI="/xl/media/image7.emf?ContentType=image/x-emf">
        <DigestMethod Algorithm="http://www.w3.org/2001/04/xmlenc#sha256"/>
        <DigestValue>Jfwi8mIqt7ru+8ovtXF8B6RQVAs6Yi686+p1GeTEbOE=</DigestValue>
      </Reference>
      <Reference URI="/xl/media/image8.emf?ContentType=image/x-emf">
        <DigestMethod Algorithm="http://www.w3.org/2001/04/xmlenc#sha256"/>
        <DigestValue>3g7Dqlmd074fY/cWAkREtsn1IBSHXZHjpQczKU8d/ew=</DigestValue>
      </Reference>
      <Reference URI="/xl/printerSettings/printerSettings1.bin?ContentType=application/vnd.openxmlformats-officedocument.spreadsheetml.printerSettings">
        <DigestMethod Algorithm="http://www.w3.org/2001/04/xmlenc#sha256"/>
        <DigestValue>x9ON6vbhOxsNADzrW3Sqh5fq9kEQWWhpPm4RJfkJH9c=</DigestValue>
      </Reference>
      <Reference URI="/xl/printerSettings/printerSettings2.bin?ContentType=application/vnd.openxmlformats-officedocument.spreadsheetml.printerSettings">
        <DigestMethod Algorithm="http://www.w3.org/2001/04/xmlenc#sha256"/>
        <DigestValue>Giv5NI/oKNPJrD6HZtyz+AOEv2ZSVqq5HGjL7gBbIsU=</DigestValue>
      </Reference>
      <Reference URI="/xl/printerSettings/printerSettings3.bin?ContentType=application/vnd.openxmlformats-officedocument.spreadsheetml.printerSettings">
        <DigestMethod Algorithm="http://www.w3.org/2001/04/xmlenc#sha256"/>
        <DigestValue>PJ0w+ExbZsve2LukHY7bPHC41Sua1srnPNQumbnRVjg=</DigestValue>
      </Reference>
      <Reference URI="/xl/printerSettings/printerSettings4.bin?ContentType=application/vnd.openxmlformats-officedocument.spreadsheetml.printerSettings">
        <DigestMethod Algorithm="http://www.w3.org/2001/04/xmlenc#sha256"/>
        <DigestValue>x9ON6vbhOxsNADzrW3Sqh5fq9kEQWWhpPm4RJfkJH9c=</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t/SSd1MIfLjoIsWgjIPG6pc6xVDzxDpEaezEAvDiyV0=</DigestValue>
      </Reference>
      <Reference URI="/xl/styles.xml?ContentType=application/vnd.openxmlformats-officedocument.spreadsheetml.styles+xml">
        <DigestMethod Algorithm="http://www.w3.org/2001/04/xmlenc#sha256"/>
        <DigestValue>1dUYTuQVxVFDLFRVkTEQlO1t1u5hej1ZK3w+8ca2VbA=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1aJXmpyNrErzPQiu/V/p7u/J7hb5Z0QeyhfNgu20tqQ=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FFIrRsYgXaGYr5S5tvXNLL2fMBe0ujKkn3inKa+A3rM=</DigestValue>
      </Reference>
      <Reference URI="/xl/worksheets/sheet1.xml?ContentType=application/vnd.openxmlformats-officedocument.spreadsheetml.worksheet+xml">
        <DigestMethod Algorithm="http://www.w3.org/2001/04/xmlenc#sha256"/>
        <DigestValue>woJwnJofxDXX4NOhmV4DEpl478TT8umcS6I89HHobR4=</DigestValue>
      </Reference>
      <Reference URI="/xl/worksheets/sheet2.xml?ContentType=application/vnd.openxmlformats-officedocument.spreadsheetml.worksheet+xml">
        <DigestMethod Algorithm="http://www.w3.org/2001/04/xmlenc#sha256"/>
        <DigestValue>yUDgSa1zcPvsIcVW8FLjseUq/ykwQTMFG763hT9qEOM=</DigestValue>
      </Reference>
      <Reference URI="/xl/worksheets/sheet3.xml?ContentType=application/vnd.openxmlformats-officedocument.spreadsheetml.worksheet+xml">
        <DigestMethod Algorithm="http://www.w3.org/2001/04/xmlenc#sha256"/>
        <DigestValue>PgQJbXSoJ2euauCL2ptCcXaHrukQbs5MHONy8eGpSwc=</DigestValue>
      </Reference>
      <Reference URI="/xl/worksheets/sheet4.xml?ContentType=application/vnd.openxmlformats-officedocument.spreadsheetml.worksheet+xml">
        <DigestMethod Algorithm="http://www.w3.org/2001/04/xmlenc#sha256"/>
        <DigestValue>uVQP+EtkC1D5Kf+GpQTT6A+/JOcUl5SXV4PWCbXyRzM=</DigestValue>
      </Reference>
      <Reference URI="/xl/worksheets/sheet5.xml?ContentType=application/vnd.openxmlformats-officedocument.spreadsheetml.worksheet+xml">
        <DigestMethod Algorithm="http://www.w3.org/2001/04/xmlenc#sha256"/>
        <DigestValue>87VA0HqEf/TT2lspJ6za2dCpn/2BWaFK//rghxuiwIE=</DigestValue>
      </Reference>
    </Manifest>
    <SignatureProperties>
      <SignatureProperty Id="idSignatureTime" Target="#idPackageSignature">
        <mdssi:SignatureTime xmlns:mdssi="http://schemas.openxmlformats.org/package/2006/digital-signature">
          <mdssi:Format>YYYY-MM-DDThh:mm:ssTZD</mdssi:Format>
          <mdssi:Value>2020-06-30T18:23:46Z</mdssi:Value>
        </mdssi:SignatureTime>
      </SignatureProperty>
    </SignatureProperties>
  </Object>
  <Object Id="idOfficeObject">
    <SignatureProperties>
      <SignatureProperty Id="idOfficeV1Details" Target="#idPackageSignature">
        <SignatureInfoV1 xmlns="http://schemas.microsoft.com/office/2006/digsig">
          <SetupID>{B888AF68-FCDC-4E7A-A85B-55344A08532A}</SetupID>
          <SignatureText>Dario Arce Gutierrez</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2020-06-30T18:23:46Z</xd:SigningTime>
          <xd:SigningCertificate>
            <xd:Cert>
              <xd:CertDigest>
                <DigestMethod Algorithm="http://www.w3.org/2001/04/xmlenc#sha256"/>
                <DigestValue>ie8g9rTrIZaW52V9c4ILyDThVMjAT9781QpQ69d0N48=</DigestValue>
              </xd:CertDigest>
              <xd:IssuerSerial>
                <X509IssuerName>C=PY, O=DOCUMENTA S.A., CN=CA-DOCUMENTA S.A., SERIALNUMBER=RUC 80050172-1</X509IssuerName>
                <X509SerialNumber>4754928899525505209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ZHQAAjw4AACBFTUYAAAEALBwAAKoAAAAGAAAAAAAAAAAAAAAAAAAAoAUAAIQDAACjAQAABgEAAAAAAAAAAAAAAAAAALhkBgBw/wM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AAAAAASAAAADAAAAAEAAAAeAAAAGAAAAMMAAAAEAAAA9wAAABEAAAAlAAAADAAAAAEAAABUAAAAhAAAAMQAAAAEAAAA9QAAABAAAAABAAAAHMfoQY7j6EHEAAAABAAAAAkAAABMAAAAAAAAAAAAAAAAAAAA//////////9gAAAAMwAwAC8ANgAvADIAMAAyADA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cAAABHAAAAKQAAADMAAACP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LgAAABIAAAAJQAAAAwAAAAEAAAAVAAAAMQAAAAqAAAAMwAAALYAAABHAAAAAQAAABzH6EGO4+hBKgAAADMAAAAUAAAATAAAAAAAAAAAAAAAAAAAAP//////////dAAAAEQAYQByAGkAbwAgAEEAcgBjAGUAIABHAHUAdABpAGUAcgByAGUAegALAAAACAAAAAYAAAAEAAAACQAAAAQAAAAKAAAABgAAAAcAAAAIAAAABAAAAAsAAAAJAAAABQAAAAQAAAAIAAAABgAAAAY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EAAAACgAAAFAAAABwAAAAXAAAAAEAAAAcx+hBjuPoQQoAAABQAAAAFAAAAEwAAAAAAAAAAAAAAAAAAAD//////////3QAAABEAGEAcgDtAG8AIABBAHIAYwBlACAARwB1AHQAaQDpAHIAcgBlAHoACAAAAAYAAAAEAAAAAwAAAAcAAAADAAAABwAAAAQAAAAFAAAABgAAAAMAAAAIAAAABwAAAAQAAAADAAAABgAAAAQAAAAEAAAABgAAAAU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DcAAAACgAAAGAAAACGAAAAbAAAAAEAAAAcx+hBjuPoQQoAAABgAAAAGAAAAEwAAAAAAAAAAAAAAAAAAAD//////////3wAAABWAGkAYwBlAHAAcgBlAHMAaQBkAGUAbgB0AGUAIABFAGoAZQBjAHUAdABpAHYAbwAHAAAAAwAAAAUAAAAGAAAABwAAAAQAAAAGAAAABQAAAAMAAAAHAAAABgAAAAcAAAAEAAAABgAAAAMAAAAGAAAAAwAAAAYAAAAFAAAABwAAAAQAAAADAAAABQAAAAcAAABLAAAAQAAAADAAAAAFAAAAIAAAAAEAAAABAAAAEAAAAAAAAAAAAAAAAAEAAIAAAAAAAAAAAAAAAAABAACAAAAAJQAAAAwAAAACAAAAJwAAABgAAAAFAAAAAAAAAP///wAAAAAAJQAAAAwAAAAFAAAATAAAAGQAAAAJAAAAcAAAAPQAAAB8AAAACQAAAHAAAADsAAAADQAAACEA8AAAAAAAAAAAAAAAgD8AAAAAAAAAAAAAgD8AAAAAAAAAAAAAAAAAAAAAAAAAAAAAAAAAAAAAAAAAACUAAAAMAAAAAAAAgCgAAAAMAAAABQAAACUAAAAMAAAAAQAAABgAAAAMAAAAAAAAABIAAAAMAAAAAQAAABYAAAAMAAAAAAAAAFQAAAA4AQAACgAAAHAAAADzAAAAfAAAAAEAAAAcx+hBjuPoQQoAAABwAAAAJwAAAEwAAAAEAAAACQAAAHAAAAD1AAAAfQAAAJwAAABGAGkAcgBtAGEAZABvACAAcABvAHIAOgAgAFQATwBNAEEAUwAgAEQAQQBSAEkATwAgAEEAUgBDAEUAIABHAFUAVABJAEUAUgBSAEUAWgAAAAYAAAADAAAABAAAAAkAAAAGAAAABwAAAAcAAAADAAAABwAAAAcAAAAEAAAAAwAAAAMAAAAGAAAACQAAAAoAAAAHAAAABgAAAAMAAAAIAAAABwAAAAcAAAADAAAACQAAAAMAAAAHAAAABwAAAAcAAAAGAAAAAwAAAAgAAAAIAAAABgAAAAMAAAAGAAAABwAAAAcAAAAGAAAABgAAABYAAAAMAAAAAAAAACUAAAAMAAAAAgAAAA4AAAAUAAAAAAAAABAAAAAUAAAA</Object>
  <Object Id="idInvalidSigLnImg">AQAAAGwAAAAAAAAAAAAAAP8AAAB/AAAAAAAAAAAAAAAZHQAAjw4AACBFTUYAAAEAnCEAALEAAAAGAAAAAAAAAAAAAAAAAAAAoAUAAIQDAACjAQAABgEAAAAAAAAAAAAAAAAAALhkBgBw/wM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cAAABHAAAAKQAAADMAAACP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LgAAABIAAAAJQAAAAwAAAAEAAAAVAAAAMQAAAAqAAAAMwAAALYAAABHAAAAAQAAABzH6EGO4+hBKgAAADMAAAAUAAAATAAAAAAAAAAAAAAAAAAAAP//////////dAAAAEQAYQByAGkAbwAgAEEAcgBjAGUAIABHAHUAdABpAGUAcgByAGUAegALAAAACAAAAAYAAAAEAAAACQAAAAQAAAAKAAAABgAAAAcAAAAIAAAABAAAAAsAAAAJAAAABQAAAAQAAAAIAAAABgAAAAY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EAAAACgAAAFAAAABwAAAAXAAAAAEAAAAcx+hBjuPoQQoAAABQAAAAFAAAAEwAAAAAAAAAAAAAAAAAAAD//////////3QAAABEAGEAcgDtAG8AIABBAHIAYwBlACAARwB1AHQAaQDpAHIAcgBlAHoACAAAAAYAAAAEAAAAAwAAAAcAAAADAAAABwAAAAQAAAAFAAAABgAAAAMAAAAIAAAABwAAAAQAAAADAAAABgAAAAQAAAAEAAAABgAAAAU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DcAAAACgAAAGAAAACGAAAAbAAAAAEAAAAcx+hBjuPoQQoAAABgAAAAGAAAAEwAAAAAAAAAAAAAAAAAAAD//////////3wAAABWAGkAYwBlAHAAcgBlAHMAaQBkAGUAbgB0AGUAIABFAGoAZQBjAHUAdABpAHYAbwAHAAAAAwAAAAUAAAAGAAAABwAAAAQAAAAGAAAABQAAAAMAAAAHAAAABgAAAAcAAAAEAAAABgAAAAMAAAAGAAAAAwAAAAYAAAAFAAAABwAAAAQAAAADAAAABQAAAAcAAABLAAAAQAAAADAAAAAFAAAAIAAAAAEAAAABAAAAEAAAAAAAAAAAAAAAAAEAAIAAAAAAAAAAAAAAAAABAACAAAAAJQAAAAwAAAACAAAAJwAAABgAAAAFAAAAAAAAAP///wAAAAAAJQAAAAwAAAAFAAAATAAAAGQAAAAJAAAAcAAAAPQAAAB8AAAACQAAAHAAAADsAAAADQAAACEA8AAAAAAAAAAAAAAAgD8AAAAAAAAAAAAAgD8AAAAAAAAAAAAAAAAAAAAAAAAAAAAAAAAAAAAAAAAAACUAAAAMAAAAAAAAgCgAAAAMAAAABQAAACUAAAAMAAAAAQAAABgAAAAMAAAAAAAAABIAAAAMAAAAAQAAABYAAAAMAAAAAAAAAFQAAAA4AQAACgAAAHAAAADzAAAAfAAAAAEAAAAcx+hBjuPoQQoAAABwAAAAJwAAAEwAAAAEAAAACQAAAHAAAAD1AAAAfQAAAJwAAABGAGkAcgBtAGEAZABvACAAcABvAHIAOgAgAFQATwBNAEEAUwAgAEQAQQBSAEkATwAgAEEAUgBDAEUAIABHAFUAVABJAEUAUgBSAEUAWgAAAAYAAAADAAAABAAAAAkAAAAGAAAABwAAAAcAAAADAAAABwAAAAcAAAAEAAAAAwAAAAMAAAAGAAAACQAAAAoAAAAHAAAABgAAAAMAAAAIAAAABwAAAAcAAAADAAAACQAAAAMAAAAHAAAABwAAAAcAAAAGAAAAAwAAAAgAAAAIAAAABgAAAAMAAAAGAAAABwAAAAcAAAAGAAAABgAAABYAAAAMAAAAAAAAACUAAAAMAAAAAgAAAA4AAAAUAAAAAAAAABAAAAAUAAAA</Object>
</Signature>
</file>

<file path=_xmlsignatures/sig1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7OBpDzY7xg0CHyR7hc+mbRnnxvV3kFxWbWSYHLw20nM=</DigestValue>
    </Reference>
    <Reference Type="http://www.w3.org/2000/09/xmldsig#Object" URI="#idOfficeObject">
      <DigestMethod Algorithm="http://www.w3.org/2001/04/xmlenc#sha256"/>
      <DigestValue>dlUPR0QIAL7/eX00QPqFil/D+hbclUCJU92zH01xU4E=</DigestValue>
    </Reference>
    <Reference Type="http://uri.etsi.org/01903#SignedProperties" URI="#idSignedProperties">
      <Transforms>
        <Transform Algorithm="http://www.w3.org/TR/2001/REC-xml-c14n-20010315"/>
      </Transforms>
      <DigestMethod Algorithm="http://www.w3.org/2001/04/xmlenc#sha256"/>
      <DigestValue>jItPfZgKThUTPGDiBRpn4EIz4BHITar2t3A2GCdXJH0=</DigestValue>
    </Reference>
    <Reference Type="http://www.w3.org/2000/09/xmldsig#Object" URI="#idValidSigLnImg">
      <DigestMethod Algorithm="http://www.w3.org/2001/04/xmlenc#sha256"/>
      <DigestValue>ltF6ocpe7Aja5u/T+KYdmPGkEFArYrwERtGHpDQN6+E=</DigestValue>
    </Reference>
    <Reference Type="http://www.w3.org/2000/09/xmldsig#Object" URI="#idInvalidSigLnImg">
      <DigestMethod Algorithm="http://www.w3.org/2001/04/xmlenc#sha256"/>
      <DigestValue>hvey1WkoPuFGcf1kYnpkXD/j7/DHv2iDLd6p8Rvlcbg=</DigestValue>
    </Reference>
  </SignedInfo>
  <SignatureValue>kgVlt50ronk4Z3+H25T1AOfFkkHfQqmIXGuBgEbTxzNYdl8j2NHlPqNAhVo7FHya6MRvYHHnuYK1
NBGhrd55Ho03SRcNPD1AHsOpKYp/jMYM595dF8itbBNf5i0oMGkMTvIdS3QaXmUdyZwOInYQZH99
zhdgMe40oA9UPHlxtE2JZoiOLIojDalsk3zDd9pLsuusbPUX+rKgw3ZC9RaujBo4YCa5cLrqoII4
Hq3zhip7QtxpE9NrBDJ7xKQGx+HlrYDxL6n2Y5UijvOu8LF4QdYpLuv2YV/ujJtKZfE517HaFswX
kTbDzensmufH/hGFDPIgoSrCzBb4TmtcLjrKIA==</SignatureValue>
  <KeyInfo>
    <X509Data>
      <X509Certificate>MIIICjCCBfKgAwIBAgIIQfzmpDR08LkwDQYJKoZIhvcNAQELBQAwWzEXMBUGA1UEBRMOUlVDIDgwMDUwMTcyLTExGjAYBgNVBAMTEUNBLURPQ1VNRU5UQSBTLkEuMRcwFQYDVQQKEw5ET0NVTUVOVEEgUy5BLjELMAkGA1UEBhMCUFkwHhcNMjAwNjI2MTQ1MTAxWhcNMjIwNjI2MTUwMTAxWjCBoDELMAkGA1UEBhMCUFkxFzAVBgNVBAQMDkFSQ0UgR1VUSUVSUkVaMREwDwYDVQQFEwhDSTM1MzM0NTEUMBIGA1UEKgwLVE9NQVMgREFSSU8xFzAVBgNVBAoMDlBFUlNPTkEgRklTSUNBMREwDwYDVQQLDAhGSVJNQSBGMjEjMCEGA1UEAwwaVE9NQVMgREFSSU8gQVJDRSBHVVRJRVJSRVowggEiMA0GCSqGSIb3DQEBAQUAA4IBDwAwggEKAoIBAQDA8Jd5Pjdk7vwNGNkyFWiOX1ITOg3kQ/e0LII5VSoNth+dBS3rU0QKBLmjIfzIffk7hEEuMgaP1pwViPbPX5gQjNPdTWh46YZjGjdLObmRKSzBxna9x3iuDwH9s3UJ+fB39S+jzewHtZnzMjvRY0/ACbNcYZljFxqp8rS0uxGmMzo4xjW+Ur0qPMc+Yd12W5kU95XA+1tKmPZNupLjySjqDxMH6e7YLQ0Q4MNV6SHwye/FZwmM0XzpYj/nCdcHzhd2wpNa/EKu7/YGQOGJaXHeEbo7DJgp66jIubtg91W3sPw1WEPgE40bphSBmrweGEtaY6mxgfoVzSeB9xaLPiZDAgMBAAGjggOKMIIDhjAMBgNVHRMBAf8EAjAAMA4GA1UdDwEB/wQEAwIF4DAqBgNVHSUBAf8EIDAeBggrBgEFBQcDAQYIKwYBBQUHAwIGCCsGAQUFBwMEMB0GA1UdDgQWBBSGNg8EjCFpO+SI1lNN6KNPW5ia4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LgYDVR0RBCcwJYEjZGFyaW9hcmNlZ3V0aWVycmV6QGludGVyZmlzYS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jcvBmyVtWylaIFu7SWiS0BVdUqFDkjd0JQjW2UtThmC26sGGyo9OLuR27PLN03NkWfU+KjwR+efu+mxoezrZ/U9EWunEF/qDc1EYorc4kIHeBzGIXEGpw0JHyO3D2Xsn2qSyJCO65RLbCpyAwq0mEnhbjdpfD1MfCNFMeiFLx1FqWUkK+gI4m8EVZnOu4+OhdRLD9vO7c9/pmWkI3D97h6yD0xvS6h9MIFcM7j/qktsIA5PDlDbiNINKTpu9N0NybA3Eq0Af52EHJt9wjnU6IMa2HduTBGDrRgjFs/si55Ktqo02Z+SkjHEaYmFOcaYRx4zZ4IC9b6IWBdEVaqPZ2pFeyQYPFLugHA4S64g43Fs1VwhkvtTrhup/sUkIfYPGxxb73tQAk1WrDbbXm0q/WG5zstAA+QPBmYIkT4S/Gtbxsl0g4zF725STvoLHzFxXW52VGwu4ZnHAojksc0NE83KyaRAfGp7g7aWOG7G+stQBwFVT45HZS/npE75Ae29HojtPpbmKp1FlWZkmr8iUfepCQDUjmCDpEd3TsFvu83lRuFDlN+Zv/lQBE6W9t1zAwAqbJ0kXusaQ83La886w913zCxHcHDHpRrLomDLIivvMYY7ig3FW+KVWOU7mQNDcrVj9MZQmQWli//pZ9i/7nkETmVPa3MYTh3NHy1RH4o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QxTsZRIPljpCJSUvYq3yRrCeYFjxgd9qAAyZJAim1go=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VrXED7/c6wFS8DQR2wA9sIBSBpG3URvIqYOrVCvNdsw=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6PYPvcgE4EoP+JUZhtcVgXZMNK2a5L6GJifdA1XCFfo=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6PYPvcgE4EoP+JUZhtcVgXZMNK2a5L6GJifdA1XCFfo=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6PYPvcgE4EoP+JUZhtcVgXZMNK2a5L6GJifdA1XCFfo=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YY0KESmrjys0nHK0rESl1Vzt4562t2JT1arvGMjdaWk=</DigestValue>
      </Reference>
      <Reference URI="/xl/drawings/drawing1.xml?ContentType=application/vnd.openxmlformats-officedocument.drawing+xml">
        <DigestMethod Algorithm="http://www.w3.org/2001/04/xmlenc#sha256"/>
        <DigestValue>cYz6nP/kA4sESEaGWYGc9BYSKfRTAET2v883waM1MyA=</DigestValue>
      </Reference>
      <Reference URI="/xl/drawings/drawing2.xml?ContentType=application/vnd.openxmlformats-officedocument.drawing+xml">
        <DigestMethod Algorithm="http://www.w3.org/2001/04/xmlenc#sha256"/>
        <DigestValue>iZukg27XrhbInY59EslIKe0c+a5Zdk+BhU7GA0rC7Jw=</DigestValue>
      </Reference>
      <Reference URI="/xl/drawings/vmlDrawing1.vml?ContentType=application/vnd.openxmlformats-officedocument.vmlDrawing">
        <DigestMethod Algorithm="http://www.w3.org/2001/04/xmlenc#sha256"/>
        <DigestValue>Dcazh7Y6y82o7O+StOhPXCqmgRufqf7Hn9UqEHCdXKw=</DigestValue>
      </Reference>
      <Reference URI="/xl/drawings/vmlDrawing2.vml?ContentType=application/vnd.openxmlformats-officedocument.vmlDrawing">
        <DigestMethod Algorithm="http://www.w3.org/2001/04/xmlenc#sha256"/>
        <DigestValue>9e7r829xFOXJZLZhU/7bYPbkoUdHDzCi47wjFWVJSag=</DigestValue>
      </Reference>
      <Reference URI="/xl/drawings/vmlDrawing3.vml?ContentType=application/vnd.openxmlformats-officedocument.vmlDrawing">
        <DigestMethod Algorithm="http://www.w3.org/2001/04/xmlenc#sha256"/>
        <DigestValue>SMIuwi9GwHMmiRn8Ewu5sBiQLaz3JIV56cbkSo/J4sQ=</DigestValue>
      </Reference>
      <Reference URI="/xl/drawings/vmlDrawing4.vml?ContentType=application/vnd.openxmlformats-officedocument.vmlDrawing">
        <DigestMethod Algorithm="http://www.w3.org/2001/04/xmlenc#sha256"/>
        <DigestValue>XvKZPwKShVapujY9QuYKyWror4BO4TpKsiZEX09qvxM=</DigestValue>
      </Reference>
      <Reference URI="/xl/drawings/vmlDrawing5.vml?ContentType=application/vnd.openxmlformats-officedocument.vmlDrawing">
        <DigestMethod Algorithm="http://www.w3.org/2001/04/xmlenc#sha256"/>
        <DigestValue>Rouae/cP640zp/m+o39CITltPm/w0Zo5OzAG5FeTIO0=</DigestValue>
      </Reference>
      <Reference URI="/xl/embeddings/Microsoft_Excel_97-2003_Worksheet.xls?ContentType=application/vnd.ms-excel">
        <DigestMethod Algorithm="http://www.w3.org/2001/04/xmlenc#sha256"/>
        <DigestValue>NUiM9/pFsJylaSYNsF1iQmkVVqTu72CSWh+xr0FQbQ8=</DigestValue>
      </Reference>
      <Reference URI="/xl/embeddings/Microsoft_Excel_97-2003_Worksheet1.xls?ContentType=application/vnd.ms-excel">
        <DigestMethod Algorithm="http://www.w3.org/2001/04/xmlenc#sha256"/>
        <DigestValue>8zrUlHNX/uTFM3g+cqG9mwdTqoliTh9h20ITlCFyuCM=</DigestValue>
      </Reference>
      <Reference URI="/xl/media/image1.emf?ContentType=image/x-emf">
        <DigestMethod Algorithm="http://www.w3.org/2001/04/xmlenc#sha256"/>
        <DigestValue>M402nuAYAQk5G47QpGhnM6EnKeTAlsuGIVVF3qIxbuE=</DigestValue>
      </Reference>
      <Reference URI="/xl/media/image2.emf?ContentType=image/x-emf">
        <DigestMethod Algorithm="http://www.w3.org/2001/04/xmlenc#sha256"/>
        <DigestValue>as46bRdy9zH4l6tIJQga5cplRJbITJPlEkieZm+MGFE=</DigestValue>
      </Reference>
      <Reference URI="/xl/media/image3.emf?ContentType=image/x-emf">
        <DigestMethod Algorithm="http://www.w3.org/2001/04/xmlenc#sha256"/>
        <DigestValue>V83/BKLzhqxY4FPsPZ09VjJRPDusR2ayYw9cqVRtumM=</DigestValue>
      </Reference>
      <Reference URI="/xl/media/image4.emf?ContentType=image/x-emf">
        <DigestMethod Algorithm="http://www.w3.org/2001/04/xmlenc#sha256"/>
        <DigestValue>CdEaPRXmW9BDaFRU+Em1ZQd9FrLRIIcjBIEdwK2wWLQ=</DigestValue>
      </Reference>
      <Reference URI="/xl/media/image5.emf?ContentType=image/x-emf">
        <DigestMethod Algorithm="http://www.w3.org/2001/04/xmlenc#sha256"/>
        <DigestValue>JqaI6XSauIpjJvrhcBDtUdc6lKQb6Otfte4u+KhfsgQ=</DigestValue>
      </Reference>
      <Reference URI="/xl/media/image6.emf?ContentType=image/x-emf">
        <DigestMethod Algorithm="http://www.w3.org/2001/04/xmlenc#sha256"/>
        <DigestValue>PWTq6+Nic2nTGlGxPf/xBwnMQ/fOj193UkR5iificl8=</DigestValue>
      </Reference>
      <Reference URI="/xl/media/image7.emf?ContentType=image/x-emf">
        <DigestMethod Algorithm="http://www.w3.org/2001/04/xmlenc#sha256"/>
        <DigestValue>Jfwi8mIqt7ru+8ovtXF8B6RQVAs6Yi686+p1GeTEbOE=</DigestValue>
      </Reference>
      <Reference URI="/xl/media/image8.emf?ContentType=image/x-emf">
        <DigestMethod Algorithm="http://www.w3.org/2001/04/xmlenc#sha256"/>
        <DigestValue>3g7Dqlmd074fY/cWAkREtsn1IBSHXZHjpQczKU8d/ew=</DigestValue>
      </Reference>
      <Reference URI="/xl/printerSettings/printerSettings1.bin?ContentType=application/vnd.openxmlformats-officedocument.spreadsheetml.printerSettings">
        <DigestMethod Algorithm="http://www.w3.org/2001/04/xmlenc#sha256"/>
        <DigestValue>x9ON6vbhOxsNADzrW3Sqh5fq9kEQWWhpPm4RJfkJH9c=</DigestValue>
      </Reference>
      <Reference URI="/xl/printerSettings/printerSettings2.bin?ContentType=application/vnd.openxmlformats-officedocument.spreadsheetml.printerSettings">
        <DigestMethod Algorithm="http://www.w3.org/2001/04/xmlenc#sha256"/>
        <DigestValue>Giv5NI/oKNPJrD6HZtyz+AOEv2ZSVqq5HGjL7gBbIsU=</DigestValue>
      </Reference>
      <Reference URI="/xl/printerSettings/printerSettings3.bin?ContentType=application/vnd.openxmlformats-officedocument.spreadsheetml.printerSettings">
        <DigestMethod Algorithm="http://www.w3.org/2001/04/xmlenc#sha256"/>
        <DigestValue>PJ0w+ExbZsve2LukHY7bPHC41Sua1srnPNQumbnRVjg=</DigestValue>
      </Reference>
      <Reference URI="/xl/printerSettings/printerSettings4.bin?ContentType=application/vnd.openxmlformats-officedocument.spreadsheetml.printerSettings">
        <DigestMethod Algorithm="http://www.w3.org/2001/04/xmlenc#sha256"/>
        <DigestValue>x9ON6vbhOxsNADzrW3Sqh5fq9kEQWWhpPm4RJfkJH9c=</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t/SSd1MIfLjoIsWgjIPG6pc6xVDzxDpEaezEAvDiyV0=</DigestValue>
      </Reference>
      <Reference URI="/xl/styles.xml?ContentType=application/vnd.openxmlformats-officedocument.spreadsheetml.styles+xml">
        <DigestMethod Algorithm="http://www.w3.org/2001/04/xmlenc#sha256"/>
        <DigestValue>1dUYTuQVxVFDLFRVkTEQlO1t1u5hej1ZK3w+8ca2VbA=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1aJXmpyNrErzPQiu/V/p7u/J7hb5Z0QeyhfNgu20tqQ=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FFIrRsYgXaGYr5S5tvXNLL2fMBe0ujKkn3inKa+A3rM=</DigestValue>
      </Reference>
      <Reference URI="/xl/worksheets/sheet1.xml?ContentType=application/vnd.openxmlformats-officedocument.spreadsheetml.worksheet+xml">
        <DigestMethod Algorithm="http://www.w3.org/2001/04/xmlenc#sha256"/>
        <DigestValue>woJwnJofxDXX4NOhmV4DEpl478TT8umcS6I89HHobR4=</DigestValue>
      </Reference>
      <Reference URI="/xl/worksheets/sheet2.xml?ContentType=application/vnd.openxmlformats-officedocument.spreadsheetml.worksheet+xml">
        <DigestMethod Algorithm="http://www.w3.org/2001/04/xmlenc#sha256"/>
        <DigestValue>yUDgSa1zcPvsIcVW8FLjseUq/ykwQTMFG763hT9qEOM=</DigestValue>
      </Reference>
      <Reference URI="/xl/worksheets/sheet3.xml?ContentType=application/vnd.openxmlformats-officedocument.spreadsheetml.worksheet+xml">
        <DigestMethod Algorithm="http://www.w3.org/2001/04/xmlenc#sha256"/>
        <DigestValue>PgQJbXSoJ2euauCL2ptCcXaHrukQbs5MHONy8eGpSwc=</DigestValue>
      </Reference>
      <Reference URI="/xl/worksheets/sheet4.xml?ContentType=application/vnd.openxmlformats-officedocument.spreadsheetml.worksheet+xml">
        <DigestMethod Algorithm="http://www.w3.org/2001/04/xmlenc#sha256"/>
        <DigestValue>uVQP+EtkC1D5Kf+GpQTT6A+/JOcUl5SXV4PWCbXyRzM=</DigestValue>
      </Reference>
      <Reference URI="/xl/worksheets/sheet5.xml?ContentType=application/vnd.openxmlformats-officedocument.spreadsheetml.worksheet+xml">
        <DigestMethod Algorithm="http://www.w3.org/2001/04/xmlenc#sha256"/>
        <DigestValue>87VA0HqEf/TT2lspJ6za2dCpn/2BWaFK//rghxuiwIE=</DigestValue>
      </Reference>
    </Manifest>
    <SignatureProperties>
      <SignatureProperty Id="idSignatureTime" Target="#idPackageSignature">
        <mdssi:SignatureTime xmlns:mdssi="http://schemas.openxmlformats.org/package/2006/digital-signature">
          <mdssi:Format>YYYY-MM-DDThh:mm:ssTZD</mdssi:Format>
          <mdssi:Value>2020-06-30T18:24:01Z</mdssi:Value>
        </mdssi:SignatureTime>
      </SignatureProperty>
    </SignatureProperties>
  </Object>
  <Object Id="idOfficeObject">
    <SignatureProperties>
      <SignatureProperty Id="idOfficeV1Details" Target="#idPackageSignature">
        <SignatureInfoV1 xmlns="http://schemas.microsoft.com/office/2006/digsig">
          <SetupID>{E4263B68-15BB-4736-84AA-A98DEF8D2166}</SetupID>
          <SignatureText>Dario Arce Gutierrez</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2020-06-30T18:24:01Z</xd:SigningTime>
          <xd:SigningCertificate>
            <xd:Cert>
              <xd:CertDigest>
                <DigestMethod Algorithm="http://www.w3.org/2001/04/xmlenc#sha256"/>
                <DigestValue>ie8g9rTrIZaW52V9c4ILyDThVMjAT9781QpQ69d0N48=</DigestValue>
              </xd:CertDigest>
              <xd:IssuerSerial>
                <X509IssuerName>C=PY, O=DOCUMENTA S.A., CN=CA-DOCUMENTA S.A., SERIALNUMBER=RUC 80050172-1</X509IssuerName>
                <X509SerialNumber>4754928899525505209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ZHQAAjw4AACBFTUYAAAEALBwAAKoAAAAGAAAAAAAAAAAAAAAAAAAAoAUAAIQDAACjAQAABgEAAAAAAAAAAAAAAAAAALhkBgBw/wM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AAAAAASAAAADAAAAAEAAAAeAAAAGAAAAMMAAAAEAAAA9wAAABEAAAAlAAAADAAAAAEAAABUAAAAhAAAAMQAAAAEAAAA9QAAABAAAAABAAAAHMfoQY7j6EHEAAAABAAAAAkAAABMAAAAAAAAAAAAAAAAAAAA//////////9gAAAAMwAwAC8ANgAvADIAMAAyADA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cAAABHAAAAKQAAADMAAACP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LgAAABIAAAAJQAAAAwAAAAEAAAAVAAAAMQAAAAqAAAAMwAAALYAAABHAAAAAQAAABzH6EGO4+hBKgAAADMAAAAUAAAATAAAAAAAAAAAAAAAAAAAAP//////////dAAAAEQAYQByAGkAbwAgAEEAcgBjAGUAIABHAHUAdABpAGUAcgByAGUAegALAAAACAAAAAYAAAAEAAAACQAAAAQAAAAKAAAABgAAAAcAAAAIAAAABAAAAAsAAAAJAAAABQAAAAQAAAAIAAAABgAAAAY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EAAAACgAAAFAAAABwAAAAXAAAAAEAAAAcx+hBjuPoQQoAAABQAAAAFAAAAEwAAAAAAAAAAAAAAAAAAAD//////////3QAAABEAGEAcgDtAG8AIABBAHIAYwBlACAARwB1AHQAaQDpAHIAcgBlAHoACAAAAAYAAAAEAAAAAwAAAAcAAAADAAAABwAAAAQAAAAFAAAABgAAAAMAAAAIAAAABwAAAAQAAAADAAAABgAAAAQAAAAEAAAABgAAAAU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DcAAAACgAAAGAAAACGAAAAbAAAAAEAAAAcx+hBjuPoQQoAAABgAAAAGAAAAEwAAAAAAAAAAAAAAAAAAAD//////////3wAAABWAGkAYwBlAHAAcgBlAHMAaQBkAGUAbgB0AGUAIABFAGoAZQBjAHUAdABpAHYAbwAHAAAAAwAAAAUAAAAGAAAABwAAAAQAAAAGAAAABQAAAAMAAAAHAAAABgAAAAcAAAAEAAAABgAAAAMAAAAGAAAAAwAAAAYAAAAFAAAABwAAAAQAAAADAAAABQAAAAcAAABLAAAAQAAAADAAAAAFAAAAIAAAAAEAAAABAAAAEAAAAAAAAAAAAAAAAAEAAIAAAAAAAAAAAAAAAAABAACAAAAAJQAAAAwAAAACAAAAJwAAABgAAAAFAAAAAAAAAP///wAAAAAAJQAAAAwAAAAFAAAATAAAAGQAAAAJAAAAcAAAAPQAAAB8AAAACQAAAHAAAADsAAAADQAAACEA8AAAAAAAAAAAAAAAgD8AAAAAAAAAAAAAgD8AAAAAAAAAAAAAAAAAAAAAAAAAAAAAAAAAAAAAAAAAACUAAAAMAAAAAAAAgCgAAAAMAAAABQAAACUAAAAMAAAAAQAAABgAAAAMAAAAAAAAABIAAAAMAAAAAQAAABYAAAAMAAAAAAAAAFQAAAA4AQAACgAAAHAAAADzAAAAfAAAAAEAAAAcx+hBjuPoQQoAAABwAAAAJwAAAEwAAAAEAAAACQAAAHAAAAD1AAAAfQAAAJwAAABGAGkAcgBtAGEAZABvACAAcABvAHIAOgAgAFQATwBNAEEAUwAgAEQAQQBSAEkATwAgAEEAUgBDAEUAIABHAFUAVABJAEUAUgBSAEUAWgAAAAYAAAADAAAABAAAAAkAAAAGAAAABwAAAAcAAAADAAAABwAAAAcAAAAEAAAAAwAAAAMAAAAGAAAACQAAAAoAAAAHAAAABgAAAAMAAAAIAAAABwAAAAcAAAADAAAACQAAAAMAAAAHAAAABwAAAAcAAAAGAAAAAwAAAAgAAAAIAAAABgAAAAMAAAAGAAAABwAAAAcAAAAGAAAABgAAABYAAAAMAAAAAAAAACUAAAAMAAAAAgAAAA4AAAAUAAAAAAAAABAAAAAUAAAA</Object>
  <Object Id="idInvalidSigLnImg">AQAAAGwAAAAAAAAAAAAAAP8AAAB/AAAAAAAAAAAAAAAZHQAAjw4AACBFTUYAAAEAnCEAALEAAAAGAAAAAAAAAAAAAAAAAAAAoAUAAIQDAACjAQAABgEAAAAAAAAAAAAAAAAAALhkBgBw/wM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cAAABHAAAAKQAAADMAAACP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LgAAABIAAAAJQAAAAwAAAAEAAAAVAAAAMQAAAAqAAAAMwAAALYAAABHAAAAAQAAABzH6EGO4+hBKgAAADMAAAAUAAAATAAAAAAAAAAAAAAAAAAAAP//////////dAAAAEQAYQByAGkAbwAgAEEAcgBjAGUAIABHAHUAdABpAGUAcgByAGUAegALAAAACAAAAAYAAAAEAAAACQAAAAQAAAAKAAAABgAAAAcAAAAIAAAABAAAAAsAAAAJAAAABQAAAAQAAAAIAAAABgAAAAY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EAAAACgAAAFAAAABwAAAAXAAAAAEAAAAcx+hBjuPoQQoAAABQAAAAFAAAAEwAAAAAAAAAAAAAAAAAAAD//////////3QAAABEAGEAcgDtAG8AIABBAHIAYwBlACAARwB1AHQAaQDpAHIAcgBlAHoACAAAAAYAAAAEAAAAAwAAAAcAAAADAAAABwAAAAQAAAAFAAAABgAAAAMAAAAIAAAABwAAAAQAAAADAAAABgAAAAQAAAAEAAAABgAAAAU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DcAAAACgAAAGAAAACGAAAAbAAAAAEAAAAcx+hBjuPoQQoAAABgAAAAGAAAAEwAAAAAAAAAAAAAAAAAAAD//////////3wAAABWAGkAYwBlAHAAcgBlAHMAaQBkAGUAbgB0AGUAIABFAGoAZQBjAHUAdABpAHYAbwAHAAAAAwAAAAUAAAAGAAAABwAAAAQAAAAGAAAABQAAAAMAAAAHAAAABgAAAAcAAAAEAAAABgAAAAMAAAAGAAAAAwAAAAYAAAAFAAAABwAAAAQAAAADAAAABQAAAAcAAABLAAAAQAAAADAAAAAFAAAAIAAAAAEAAAABAAAAEAAAAAAAAAAAAAAAAAEAAIAAAAAAAAAAAAAAAAABAACAAAAAJQAAAAwAAAACAAAAJwAAABgAAAAFAAAAAAAAAP///wAAAAAAJQAAAAwAAAAFAAAATAAAAGQAAAAJAAAAcAAAAPQAAAB8AAAACQAAAHAAAADsAAAADQAAACEA8AAAAAAAAAAAAAAAgD8AAAAAAAAAAAAAgD8AAAAAAAAAAAAAAAAAAAAAAAAAAAAAAAAAAAAAAAAAACUAAAAMAAAAAAAAgCgAAAAMAAAABQAAACUAAAAMAAAAAQAAABgAAAAMAAAAAAAAABIAAAAMAAAAAQAAABYAAAAMAAAAAAAAAFQAAAA4AQAACgAAAHAAAADzAAAAfAAAAAEAAAAcx+hBjuPoQQoAAABwAAAAJwAAAEwAAAAEAAAACQAAAHAAAAD1AAAAfQAAAJwAAABGAGkAcgBtAGEAZABvACAAcABvAHIAOgAgAFQATwBNAEEAUwAgAEQAQQBSAEkATwAgAEEAUgBDAEUAIABHAFUAVABJAEUAUgBSAEUAWgAAAAYAAAADAAAABAAAAAkAAAAGAAAABwAAAAcAAAADAAAABwAAAAcAAAAEAAAAAwAAAAMAAAAGAAAACQAAAAoAAAAHAAAABgAAAAMAAAAIAAAABwAAAAcAAAADAAAACQAAAAMAAAAHAAAABwAAAAcAAAAGAAAAAwAAAAgAAAAIAAAABgAAAAMAAAAGAAAABwAAAAcAAAAGAAAABgAAABYAAAAMAAAAAAAAACUAAAAMAAAAAgAAAA4AAAAUAAAAAAAAABAAAAAUAAAA</Object>
</Signature>
</file>

<file path=_xmlsignatures/sig1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mCxeDXIG6JwVeiz6hYCrKvYekTUrNw/r7398nt3WOeE=</DigestValue>
    </Reference>
    <Reference Type="http://www.w3.org/2000/09/xmldsig#Object" URI="#idOfficeObject">
      <DigestMethod Algorithm="http://www.w3.org/2001/04/xmlenc#sha256"/>
      <DigestValue>fIw/eemgvMfZKYrFYXo+2Ms82bp8uwFKgS3Vl8Q0xuo=</DigestValue>
    </Reference>
    <Reference Type="http://uri.etsi.org/01903#SignedProperties" URI="#idSignedProperties">
      <Transforms>
        <Transform Algorithm="http://www.w3.org/TR/2001/REC-xml-c14n-20010315"/>
      </Transforms>
      <DigestMethod Algorithm="http://www.w3.org/2001/04/xmlenc#sha256"/>
      <DigestValue>xg/ey3ge8ebxq0Z6vaTy3QPuM0/+CkJz0Ioq0acUM9g=</DigestValue>
    </Reference>
    <Reference Type="http://www.w3.org/2000/09/xmldsig#Object" URI="#idValidSigLnImg">
      <DigestMethod Algorithm="http://www.w3.org/2001/04/xmlenc#sha256"/>
      <DigestValue>ltF6ocpe7Aja5u/T+KYdmPGkEFArYrwERtGHpDQN6+E=</DigestValue>
    </Reference>
    <Reference Type="http://www.w3.org/2000/09/xmldsig#Object" URI="#idInvalidSigLnImg">
      <DigestMethod Algorithm="http://www.w3.org/2001/04/xmlenc#sha256"/>
      <DigestValue>FEkG0ObZLHJbc3++n0n0923YIma1xjGlbtff/+KY648=</DigestValue>
    </Reference>
  </SignedInfo>
  <SignatureValue>Bi9SUbugU6ywmq0fBQEfab1CSKDJOTl2ZdDj/w5l10T44gF0Bvc51RCFNkQPXs3BGFDn0QRpfwke
gn4NU85ti5ffMIyFWBrVioqV2icstOUj680c6RAtaC9XhJtNoxyq74dcWOubxwk1vydY+eeuFiB+
niAcg1V2g1M0CABbtayGzXEYMqP6PfGtWdFeNUAzF09ZML3jOFtw8JIXT4a/J5vQTHEYRhCk9NfM
P74aRNlXZd/gKI4mMiBxsk0DKZh5/KDPAXISgtwUdh3v7m9dn1ofdyoPn6cy5i/gVt38w4UlyGaW
TD74u8gVYmxb+FGsvezFK69h+sB/ZJY9OABEcw==</SignatureValue>
  <KeyInfo>
    <X509Data>
      <X509Certificate>MIIICjCCBfKgAwIBAgIIQfzmpDR08LkwDQYJKoZIhvcNAQELBQAwWzEXMBUGA1UEBRMOUlVDIDgwMDUwMTcyLTExGjAYBgNVBAMTEUNBLURPQ1VNRU5UQSBTLkEuMRcwFQYDVQQKEw5ET0NVTUVOVEEgUy5BLjELMAkGA1UEBhMCUFkwHhcNMjAwNjI2MTQ1MTAxWhcNMjIwNjI2MTUwMTAxWjCBoDELMAkGA1UEBhMCUFkxFzAVBgNVBAQMDkFSQ0UgR1VUSUVSUkVaMREwDwYDVQQFEwhDSTM1MzM0NTEUMBIGA1UEKgwLVE9NQVMgREFSSU8xFzAVBgNVBAoMDlBFUlNPTkEgRklTSUNBMREwDwYDVQQLDAhGSVJNQSBGMjEjMCEGA1UEAwwaVE9NQVMgREFSSU8gQVJDRSBHVVRJRVJSRVowggEiMA0GCSqGSIb3DQEBAQUAA4IBDwAwggEKAoIBAQDA8Jd5Pjdk7vwNGNkyFWiOX1ITOg3kQ/e0LII5VSoNth+dBS3rU0QKBLmjIfzIffk7hEEuMgaP1pwViPbPX5gQjNPdTWh46YZjGjdLObmRKSzBxna9x3iuDwH9s3UJ+fB39S+jzewHtZnzMjvRY0/ACbNcYZljFxqp8rS0uxGmMzo4xjW+Ur0qPMc+Yd12W5kU95XA+1tKmPZNupLjySjqDxMH6e7YLQ0Q4MNV6SHwye/FZwmM0XzpYj/nCdcHzhd2wpNa/EKu7/YGQOGJaXHeEbo7DJgp66jIubtg91W3sPw1WEPgE40bphSBmrweGEtaY6mxgfoVzSeB9xaLPiZDAgMBAAGjggOKMIIDhjAMBgNVHRMBAf8EAjAAMA4GA1UdDwEB/wQEAwIF4DAqBgNVHSUBAf8EIDAeBggrBgEFBQcDAQYIKwYBBQUHAwIGCCsGAQUFBwMEMB0GA1UdDgQWBBSGNg8EjCFpO+SI1lNN6KNPW5ia4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LgYDVR0RBCcwJYEjZGFyaW9hcmNlZ3V0aWVycmV6QGludGVyZmlzYS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jcvBmyVtWylaIFu7SWiS0BVdUqFDkjd0JQjW2UtThmC26sGGyo9OLuR27PLN03NkWfU+KjwR+efu+mxoezrZ/U9EWunEF/qDc1EYorc4kIHeBzGIXEGpw0JHyO3D2Xsn2qSyJCO65RLbCpyAwq0mEnhbjdpfD1MfCNFMeiFLx1FqWUkK+gI4m8EVZnOu4+OhdRLD9vO7c9/pmWkI3D97h6yD0xvS6h9MIFcM7j/qktsIA5PDlDbiNINKTpu9N0NybA3Eq0Af52EHJt9wjnU6IMa2HduTBGDrRgjFs/si55Ktqo02Z+SkjHEaYmFOcaYRx4zZ4IC9b6IWBdEVaqPZ2pFeyQYPFLugHA4S64g43Fs1VwhkvtTrhup/sUkIfYPGxxb73tQAk1WrDbbXm0q/WG5zstAA+QPBmYIkT4S/Gtbxsl0g4zF725STvoLHzFxXW52VGwu4ZnHAojksc0NE83KyaRAfGp7g7aWOG7G+stQBwFVT45HZS/npE75Ae29HojtPpbmKp1FlWZkmr8iUfepCQDUjmCDpEd3TsFvu83lRuFDlN+Zv/lQBE6W9t1zAwAqbJ0kXusaQ83La886w913zCxHcHDHpRrLomDLIivvMYY7ig3FW+KVWOU7mQNDcrVj9MZQmQWli//pZ9i/7nkETmVPa3MYTh3NHy1RH4o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QxTsZRIPljpCJSUvYq3yRrCeYFjxgd9qAAyZJAim1go=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VrXED7/c6wFS8DQR2wA9sIBSBpG3URvIqYOrVCvNdsw=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6PYPvcgE4EoP+JUZhtcVgXZMNK2a5L6GJifdA1XCFfo=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6PYPvcgE4EoP+JUZhtcVgXZMNK2a5L6GJifdA1XCFfo=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6PYPvcgE4EoP+JUZhtcVgXZMNK2a5L6GJifdA1XCFfo=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YY0KESmrjys0nHK0rESl1Vzt4562t2JT1arvGMjdaWk=</DigestValue>
      </Reference>
      <Reference URI="/xl/drawings/drawing1.xml?ContentType=application/vnd.openxmlformats-officedocument.drawing+xml">
        <DigestMethod Algorithm="http://www.w3.org/2001/04/xmlenc#sha256"/>
        <DigestValue>cYz6nP/kA4sESEaGWYGc9BYSKfRTAET2v883waM1MyA=</DigestValue>
      </Reference>
      <Reference URI="/xl/drawings/drawing2.xml?ContentType=application/vnd.openxmlformats-officedocument.drawing+xml">
        <DigestMethod Algorithm="http://www.w3.org/2001/04/xmlenc#sha256"/>
        <DigestValue>iZukg27XrhbInY59EslIKe0c+a5Zdk+BhU7GA0rC7Jw=</DigestValue>
      </Reference>
      <Reference URI="/xl/drawings/vmlDrawing1.vml?ContentType=application/vnd.openxmlformats-officedocument.vmlDrawing">
        <DigestMethod Algorithm="http://www.w3.org/2001/04/xmlenc#sha256"/>
        <DigestValue>Dcazh7Y6y82o7O+StOhPXCqmgRufqf7Hn9UqEHCdXKw=</DigestValue>
      </Reference>
      <Reference URI="/xl/drawings/vmlDrawing2.vml?ContentType=application/vnd.openxmlformats-officedocument.vmlDrawing">
        <DigestMethod Algorithm="http://www.w3.org/2001/04/xmlenc#sha256"/>
        <DigestValue>9e7r829xFOXJZLZhU/7bYPbkoUdHDzCi47wjFWVJSag=</DigestValue>
      </Reference>
      <Reference URI="/xl/drawings/vmlDrawing3.vml?ContentType=application/vnd.openxmlformats-officedocument.vmlDrawing">
        <DigestMethod Algorithm="http://www.w3.org/2001/04/xmlenc#sha256"/>
        <DigestValue>SMIuwi9GwHMmiRn8Ewu5sBiQLaz3JIV56cbkSo/J4sQ=</DigestValue>
      </Reference>
      <Reference URI="/xl/drawings/vmlDrawing4.vml?ContentType=application/vnd.openxmlformats-officedocument.vmlDrawing">
        <DigestMethod Algorithm="http://www.w3.org/2001/04/xmlenc#sha256"/>
        <DigestValue>XvKZPwKShVapujY9QuYKyWror4BO4TpKsiZEX09qvxM=</DigestValue>
      </Reference>
      <Reference URI="/xl/drawings/vmlDrawing5.vml?ContentType=application/vnd.openxmlformats-officedocument.vmlDrawing">
        <DigestMethod Algorithm="http://www.w3.org/2001/04/xmlenc#sha256"/>
        <DigestValue>Rouae/cP640zp/m+o39CITltPm/w0Zo5OzAG5FeTIO0=</DigestValue>
      </Reference>
      <Reference URI="/xl/embeddings/Microsoft_Excel_97-2003_Worksheet.xls?ContentType=application/vnd.ms-excel">
        <DigestMethod Algorithm="http://www.w3.org/2001/04/xmlenc#sha256"/>
        <DigestValue>NUiM9/pFsJylaSYNsF1iQmkVVqTu72CSWh+xr0FQbQ8=</DigestValue>
      </Reference>
      <Reference URI="/xl/embeddings/Microsoft_Excel_97-2003_Worksheet1.xls?ContentType=application/vnd.ms-excel">
        <DigestMethod Algorithm="http://www.w3.org/2001/04/xmlenc#sha256"/>
        <DigestValue>8zrUlHNX/uTFM3g+cqG9mwdTqoliTh9h20ITlCFyuCM=</DigestValue>
      </Reference>
      <Reference URI="/xl/media/image1.emf?ContentType=image/x-emf">
        <DigestMethod Algorithm="http://www.w3.org/2001/04/xmlenc#sha256"/>
        <DigestValue>M402nuAYAQk5G47QpGhnM6EnKeTAlsuGIVVF3qIxbuE=</DigestValue>
      </Reference>
      <Reference URI="/xl/media/image2.emf?ContentType=image/x-emf">
        <DigestMethod Algorithm="http://www.w3.org/2001/04/xmlenc#sha256"/>
        <DigestValue>as46bRdy9zH4l6tIJQga5cplRJbITJPlEkieZm+MGFE=</DigestValue>
      </Reference>
      <Reference URI="/xl/media/image3.emf?ContentType=image/x-emf">
        <DigestMethod Algorithm="http://www.w3.org/2001/04/xmlenc#sha256"/>
        <DigestValue>V83/BKLzhqxY4FPsPZ09VjJRPDusR2ayYw9cqVRtumM=</DigestValue>
      </Reference>
      <Reference URI="/xl/media/image4.emf?ContentType=image/x-emf">
        <DigestMethod Algorithm="http://www.w3.org/2001/04/xmlenc#sha256"/>
        <DigestValue>CdEaPRXmW9BDaFRU+Em1ZQd9FrLRIIcjBIEdwK2wWLQ=</DigestValue>
      </Reference>
      <Reference URI="/xl/media/image5.emf?ContentType=image/x-emf">
        <DigestMethod Algorithm="http://www.w3.org/2001/04/xmlenc#sha256"/>
        <DigestValue>JqaI6XSauIpjJvrhcBDtUdc6lKQb6Otfte4u+KhfsgQ=</DigestValue>
      </Reference>
      <Reference URI="/xl/media/image6.emf?ContentType=image/x-emf">
        <DigestMethod Algorithm="http://www.w3.org/2001/04/xmlenc#sha256"/>
        <DigestValue>PWTq6+Nic2nTGlGxPf/xBwnMQ/fOj193UkR5iificl8=</DigestValue>
      </Reference>
      <Reference URI="/xl/media/image7.emf?ContentType=image/x-emf">
        <DigestMethod Algorithm="http://www.w3.org/2001/04/xmlenc#sha256"/>
        <DigestValue>Jfwi8mIqt7ru+8ovtXF8B6RQVAs6Yi686+p1GeTEbOE=</DigestValue>
      </Reference>
      <Reference URI="/xl/media/image8.emf?ContentType=image/x-emf">
        <DigestMethod Algorithm="http://www.w3.org/2001/04/xmlenc#sha256"/>
        <DigestValue>3g7Dqlmd074fY/cWAkREtsn1IBSHXZHjpQczKU8d/ew=</DigestValue>
      </Reference>
      <Reference URI="/xl/printerSettings/printerSettings1.bin?ContentType=application/vnd.openxmlformats-officedocument.spreadsheetml.printerSettings">
        <DigestMethod Algorithm="http://www.w3.org/2001/04/xmlenc#sha256"/>
        <DigestValue>x9ON6vbhOxsNADzrW3Sqh5fq9kEQWWhpPm4RJfkJH9c=</DigestValue>
      </Reference>
      <Reference URI="/xl/printerSettings/printerSettings2.bin?ContentType=application/vnd.openxmlformats-officedocument.spreadsheetml.printerSettings">
        <DigestMethod Algorithm="http://www.w3.org/2001/04/xmlenc#sha256"/>
        <DigestValue>Giv5NI/oKNPJrD6HZtyz+AOEv2ZSVqq5HGjL7gBbIsU=</DigestValue>
      </Reference>
      <Reference URI="/xl/printerSettings/printerSettings3.bin?ContentType=application/vnd.openxmlformats-officedocument.spreadsheetml.printerSettings">
        <DigestMethod Algorithm="http://www.w3.org/2001/04/xmlenc#sha256"/>
        <DigestValue>PJ0w+ExbZsve2LukHY7bPHC41Sua1srnPNQumbnRVjg=</DigestValue>
      </Reference>
      <Reference URI="/xl/printerSettings/printerSettings4.bin?ContentType=application/vnd.openxmlformats-officedocument.spreadsheetml.printerSettings">
        <DigestMethod Algorithm="http://www.w3.org/2001/04/xmlenc#sha256"/>
        <DigestValue>x9ON6vbhOxsNADzrW3Sqh5fq9kEQWWhpPm4RJfkJH9c=</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t/SSd1MIfLjoIsWgjIPG6pc6xVDzxDpEaezEAvDiyV0=</DigestValue>
      </Reference>
      <Reference URI="/xl/styles.xml?ContentType=application/vnd.openxmlformats-officedocument.spreadsheetml.styles+xml">
        <DigestMethod Algorithm="http://www.w3.org/2001/04/xmlenc#sha256"/>
        <DigestValue>1dUYTuQVxVFDLFRVkTEQlO1t1u5hej1ZK3w+8ca2VbA=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1aJXmpyNrErzPQiu/V/p7u/J7hb5Z0QeyhfNgu20tqQ=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FFIrRsYgXaGYr5S5tvXNLL2fMBe0ujKkn3inKa+A3rM=</DigestValue>
      </Reference>
      <Reference URI="/xl/worksheets/sheet1.xml?ContentType=application/vnd.openxmlformats-officedocument.spreadsheetml.worksheet+xml">
        <DigestMethod Algorithm="http://www.w3.org/2001/04/xmlenc#sha256"/>
        <DigestValue>woJwnJofxDXX4NOhmV4DEpl478TT8umcS6I89HHobR4=</DigestValue>
      </Reference>
      <Reference URI="/xl/worksheets/sheet2.xml?ContentType=application/vnd.openxmlformats-officedocument.spreadsheetml.worksheet+xml">
        <DigestMethod Algorithm="http://www.w3.org/2001/04/xmlenc#sha256"/>
        <DigestValue>yUDgSa1zcPvsIcVW8FLjseUq/ykwQTMFG763hT9qEOM=</DigestValue>
      </Reference>
      <Reference URI="/xl/worksheets/sheet3.xml?ContentType=application/vnd.openxmlformats-officedocument.spreadsheetml.worksheet+xml">
        <DigestMethod Algorithm="http://www.w3.org/2001/04/xmlenc#sha256"/>
        <DigestValue>PgQJbXSoJ2euauCL2ptCcXaHrukQbs5MHONy8eGpSwc=</DigestValue>
      </Reference>
      <Reference URI="/xl/worksheets/sheet4.xml?ContentType=application/vnd.openxmlformats-officedocument.spreadsheetml.worksheet+xml">
        <DigestMethod Algorithm="http://www.w3.org/2001/04/xmlenc#sha256"/>
        <DigestValue>uVQP+EtkC1D5Kf+GpQTT6A+/JOcUl5SXV4PWCbXyRzM=</DigestValue>
      </Reference>
      <Reference URI="/xl/worksheets/sheet5.xml?ContentType=application/vnd.openxmlformats-officedocument.spreadsheetml.worksheet+xml">
        <DigestMethod Algorithm="http://www.w3.org/2001/04/xmlenc#sha256"/>
        <DigestValue>87VA0HqEf/TT2lspJ6za2dCpn/2BWaFK//rghxuiwIE=</DigestValue>
      </Reference>
    </Manifest>
    <SignatureProperties>
      <SignatureProperty Id="idSignatureTime" Target="#idPackageSignature">
        <mdssi:SignatureTime xmlns:mdssi="http://schemas.openxmlformats.org/package/2006/digital-signature">
          <mdssi:Format>YYYY-MM-DDThh:mm:ssTZD</mdssi:Format>
          <mdssi:Value>2020-06-30T18:24:17Z</mdssi:Value>
        </mdssi:SignatureTime>
      </SignatureProperty>
    </SignatureProperties>
  </Object>
  <Object Id="idOfficeObject">
    <SignatureProperties>
      <SignatureProperty Id="idOfficeV1Details" Target="#idPackageSignature">
        <SignatureInfoV1 xmlns="http://schemas.microsoft.com/office/2006/digsig">
          <SetupID>{6CCD20F8-DE48-4B17-B20C-8EAD27F36D11}</SetupID>
          <SignatureText>Dario Arce Gutierrez</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2020-06-30T18:24:17Z</xd:SigningTime>
          <xd:SigningCertificate>
            <xd:Cert>
              <xd:CertDigest>
                <DigestMethod Algorithm="http://www.w3.org/2001/04/xmlenc#sha256"/>
                <DigestValue>ie8g9rTrIZaW52V9c4ILyDThVMjAT9781QpQ69d0N48=</DigestValue>
              </xd:CertDigest>
              <xd:IssuerSerial>
                <X509IssuerName>C=PY, O=DOCUMENTA S.A., CN=CA-DOCUMENTA S.A., SERIALNUMBER=RUC 80050172-1</X509IssuerName>
                <X509SerialNumber>4754928899525505209</X509SerialNumber>
              </xd:IssuerSerial>
            </xd:Cert>
          </xd:SigningCertificate>
          <xd:SignaturePolicyIdentifier>
            <xd:SignaturePolicyImplied/>
          </xd:SignaturePolicyIdentifier>
          <xd:SignatureProductionPlace>
            <xd:City/>
            <xd:StateOrProvince/>
            <xd:PostalCode/>
            <xd:CountryName/>
          </xd:SignatureProductionPlace>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ZHQAAjw4AACBFTUYAAAEALBwAAKoAAAAGAAAAAAAAAAAAAAAAAAAAoAUAAIQDAACjAQAABgEAAAAAAAAAAAAAAAAAALhkBgBw/wM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AAAAAASAAAADAAAAAEAAAAeAAAAGAAAAMMAAAAEAAAA9wAAABEAAAAlAAAADAAAAAEAAABUAAAAhAAAAMQAAAAEAAAA9QAAABAAAAABAAAAHMfoQY7j6EHEAAAABAAAAAkAAABMAAAAAAAAAAAAAAAAAAAA//////////9gAAAAMwAwAC8ANgAvADIAMAAyADA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cAAABHAAAAKQAAADMAAACP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LgAAABIAAAAJQAAAAwAAAAEAAAAVAAAAMQAAAAqAAAAMwAAALYAAABHAAAAAQAAABzH6EGO4+hBKgAAADMAAAAUAAAATAAAAAAAAAAAAAAAAAAAAP//////////dAAAAEQAYQByAGkAbwAgAEEAcgBjAGUAIABHAHUAdABpAGUAcgByAGUAegALAAAACAAAAAYAAAAEAAAACQAAAAQAAAAKAAAABgAAAAcAAAAIAAAABAAAAAsAAAAJAAAABQAAAAQAAAAIAAAABgAAAAY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EAAAACgAAAFAAAABwAAAAXAAAAAEAAAAcx+hBjuPoQQoAAABQAAAAFAAAAEwAAAAAAAAAAAAAAAAAAAD//////////3QAAABEAGEAcgDtAG8AIABBAHIAYwBlACAARwB1AHQAaQDpAHIAcgBlAHoACAAAAAYAAAAEAAAAAwAAAAcAAAADAAAABwAAAAQAAAAFAAAABgAAAAMAAAAIAAAABwAAAAQAAAADAAAABgAAAAQAAAAEAAAABgAAAAU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DcAAAACgAAAGAAAACGAAAAbAAAAAEAAAAcx+hBjuPoQQoAAABgAAAAGAAAAEwAAAAAAAAAAAAAAAAAAAD//////////3wAAABWAGkAYwBlAHAAcgBlAHMAaQBkAGUAbgB0AGUAIABFAGoAZQBjAHUAdABpAHYAbwAHAAAAAwAAAAUAAAAGAAAABwAAAAQAAAAGAAAABQAAAAMAAAAHAAAABgAAAAcAAAAEAAAABgAAAAMAAAAGAAAAAwAAAAYAAAAFAAAABwAAAAQAAAADAAAABQAAAAcAAABLAAAAQAAAADAAAAAFAAAAIAAAAAEAAAABAAAAEAAAAAAAAAAAAAAAAAEAAIAAAAAAAAAAAAAAAAABAACAAAAAJQAAAAwAAAACAAAAJwAAABgAAAAFAAAAAAAAAP///wAAAAAAJQAAAAwAAAAFAAAATAAAAGQAAAAJAAAAcAAAAPQAAAB8AAAACQAAAHAAAADsAAAADQAAACEA8AAAAAAAAAAAAAAAgD8AAAAAAAAAAAAAgD8AAAAAAAAAAAAAAAAAAAAAAAAAAAAAAAAAAAAAAAAAACUAAAAMAAAAAAAAgCgAAAAMAAAABQAAACUAAAAMAAAAAQAAABgAAAAMAAAAAAAAABIAAAAMAAAAAQAAABYAAAAMAAAAAAAAAFQAAAA4AQAACgAAAHAAAADzAAAAfAAAAAEAAAAcx+hBjuPoQQoAAABwAAAAJwAAAEwAAAAEAAAACQAAAHAAAAD1AAAAfQAAAJwAAABGAGkAcgBtAGEAZABvACAAcABvAHIAOgAgAFQATwBNAEEAUwAgAEQAQQBSAEkATwAgAEEAUgBDAEUAIABHAFUAVABJAEUAUgBSAEUAWgAAAAYAAAADAAAABAAAAAkAAAAGAAAABwAAAAcAAAADAAAABwAAAAcAAAAEAAAAAwAAAAMAAAAGAAAACQAAAAoAAAAHAAAABgAAAAMAAAAIAAAABwAAAAcAAAADAAAACQAAAAMAAAAHAAAABwAAAAcAAAAGAAAAAwAAAAgAAAAIAAAABgAAAAMAAAAGAAAABwAAAAcAAAAGAAAABgAAABYAAAAMAAAAAAAAACUAAAAMAAAAAgAAAA4AAAAUAAAAAAAAABAAAAAUAAAA</Object>
  <Object Id="idInvalidSigLnImg">AQAAAGwAAAAAAAAAAAAAAP8AAAB/AAAAAAAAAAAAAAAZHQAAjw4AACBFTUYAAAEAnCEAALEAAAAGAAAAAAAAAAAAAAAAAAAAoAUAAIQDAACjAQAABgEAAAAAAAAAAAAAAAAAALhkBgBw/wM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P8AAAASAAAADAAAAAEAAAAeAAAAGAAAACIAAAAEAAAAcgAAABEAAAAlAAAADAAAAAEAAABUAAAAqAAAACMAAAAEAAAAcAAAABAAAAABAAAAHMfoQY7j6EEjAAAABAAAAA8AAABMAAAAAAAAAAAAAAAAAAAA//////////9sAAAARgBpAHIAbQBhACAAbgBvACAAdgDhAGwAaQBkAGEAIG8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CoG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cAAABHAAAAKQAAADMAAACP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LgAAABIAAAAJQAAAAwAAAAEAAAAVAAAAMQAAAAqAAAAMwAAALYAAABHAAAAAQAAABzH6EGO4+hBKgAAADMAAAAUAAAATAAAAAAAAAAAAAAAAAAAAP//////////dAAAAEQAYQByAGkAbwAgAEEAcgBjAGUAIABHAHUAdABpAGUAcgByAGUAegALAAAACAAAAAYAAAAEAAAACQAAAAQAAAAKAAAABgAAAAcAAAAIAAAABAAAAAsAAAAJAAAABQAAAAQAAAAIAAAABgAAAAY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EAAAACgAAAFAAAABwAAAAXAAAAAEAAAAcx+hBjuPoQQoAAABQAAAAFAAAAEwAAAAAAAAAAAAAAAAAAAD//////////3QAAABEAGEAcgDtAG8AIABBAHIAYwBlACAARwB1AHQAaQDpAHIAcgBlAHoACAAAAAYAAAAEAAAAAwAAAAcAAAADAAAABwAAAAQAAAAFAAAABgAAAAMAAAAIAAAABwAAAAQAAAADAAAABgAAAAQAAAAEAAAABgAAAAU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DcAAAACgAAAGAAAACGAAAAbAAAAAEAAAAcx+hBjuPoQQoAAABgAAAAGAAAAEwAAAAAAAAAAAAAAAAAAAD//////////3wAAABWAGkAYwBlAHAAcgBlAHMAaQBkAGUAbgB0AGUAIABFAGoAZQBjAHUAdABpAHYAbwAHAAAAAwAAAAUAAAAGAAAABwAAAAQAAAAGAAAABQAAAAMAAAAHAAAABgAAAAcAAAAEAAAABgAAAAMAAAAGAAAAAwAAAAYAAAAFAAAABwAAAAQAAAADAAAABQAAAAcAAABLAAAAQAAAADAAAAAFAAAAIAAAAAEAAAABAAAAEAAAAAAAAAAAAAAAAAEAAIAAAAAAAAAAAAAAAAABAACAAAAAJQAAAAwAAAACAAAAJwAAABgAAAAFAAAAAAAAAP///wAAAAAAJQAAAAwAAAAFAAAATAAAAGQAAAAJAAAAcAAAAPQAAAB8AAAACQAAAHAAAADsAAAADQAAACEA8AAAAAAAAAAAAAAAgD8AAAAAAAAAAAAAgD8AAAAAAAAAAAAAAAAAAAAAAAAAAAAAAAAAAAAAAAAAACUAAAAMAAAAAAAAgCgAAAAMAAAABQAAACUAAAAMAAAAAQAAABgAAAAMAAAAAAAAABIAAAAMAAAAAQAAABYAAAAMAAAAAAAAAFQAAAA4AQAACgAAAHAAAADzAAAAfAAAAAEAAAAcx+hBjuPoQQoAAABwAAAAJwAAAEwAAAAEAAAACQAAAHAAAAD1AAAAfQAAAJwAAABGAGkAcgBtAGEAZABvACAAcABvAHIAOgAgAFQATwBNAEEAUwAgAEQAQQBSAEkATwAgAEEAUgBDAEUAIABHAFUAVABJAEUAUgBSAEUAWgBN6AYAAAADAAAABAAAAAkAAAAGAAAABwAAAAcAAAADAAAABwAAAAcAAAAEAAAAAwAAAAMAAAAGAAAACQAAAAoAAAAHAAAABgAAAAMAAAAIAAAABwAAAAcAAAADAAAACQAAAAMAAAAHAAAABwAAAAcAAAAGAAAAAwAAAAgAAAAIAAAABgAAAAMAAAAGAAAABwAAAAcAAAAGAAAABgAAABYAAAAMAAAAAAAAACUAAAAMAAAAAgAAAA4AAAAUAAAAAAAAABAAAAAUAAAA</Object>
</Signature>
</file>

<file path=_xmlsignatures/sig1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cpEPzHxrzT55EIfgqXuPLnF9oFzmcYHnS4GFNaDPh+4=</DigestValue>
    </Reference>
    <Reference Type="http://www.w3.org/2000/09/xmldsig#Object" URI="#idOfficeObject">
      <DigestMethod Algorithm="http://www.w3.org/2001/04/xmlenc#sha256"/>
      <DigestValue>loDeqDW/vZ77jHTqh4bz4EKyDlTvzd/P9tM14lqQ6Vw=</DigestValue>
    </Reference>
    <Reference Type="http://uri.etsi.org/01903#SignedProperties" URI="#idSignedProperties">
      <Transforms>
        <Transform Algorithm="http://www.w3.org/TR/2001/REC-xml-c14n-20010315"/>
      </Transforms>
      <DigestMethod Algorithm="http://www.w3.org/2001/04/xmlenc#sha256"/>
      <DigestValue>hxa6YJjnfOqUNJ5F4/r2qoFBQCxSmLWng1TdDfjr4A0=</DigestValue>
    </Reference>
    <Reference Type="http://www.w3.org/2000/09/xmldsig#Object" URI="#idValidSigLnImg">
      <DigestMethod Algorithm="http://www.w3.org/2001/04/xmlenc#sha256"/>
      <DigestValue>ltF6ocpe7Aja5u/T+KYdmPGkEFArYrwERtGHpDQN6+E=</DigestValue>
    </Reference>
    <Reference Type="http://www.w3.org/2000/09/xmldsig#Object" URI="#idInvalidSigLnImg">
      <DigestMethod Algorithm="http://www.w3.org/2001/04/xmlenc#sha256"/>
      <DigestValue>hvey1WkoPuFGcf1kYnpkXD/j7/DHv2iDLd6p8Rvlcbg=</DigestValue>
    </Reference>
  </SignedInfo>
  <SignatureValue>JyOOAFUCrH2qlCuGxuK7B9qeGgAs2Byj5R0lUodmIl+rchW7XH0JGtbb+tCFbVHrpTJ8794Yc2An
BIHyLeyBU/7J3OuIuO43a1OxgRYLl2uzd9nAZJx7VaBB6IgkXcnZUcna2Vhj21lLJOsLX5UNBJAq
KWa46wUt+Q2V3KnxgvuFE6axVu7ISBxJTiy7puGLV5l2yNZ1ufhKZZCZl3YzmzhU7ghGJtgLqVrb
s36IY9RkUhpkQK2v9ByVjZrDjVLp7P+CnprE/DBPpDXr6PuzfvkcffnXSRqWNqnNK5+5uf0eYd+H
al//rZS/yrWwQlPW64+AuePx7Sbg7K2I7krEFA==</SignatureValue>
  <KeyInfo>
    <X509Data>
      <X509Certificate>MIIICjCCBfKgAwIBAgIIQfzmpDR08LkwDQYJKoZIhvcNAQELBQAwWzEXMBUGA1UEBRMOUlVDIDgwMDUwMTcyLTExGjAYBgNVBAMTEUNBLURPQ1VNRU5UQSBTLkEuMRcwFQYDVQQKEw5ET0NVTUVOVEEgUy5BLjELMAkGA1UEBhMCUFkwHhcNMjAwNjI2MTQ1MTAxWhcNMjIwNjI2MTUwMTAxWjCBoDELMAkGA1UEBhMCUFkxFzAVBgNVBAQMDkFSQ0UgR1VUSUVSUkVaMREwDwYDVQQFEwhDSTM1MzM0NTEUMBIGA1UEKgwLVE9NQVMgREFSSU8xFzAVBgNVBAoMDlBFUlNPTkEgRklTSUNBMREwDwYDVQQLDAhGSVJNQSBGMjEjMCEGA1UEAwwaVE9NQVMgREFSSU8gQVJDRSBHVVRJRVJSRVowggEiMA0GCSqGSIb3DQEBAQUAA4IBDwAwggEKAoIBAQDA8Jd5Pjdk7vwNGNkyFWiOX1ITOg3kQ/e0LII5VSoNth+dBS3rU0QKBLmjIfzIffk7hEEuMgaP1pwViPbPX5gQjNPdTWh46YZjGjdLObmRKSzBxna9x3iuDwH9s3UJ+fB39S+jzewHtZnzMjvRY0/ACbNcYZljFxqp8rS0uxGmMzo4xjW+Ur0qPMc+Yd12W5kU95XA+1tKmPZNupLjySjqDxMH6e7YLQ0Q4MNV6SHwye/FZwmM0XzpYj/nCdcHzhd2wpNa/EKu7/YGQOGJaXHeEbo7DJgp66jIubtg91W3sPw1WEPgE40bphSBmrweGEtaY6mxgfoVzSeB9xaLPiZDAgMBAAGjggOKMIIDhjAMBgNVHRMBAf8EAjAAMA4GA1UdDwEB/wQEAwIF4DAqBgNVHSUBAf8EIDAeBggrBgEFBQcDAQYIKwYBBQUHAwIGCCsGAQUFBwMEMB0GA1UdDgQWBBSGNg8EjCFpO+SI1lNN6KNPW5ia4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LgYDVR0RBCcwJYEjZGFyaW9hcmNlZ3V0aWVycmV6QGludGVyZmlzYS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jcvBmyVtWylaIFu7SWiS0BVdUqFDkjd0JQjW2UtThmC26sGGyo9OLuR27PLN03NkWfU+KjwR+efu+mxoezrZ/U9EWunEF/qDc1EYorc4kIHeBzGIXEGpw0JHyO3D2Xsn2qSyJCO65RLbCpyAwq0mEnhbjdpfD1MfCNFMeiFLx1FqWUkK+gI4m8EVZnOu4+OhdRLD9vO7c9/pmWkI3D97h6yD0xvS6h9MIFcM7j/qktsIA5PDlDbiNINKTpu9N0NybA3Eq0Af52EHJt9wjnU6IMa2HduTBGDrRgjFs/si55Ktqo02Z+SkjHEaYmFOcaYRx4zZ4IC9b6IWBdEVaqPZ2pFeyQYPFLugHA4S64g43Fs1VwhkvtTrhup/sUkIfYPGxxb73tQAk1WrDbbXm0q/WG5zstAA+QPBmYIkT4S/Gtbxsl0g4zF725STvoLHzFxXW52VGwu4ZnHAojksc0NE83KyaRAfGp7g7aWOG7G+stQBwFVT45HZS/npE75Ae29HojtPpbmKp1FlWZkmr8iUfepCQDUjmCDpEd3TsFvu83lRuFDlN+Zv/lQBE6W9t1zAwAqbJ0kXusaQ83La886w913zCxHcHDHpRrLomDLIivvMYY7ig3FW+KVWOU7mQNDcrVj9MZQmQWli//pZ9i/7nkETmVPa3MYTh3NHy1RH4o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QxTsZRIPljpCJSUvYq3yRrCeYFjxgd9qAAyZJAim1go=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VrXED7/c6wFS8DQR2wA9sIBSBpG3URvIqYOrVCvNdsw=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6PYPvcgE4EoP+JUZhtcVgXZMNK2a5L6GJifdA1XCFfo=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6PYPvcgE4EoP+JUZhtcVgXZMNK2a5L6GJifdA1XCFfo=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6PYPvcgE4EoP+JUZhtcVgXZMNK2a5L6GJifdA1XCFfo=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YY0KESmrjys0nHK0rESl1Vzt4562t2JT1arvGMjdaWk=</DigestValue>
      </Reference>
      <Reference URI="/xl/drawings/drawing1.xml?ContentType=application/vnd.openxmlformats-officedocument.drawing+xml">
        <DigestMethod Algorithm="http://www.w3.org/2001/04/xmlenc#sha256"/>
        <DigestValue>cYz6nP/kA4sESEaGWYGc9BYSKfRTAET2v883waM1MyA=</DigestValue>
      </Reference>
      <Reference URI="/xl/drawings/drawing2.xml?ContentType=application/vnd.openxmlformats-officedocument.drawing+xml">
        <DigestMethod Algorithm="http://www.w3.org/2001/04/xmlenc#sha256"/>
        <DigestValue>iZukg27XrhbInY59EslIKe0c+a5Zdk+BhU7GA0rC7Jw=</DigestValue>
      </Reference>
      <Reference URI="/xl/drawings/vmlDrawing1.vml?ContentType=application/vnd.openxmlformats-officedocument.vmlDrawing">
        <DigestMethod Algorithm="http://www.w3.org/2001/04/xmlenc#sha256"/>
        <DigestValue>Dcazh7Y6y82o7O+StOhPXCqmgRufqf7Hn9UqEHCdXKw=</DigestValue>
      </Reference>
      <Reference URI="/xl/drawings/vmlDrawing2.vml?ContentType=application/vnd.openxmlformats-officedocument.vmlDrawing">
        <DigestMethod Algorithm="http://www.w3.org/2001/04/xmlenc#sha256"/>
        <DigestValue>9e7r829xFOXJZLZhU/7bYPbkoUdHDzCi47wjFWVJSag=</DigestValue>
      </Reference>
      <Reference URI="/xl/drawings/vmlDrawing3.vml?ContentType=application/vnd.openxmlformats-officedocument.vmlDrawing">
        <DigestMethod Algorithm="http://www.w3.org/2001/04/xmlenc#sha256"/>
        <DigestValue>SMIuwi9GwHMmiRn8Ewu5sBiQLaz3JIV56cbkSo/J4sQ=</DigestValue>
      </Reference>
      <Reference URI="/xl/drawings/vmlDrawing4.vml?ContentType=application/vnd.openxmlformats-officedocument.vmlDrawing">
        <DigestMethod Algorithm="http://www.w3.org/2001/04/xmlenc#sha256"/>
        <DigestValue>XvKZPwKShVapujY9QuYKyWror4BO4TpKsiZEX09qvxM=</DigestValue>
      </Reference>
      <Reference URI="/xl/drawings/vmlDrawing5.vml?ContentType=application/vnd.openxmlformats-officedocument.vmlDrawing">
        <DigestMethod Algorithm="http://www.w3.org/2001/04/xmlenc#sha256"/>
        <DigestValue>Rouae/cP640zp/m+o39CITltPm/w0Zo5OzAG5FeTIO0=</DigestValue>
      </Reference>
      <Reference URI="/xl/embeddings/Microsoft_Excel_97-2003_Worksheet.xls?ContentType=application/vnd.ms-excel">
        <DigestMethod Algorithm="http://www.w3.org/2001/04/xmlenc#sha256"/>
        <DigestValue>NUiM9/pFsJylaSYNsF1iQmkVVqTu72CSWh+xr0FQbQ8=</DigestValue>
      </Reference>
      <Reference URI="/xl/embeddings/Microsoft_Excel_97-2003_Worksheet1.xls?ContentType=application/vnd.ms-excel">
        <DigestMethod Algorithm="http://www.w3.org/2001/04/xmlenc#sha256"/>
        <DigestValue>8zrUlHNX/uTFM3g+cqG9mwdTqoliTh9h20ITlCFyuCM=</DigestValue>
      </Reference>
      <Reference URI="/xl/media/image1.emf?ContentType=image/x-emf">
        <DigestMethod Algorithm="http://www.w3.org/2001/04/xmlenc#sha256"/>
        <DigestValue>M402nuAYAQk5G47QpGhnM6EnKeTAlsuGIVVF3qIxbuE=</DigestValue>
      </Reference>
      <Reference URI="/xl/media/image2.emf?ContentType=image/x-emf">
        <DigestMethod Algorithm="http://www.w3.org/2001/04/xmlenc#sha256"/>
        <DigestValue>as46bRdy9zH4l6tIJQga5cplRJbITJPlEkieZm+MGFE=</DigestValue>
      </Reference>
      <Reference URI="/xl/media/image3.emf?ContentType=image/x-emf">
        <DigestMethod Algorithm="http://www.w3.org/2001/04/xmlenc#sha256"/>
        <DigestValue>V83/BKLzhqxY4FPsPZ09VjJRPDusR2ayYw9cqVRtumM=</DigestValue>
      </Reference>
      <Reference URI="/xl/media/image4.emf?ContentType=image/x-emf">
        <DigestMethod Algorithm="http://www.w3.org/2001/04/xmlenc#sha256"/>
        <DigestValue>CdEaPRXmW9BDaFRU+Em1ZQd9FrLRIIcjBIEdwK2wWLQ=</DigestValue>
      </Reference>
      <Reference URI="/xl/media/image5.emf?ContentType=image/x-emf">
        <DigestMethod Algorithm="http://www.w3.org/2001/04/xmlenc#sha256"/>
        <DigestValue>JqaI6XSauIpjJvrhcBDtUdc6lKQb6Otfte4u+KhfsgQ=</DigestValue>
      </Reference>
      <Reference URI="/xl/media/image6.emf?ContentType=image/x-emf">
        <DigestMethod Algorithm="http://www.w3.org/2001/04/xmlenc#sha256"/>
        <DigestValue>PWTq6+Nic2nTGlGxPf/xBwnMQ/fOj193UkR5iificl8=</DigestValue>
      </Reference>
      <Reference URI="/xl/media/image7.emf?ContentType=image/x-emf">
        <DigestMethod Algorithm="http://www.w3.org/2001/04/xmlenc#sha256"/>
        <DigestValue>Jfwi8mIqt7ru+8ovtXF8B6RQVAs6Yi686+p1GeTEbOE=</DigestValue>
      </Reference>
      <Reference URI="/xl/media/image8.emf?ContentType=image/x-emf">
        <DigestMethod Algorithm="http://www.w3.org/2001/04/xmlenc#sha256"/>
        <DigestValue>3g7Dqlmd074fY/cWAkREtsn1IBSHXZHjpQczKU8d/ew=</DigestValue>
      </Reference>
      <Reference URI="/xl/printerSettings/printerSettings1.bin?ContentType=application/vnd.openxmlformats-officedocument.spreadsheetml.printerSettings">
        <DigestMethod Algorithm="http://www.w3.org/2001/04/xmlenc#sha256"/>
        <DigestValue>x9ON6vbhOxsNADzrW3Sqh5fq9kEQWWhpPm4RJfkJH9c=</DigestValue>
      </Reference>
      <Reference URI="/xl/printerSettings/printerSettings2.bin?ContentType=application/vnd.openxmlformats-officedocument.spreadsheetml.printerSettings">
        <DigestMethod Algorithm="http://www.w3.org/2001/04/xmlenc#sha256"/>
        <DigestValue>Giv5NI/oKNPJrD6HZtyz+AOEv2ZSVqq5HGjL7gBbIsU=</DigestValue>
      </Reference>
      <Reference URI="/xl/printerSettings/printerSettings3.bin?ContentType=application/vnd.openxmlformats-officedocument.spreadsheetml.printerSettings">
        <DigestMethod Algorithm="http://www.w3.org/2001/04/xmlenc#sha256"/>
        <DigestValue>PJ0w+ExbZsve2LukHY7bPHC41Sua1srnPNQumbnRVjg=</DigestValue>
      </Reference>
      <Reference URI="/xl/printerSettings/printerSettings4.bin?ContentType=application/vnd.openxmlformats-officedocument.spreadsheetml.printerSettings">
        <DigestMethod Algorithm="http://www.w3.org/2001/04/xmlenc#sha256"/>
        <DigestValue>x9ON6vbhOxsNADzrW3Sqh5fq9kEQWWhpPm4RJfkJH9c=</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t/SSd1MIfLjoIsWgjIPG6pc6xVDzxDpEaezEAvDiyV0=</DigestValue>
      </Reference>
      <Reference URI="/xl/styles.xml?ContentType=application/vnd.openxmlformats-officedocument.spreadsheetml.styles+xml">
        <DigestMethod Algorithm="http://www.w3.org/2001/04/xmlenc#sha256"/>
        <DigestValue>1dUYTuQVxVFDLFRVkTEQlO1t1u5hej1ZK3w+8ca2VbA=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1aJXmpyNrErzPQiu/V/p7u/J7hb5Z0QeyhfNgu20tqQ=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FFIrRsYgXaGYr5S5tvXNLL2fMBe0ujKkn3inKa+A3rM=</DigestValue>
      </Reference>
      <Reference URI="/xl/worksheets/sheet1.xml?ContentType=application/vnd.openxmlformats-officedocument.spreadsheetml.worksheet+xml">
        <DigestMethod Algorithm="http://www.w3.org/2001/04/xmlenc#sha256"/>
        <DigestValue>woJwnJofxDXX4NOhmV4DEpl478TT8umcS6I89HHobR4=</DigestValue>
      </Reference>
      <Reference URI="/xl/worksheets/sheet2.xml?ContentType=application/vnd.openxmlformats-officedocument.spreadsheetml.worksheet+xml">
        <DigestMethod Algorithm="http://www.w3.org/2001/04/xmlenc#sha256"/>
        <DigestValue>yUDgSa1zcPvsIcVW8FLjseUq/ykwQTMFG763hT9qEOM=</DigestValue>
      </Reference>
      <Reference URI="/xl/worksheets/sheet3.xml?ContentType=application/vnd.openxmlformats-officedocument.spreadsheetml.worksheet+xml">
        <DigestMethod Algorithm="http://www.w3.org/2001/04/xmlenc#sha256"/>
        <DigestValue>PgQJbXSoJ2euauCL2ptCcXaHrukQbs5MHONy8eGpSwc=</DigestValue>
      </Reference>
      <Reference URI="/xl/worksheets/sheet4.xml?ContentType=application/vnd.openxmlformats-officedocument.spreadsheetml.worksheet+xml">
        <DigestMethod Algorithm="http://www.w3.org/2001/04/xmlenc#sha256"/>
        <DigestValue>uVQP+EtkC1D5Kf+GpQTT6A+/JOcUl5SXV4PWCbXyRzM=</DigestValue>
      </Reference>
      <Reference URI="/xl/worksheets/sheet5.xml?ContentType=application/vnd.openxmlformats-officedocument.spreadsheetml.worksheet+xml">
        <DigestMethod Algorithm="http://www.w3.org/2001/04/xmlenc#sha256"/>
        <DigestValue>87VA0HqEf/TT2lspJ6za2dCpn/2BWaFK//rghxuiwIE=</DigestValue>
      </Reference>
    </Manifest>
    <SignatureProperties>
      <SignatureProperty Id="idSignatureTime" Target="#idPackageSignature">
        <mdssi:SignatureTime xmlns:mdssi="http://schemas.openxmlformats.org/package/2006/digital-signature">
          <mdssi:Format>YYYY-MM-DDThh:mm:ssTZD</mdssi:Format>
          <mdssi:Value>2020-06-30T18:24:34Z</mdssi:Value>
        </mdssi:SignatureTime>
      </SignatureProperty>
    </SignatureProperties>
  </Object>
  <Object Id="idOfficeObject">
    <SignatureProperties>
      <SignatureProperty Id="idOfficeV1Details" Target="#idPackageSignature">
        <SignatureInfoV1 xmlns="http://schemas.microsoft.com/office/2006/digsig">
          <SetupID>{13BDF1DC-F689-4CB1-AC6F-522FD826FC5B}</SetupID>
          <SignatureText>Dario Arce Gutierrez</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2020-06-30T18:24:34Z</xd:SigningTime>
          <xd:SigningCertificate>
            <xd:Cert>
              <xd:CertDigest>
                <DigestMethod Algorithm="http://www.w3.org/2001/04/xmlenc#sha256"/>
                <DigestValue>ie8g9rTrIZaW52V9c4ILyDThVMjAT9781QpQ69d0N48=</DigestValue>
              </xd:CertDigest>
              <xd:IssuerSerial>
                <X509IssuerName>C=PY, O=DOCUMENTA S.A., CN=CA-DOCUMENTA S.A., SERIALNUMBER=RUC 80050172-1</X509IssuerName>
                <X509SerialNumber>4754928899525505209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ZHQAAjw4AACBFTUYAAAEALBwAAKoAAAAGAAAAAAAAAAAAAAAAAAAAoAUAAIQDAACjAQAABgEAAAAAAAAAAAAAAAAAALhkBgBw/wM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AAAAAASAAAADAAAAAEAAAAeAAAAGAAAAMMAAAAEAAAA9wAAABEAAAAlAAAADAAAAAEAAABUAAAAhAAAAMQAAAAEAAAA9QAAABAAAAABAAAAHMfoQY7j6EHEAAAABAAAAAkAAABMAAAAAAAAAAAAAAAAAAAA//////////9gAAAAMwAwAC8ANgAvADIAMAAyADA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cAAABHAAAAKQAAADMAAACP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LgAAABIAAAAJQAAAAwAAAAEAAAAVAAAAMQAAAAqAAAAMwAAALYAAABHAAAAAQAAABzH6EGO4+hBKgAAADMAAAAUAAAATAAAAAAAAAAAAAAAAAAAAP//////////dAAAAEQAYQByAGkAbwAgAEEAcgBjAGUAIABHAHUAdABpAGUAcgByAGUAegALAAAACAAAAAYAAAAEAAAACQAAAAQAAAAKAAAABgAAAAcAAAAIAAAABAAAAAsAAAAJAAAABQAAAAQAAAAIAAAABgAAAAY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EAAAACgAAAFAAAABwAAAAXAAAAAEAAAAcx+hBjuPoQQoAAABQAAAAFAAAAEwAAAAAAAAAAAAAAAAAAAD//////////3QAAABEAGEAcgDtAG8AIABBAHIAYwBlACAARwB1AHQAaQDpAHIAcgBlAHoACAAAAAYAAAAEAAAAAwAAAAcAAAADAAAABwAAAAQAAAAFAAAABgAAAAMAAAAIAAAABwAAAAQAAAADAAAABgAAAAQAAAAEAAAABgAAAAU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DcAAAACgAAAGAAAACGAAAAbAAAAAEAAAAcx+hBjuPoQQoAAABgAAAAGAAAAEwAAAAAAAAAAAAAAAAAAAD//////////3wAAABWAGkAYwBlAHAAcgBlAHMAaQBkAGUAbgB0AGUAIABFAGoAZQBjAHUAdABpAHYAbwAHAAAAAwAAAAUAAAAGAAAABwAAAAQAAAAGAAAABQAAAAMAAAAHAAAABgAAAAcAAAAEAAAABgAAAAMAAAAGAAAAAwAAAAYAAAAFAAAABwAAAAQAAAADAAAABQAAAAcAAABLAAAAQAAAADAAAAAFAAAAIAAAAAEAAAABAAAAEAAAAAAAAAAAAAAAAAEAAIAAAAAAAAAAAAAAAAABAACAAAAAJQAAAAwAAAACAAAAJwAAABgAAAAFAAAAAAAAAP///wAAAAAAJQAAAAwAAAAFAAAATAAAAGQAAAAJAAAAcAAAAPQAAAB8AAAACQAAAHAAAADsAAAADQAAACEA8AAAAAAAAAAAAAAAgD8AAAAAAAAAAAAAgD8AAAAAAAAAAAAAAAAAAAAAAAAAAAAAAAAAAAAAAAAAACUAAAAMAAAAAAAAgCgAAAAMAAAABQAAACUAAAAMAAAAAQAAABgAAAAMAAAAAAAAABIAAAAMAAAAAQAAABYAAAAMAAAAAAAAAFQAAAA4AQAACgAAAHAAAADzAAAAfAAAAAEAAAAcx+hBjuPoQQoAAABwAAAAJwAAAEwAAAAEAAAACQAAAHAAAAD1AAAAfQAAAJwAAABGAGkAcgBtAGEAZABvACAAcABvAHIAOgAgAFQATwBNAEEAUwAgAEQAQQBSAEkATwAgAEEAUgBDAEUAIABHAFUAVABJAEUAUgBSAEUAWgAAAAYAAAADAAAABAAAAAkAAAAGAAAABwAAAAcAAAADAAAABwAAAAcAAAAEAAAAAwAAAAMAAAAGAAAACQAAAAoAAAAHAAAABgAAAAMAAAAIAAAABwAAAAcAAAADAAAACQAAAAMAAAAHAAAABwAAAAcAAAAGAAAAAwAAAAgAAAAIAAAABgAAAAMAAAAGAAAABwAAAAcAAAAGAAAABgAAABYAAAAMAAAAAAAAACUAAAAMAAAAAgAAAA4AAAAUAAAAAAAAABAAAAAUAAAA</Object>
  <Object Id="idInvalidSigLnImg">AQAAAGwAAAAAAAAAAAAAAP8AAAB/AAAAAAAAAAAAAAAZHQAAjw4AACBFTUYAAAEAnCEAALEAAAAGAAAAAAAAAAAAAAAAAAAAoAUAAIQDAACjAQAABgEAAAAAAAAAAAAAAAAAALhkBgBw/wM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cAAABHAAAAKQAAADMAAACP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LgAAABIAAAAJQAAAAwAAAAEAAAAVAAAAMQAAAAqAAAAMwAAALYAAABHAAAAAQAAABzH6EGO4+hBKgAAADMAAAAUAAAATAAAAAAAAAAAAAAAAAAAAP//////////dAAAAEQAYQByAGkAbwAgAEEAcgBjAGUAIABHAHUAdABpAGUAcgByAGUAegALAAAACAAAAAYAAAAEAAAACQAAAAQAAAAKAAAABgAAAAcAAAAIAAAABAAAAAsAAAAJAAAABQAAAAQAAAAIAAAABgAAAAY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EAAAACgAAAFAAAABwAAAAXAAAAAEAAAAcx+hBjuPoQQoAAABQAAAAFAAAAEwAAAAAAAAAAAAAAAAAAAD//////////3QAAABEAGEAcgDtAG8AIABBAHIAYwBlACAARwB1AHQAaQDpAHIAcgBlAHoACAAAAAYAAAAEAAAAAwAAAAcAAAADAAAABwAAAAQAAAAFAAAABgAAAAMAAAAIAAAABwAAAAQAAAADAAAABgAAAAQAAAAEAAAABgAAAAU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DcAAAACgAAAGAAAACGAAAAbAAAAAEAAAAcx+hBjuPoQQoAAABgAAAAGAAAAEwAAAAAAAAAAAAAAAAAAAD//////////3wAAABWAGkAYwBlAHAAcgBlAHMAaQBkAGUAbgB0AGUAIABFAGoAZQBjAHUAdABpAHYAbwAHAAAAAwAAAAUAAAAGAAAABwAAAAQAAAAGAAAABQAAAAMAAAAHAAAABgAAAAcAAAAEAAAABgAAAAMAAAAGAAAAAwAAAAYAAAAFAAAABwAAAAQAAAADAAAABQAAAAcAAABLAAAAQAAAADAAAAAFAAAAIAAAAAEAAAABAAAAEAAAAAAAAAAAAAAAAAEAAIAAAAAAAAAAAAAAAAABAACAAAAAJQAAAAwAAAACAAAAJwAAABgAAAAFAAAAAAAAAP///wAAAAAAJQAAAAwAAAAFAAAATAAAAGQAAAAJAAAAcAAAAPQAAAB8AAAACQAAAHAAAADsAAAADQAAACEA8AAAAAAAAAAAAAAAgD8AAAAAAAAAAAAAgD8AAAAAAAAAAAAAAAAAAAAAAAAAAAAAAAAAAAAAAAAAACUAAAAMAAAAAAAAgCgAAAAMAAAABQAAACUAAAAMAAAAAQAAABgAAAAMAAAAAAAAABIAAAAMAAAAAQAAABYAAAAMAAAAAAAAAFQAAAA4AQAACgAAAHAAAADzAAAAfAAAAAEAAAAcx+hBjuPoQQoAAABwAAAAJwAAAEwAAAAEAAAACQAAAHAAAAD1AAAAfQAAAJwAAABGAGkAcgBtAGEAZABvACAAcABvAHIAOgAgAFQATwBNAEEAUwAgAEQAQQBSAEkATwAgAEEAUgBDAEUAIABHAFUAVABJAEUAUgBSAEUAWgAAAAYAAAADAAAABAAAAAkAAAAGAAAABwAAAAcAAAADAAAABwAAAAcAAAAEAAAAAwAAAAMAAAAGAAAACQAAAAoAAAAHAAAABgAAAAMAAAAIAAAABwAAAAcAAAADAAAACQAAAAMAAAAHAAAABwAAAAcAAAAGAAAAAwAAAAgAAAAIAAAABgAAAAMAAAAGAAAABwAAAAcAAAAGAAAABgAAABYAAAAMAAAAAAAAACUAAAAMAAAAAgAAAA4AAAAUAAAAAAAAABAAAAAUAAAA</Object>
</Signature>
</file>

<file path=_xmlsignatures/sig1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fFFM2bueOdx2uAdjg+qLYJIEySAqfF+OG/lTdCeP1nc=</DigestValue>
    </Reference>
    <Reference Type="http://www.w3.org/2000/09/xmldsig#Object" URI="#idOfficeObject">
      <DigestMethod Algorithm="http://www.w3.org/2001/04/xmlenc#sha256"/>
      <DigestValue>rFLcb5KH7rmG189feGAHG8cCnMHhgJzmMP6SXlTIp4Y=</DigestValue>
    </Reference>
    <Reference Type="http://uri.etsi.org/01903#SignedProperties" URI="#idSignedProperties">
      <Transforms>
        <Transform Algorithm="http://www.w3.org/TR/2001/REC-xml-c14n-20010315"/>
      </Transforms>
      <DigestMethod Algorithm="http://www.w3.org/2001/04/xmlenc#sha256"/>
      <DigestValue>1egV+XcODGc4b64L+fMPC8EitWRsNyECZgm7t6HJw9Y=</DigestValue>
    </Reference>
    <Reference Type="http://www.w3.org/2000/09/xmldsig#Object" URI="#idValidSigLnImg">
      <DigestMethod Algorithm="http://www.w3.org/2001/04/xmlenc#sha256"/>
      <DigestValue>ltF6ocpe7Aja5u/T+KYdmPGkEFArYrwERtGHpDQN6+E=</DigestValue>
    </Reference>
    <Reference Type="http://www.w3.org/2000/09/xmldsig#Object" URI="#idInvalidSigLnImg">
      <DigestMethod Algorithm="http://www.w3.org/2001/04/xmlenc#sha256"/>
      <DigestValue>hvey1WkoPuFGcf1kYnpkXD/j7/DHv2iDLd6p8Rvlcbg=</DigestValue>
    </Reference>
  </SignedInfo>
  <SignatureValue>Ztk9F4TAOXiPm4jZBjYbredy3StWumJcYv/mXGsoQr/ZTuWlj6dwD194QwxdGayiNOfV8G5cV+BR
Eu0Lx+7bFtKymW3Cha8MTEeHfNLXKPfB21UQxfu/BFQ4Cj1ZqM5toHgsBCNWxv8B4NO3kg99Tpa6
knHowOmhDwOKk/dZUSkycsUaMsIGkDM6Cwc3ymcDVZWK2S5dp+o2YElI7wvouHQon6celBUl5Xye
jAYK4EOnq5HW8yDfF+NND/RDmqskeZv/ddqBLsNuTjD2TLbwsKtVc3mkwEdYiLIktbFaR1lgbxhJ
wiA+GNw6uWh3aTd813AbxPnKzrxPSv7LSLlgrQ==</SignatureValue>
  <KeyInfo>
    <X509Data>
      <X509Certificate>MIIICjCCBfKgAwIBAgIIQfzmpDR08LkwDQYJKoZIhvcNAQELBQAwWzEXMBUGA1UEBRMOUlVDIDgwMDUwMTcyLTExGjAYBgNVBAMTEUNBLURPQ1VNRU5UQSBTLkEuMRcwFQYDVQQKEw5ET0NVTUVOVEEgUy5BLjELMAkGA1UEBhMCUFkwHhcNMjAwNjI2MTQ1MTAxWhcNMjIwNjI2MTUwMTAxWjCBoDELMAkGA1UEBhMCUFkxFzAVBgNVBAQMDkFSQ0UgR1VUSUVSUkVaMREwDwYDVQQFEwhDSTM1MzM0NTEUMBIGA1UEKgwLVE9NQVMgREFSSU8xFzAVBgNVBAoMDlBFUlNPTkEgRklTSUNBMREwDwYDVQQLDAhGSVJNQSBGMjEjMCEGA1UEAwwaVE9NQVMgREFSSU8gQVJDRSBHVVRJRVJSRVowggEiMA0GCSqGSIb3DQEBAQUAA4IBDwAwggEKAoIBAQDA8Jd5Pjdk7vwNGNkyFWiOX1ITOg3kQ/e0LII5VSoNth+dBS3rU0QKBLmjIfzIffk7hEEuMgaP1pwViPbPX5gQjNPdTWh46YZjGjdLObmRKSzBxna9x3iuDwH9s3UJ+fB39S+jzewHtZnzMjvRY0/ACbNcYZljFxqp8rS0uxGmMzo4xjW+Ur0qPMc+Yd12W5kU95XA+1tKmPZNupLjySjqDxMH6e7YLQ0Q4MNV6SHwye/FZwmM0XzpYj/nCdcHzhd2wpNa/EKu7/YGQOGJaXHeEbo7DJgp66jIubtg91W3sPw1WEPgE40bphSBmrweGEtaY6mxgfoVzSeB9xaLPiZDAgMBAAGjggOKMIIDhjAMBgNVHRMBAf8EAjAAMA4GA1UdDwEB/wQEAwIF4DAqBgNVHSUBAf8EIDAeBggrBgEFBQcDAQYIKwYBBQUHAwIGCCsGAQUFBwMEMB0GA1UdDgQWBBSGNg8EjCFpO+SI1lNN6KNPW5ia4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LgYDVR0RBCcwJYEjZGFyaW9hcmNlZ3V0aWVycmV6QGludGVyZmlzYS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jcvBmyVtWylaIFu7SWiS0BVdUqFDkjd0JQjW2UtThmC26sGGyo9OLuR27PLN03NkWfU+KjwR+efu+mxoezrZ/U9EWunEF/qDc1EYorc4kIHeBzGIXEGpw0JHyO3D2Xsn2qSyJCO65RLbCpyAwq0mEnhbjdpfD1MfCNFMeiFLx1FqWUkK+gI4m8EVZnOu4+OhdRLD9vO7c9/pmWkI3D97h6yD0xvS6h9MIFcM7j/qktsIA5PDlDbiNINKTpu9N0NybA3Eq0Af52EHJt9wjnU6IMa2HduTBGDrRgjFs/si55Ktqo02Z+SkjHEaYmFOcaYRx4zZ4IC9b6IWBdEVaqPZ2pFeyQYPFLugHA4S64g43Fs1VwhkvtTrhup/sUkIfYPGxxb73tQAk1WrDbbXm0q/WG5zstAA+QPBmYIkT4S/Gtbxsl0g4zF725STvoLHzFxXW52VGwu4ZnHAojksc0NE83KyaRAfGp7g7aWOG7G+stQBwFVT45HZS/npE75Ae29HojtPpbmKp1FlWZkmr8iUfepCQDUjmCDpEd3TsFvu83lRuFDlN+Zv/lQBE6W9t1zAwAqbJ0kXusaQ83La886w913zCxHcHDHpRrLomDLIivvMYY7ig3FW+KVWOU7mQNDcrVj9MZQmQWli//pZ9i/7nkETmVPa3MYTh3NHy1RH4o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QxTsZRIPljpCJSUvYq3yRrCeYFjxgd9qAAyZJAim1go=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VrXED7/c6wFS8DQR2wA9sIBSBpG3URvIqYOrVCvNdsw=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6PYPvcgE4EoP+JUZhtcVgXZMNK2a5L6GJifdA1XCFfo=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6PYPvcgE4EoP+JUZhtcVgXZMNK2a5L6GJifdA1XCFfo=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6PYPvcgE4EoP+JUZhtcVgXZMNK2a5L6GJifdA1XCFfo=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YY0KESmrjys0nHK0rESl1Vzt4562t2JT1arvGMjdaWk=</DigestValue>
      </Reference>
      <Reference URI="/xl/drawings/drawing1.xml?ContentType=application/vnd.openxmlformats-officedocument.drawing+xml">
        <DigestMethod Algorithm="http://www.w3.org/2001/04/xmlenc#sha256"/>
        <DigestValue>cYz6nP/kA4sESEaGWYGc9BYSKfRTAET2v883waM1MyA=</DigestValue>
      </Reference>
      <Reference URI="/xl/drawings/drawing2.xml?ContentType=application/vnd.openxmlformats-officedocument.drawing+xml">
        <DigestMethod Algorithm="http://www.w3.org/2001/04/xmlenc#sha256"/>
        <DigestValue>iZukg27XrhbInY59EslIKe0c+a5Zdk+BhU7GA0rC7Jw=</DigestValue>
      </Reference>
      <Reference URI="/xl/drawings/vmlDrawing1.vml?ContentType=application/vnd.openxmlformats-officedocument.vmlDrawing">
        <DigestMethod Algorithm="http://www.w3.org/2001/04/xmlenc#sha256"/>
        <DigestValue>Dcazh7Y6y82o7O+StOhPXCqmgRufqf7Hn9UqEHCdXKw=</DigestValue>
      </Reference>
      <Reference URI="/xl/drawings/vmlDrawing2.vml?ContentType=application/vnd.openxmlformats-officedocument.vmlDrawing">
        <DigestMethod Algorithm="http://www.w3.org/2001/04/xmlenc#sha256"/>
        <DigestValue>9e7r829xFOXJZLZhU/7bYPbkoUdHDzCi47wjFWVJSag=</DigestValue>
      </Reference>
      <Reference URI="/xl/drawings/vmlDrawing3.vml?ContentType=application/vnd.openxmlformats-officedocument.vmlDrawing">
        <DigestMethod Algorithm="http://www.w3.org/2001/04/xmlenc#sha256"/>
        <DigestValue>SMIuwi9GwHMmiRn8Ewu5sBiQLaz3JIV56cbkSo/J4sQ=</DigestValue>
      </Reference>
      <Reference URI="/xl/drawings/vmlDrawing4.vml?ContentType=application/vnd.openxmlformats-officedocument.vmlDrawing">
        <DigestMethod Algorithm="http://www.w3.org/2001/04/xmlenc#sha256"/>
        <DigestValue>XvKZPwKShVapujY9QuYKyWror4BO4TpKsiZEX09qvxM=</DigestValue>
      </Reference>
      <Reference URI="/xl/drawings/vmlDrawing5.vml?ContentType=application/vnd.openxmlformats-officedocument.vmlDrawing">
        <DigestMethod Algorithm="http://www.w3.org/2001/04/xmlenc#sha256"/>
        <DigestValue>Rouae/cP640zp/m+o39CITltPm/w0Zo5OzAG5FeTIO0=</DigestValue>
      </Reference>
      <Reference URI="/xl/embeddings/Microsoft_Excel_97-2003_Worksheet.xls?ContentType=application/vnd.ms-excel">
        <DigestMethod Algorithm="http://www.w3.org/2001/04/xmlenc#sha256"/>
        <DigestValue>NUiM9/pFsJylaSYNsF1iQmkVVqTu72CSWh+xr0FQbQ8=</DigestValue>
      </Reference>
      <Reference URI="/xl/embeddings/Microsoft_Excel_97-2003_Worksheet1.xls?ContentType=application/vnd.ms-excel">
        <DigestMethod Algorithm="http://www.w3.org/2001/04/xmlenc#sha256"/>
        <DigestValue>8zrUlHNX/uTFM3g+cqG9mwdTqoliTh9h20ITlCFyuCM=</DigestValue>
      </Reference>
      <Reference URI="/xl/media/image1.emf?ContentType=image/x-emf">
        <DigestMethod Algorithm="http://www.w3.org/2001/04/xmlenc#sha256"/>
        <DigestValue>M402nuAYAQk5G47QpGhnM6EnKeTAlsuGIVVF3qIxbuE=</DigestValue>
      </Reference>
      <Reference URI="/xl/media/image2.emf?ContentType=image/x-emf">
        <DigestMethod Algorithm="http://www.w3.org/2001/04/xmlenc#sha256"/>
        <DigestValue>as46bRdy9zH4l6tIJQga5cplRJbITJPlEkieZm+MGFE=</DigestValue>
      </Reference>
      <Reference URI="/xl/media/image3.emf?ContentType=image/x-emf">
        <DigestMethod Algorithm="http://www.w3.org/2001/04/xmlenc#sha256"/>
        <DigestValue>V83/BKLzhqxY4FPsPZ09VjJRPDusR2ayYw9cqVRtumM=</DigestValue>
      </Reference>
      <Reference URI="/xl/media/image4.emf?ContentType=image/x-emf">
        <DigestMethod Algorithm="http://www.w3.org/2001/04/xmlenc#sha256"/>
        <DigestValue>CdEaPRXmW9BDaFRU+Em1ZQd9FrLRIIcjBIEdwK2wWLQ=</DigestValue>
      </Reference>
      <Reference URI="/xl/media/image5.emf?ContentType=image/x-emf">
        <DigestMethod Algorithm="http://www.w3.org/2001/04/xmlenc#sha256"/>
        <DigestValue>JqaI6XSauIpjJvrhcBDtUdc6lKQb6Otfte4u+KhfsgQ=</DigestValue>
      </Reference>
      <Reference URI="/xl/media/image6.emf?ContentType=image/x-emf">
        <DigestMethod Algorithm="http://www.w3.org/2001/04/xmlenc#sha256"/>
        <DigestValue>PWTq6+Nic2nTGlGxPf/xBwnMQ/fOj193UkR5iificl8=</DigestValue>
      </Reference>
      <Reference URI="/xl/media/image7.emf?ContentType=image/x-emf">
        <DigestMethod Algorithm="http://www.w3.org/2001/04/xmlenc#sha256"/>
        <DigestValue>Jfwi8mIqt7ru+8ovtXF8B6RQVAs6Yi686+p1GeTEbOE=</DigestValue>
      </Reference>
      <Reference URI="/xl/media/image8.emf?ContentType=image/x-emf">
        <DigestMethod Algorithm="http://www.w3.org/2001/04/xmlenc#sha256"/>
        <DigestValue>3g7Dqlmd074fY/cWAkREtsn1IBSHXZHjpQczKU8d/ew=</DigestValue>
      </Reference>
      <Reference URI="/xl/printerSettings/printerSettings1.bin?ContentType=application/vnd.openxmlformats-officedocument.spreadsheetml.printerSettings">
        <DigestMethod Algorithm="http://www.w3.org/2001/04/xmlenc#sha256"/>
        <DigestValue>x9ON6vbhOxsNADzrW3Sqh5fq9kEQWWhpPm4RJfkJH9c=</DigestValue>
      </Reference>
      <Reference URI="/xl/printerSettings/printerSettings2.bin?ContentType=application/vnd.openxmlformats-officedocument.spreadsheetml.printerSettings">
        <DigestMethod Algorithm="http://www.w3.org/2001/04/xmlenc#sha256"/>
        <DigestValue>Giv5NI/oKNPJrD6HZtyz+AOEv2ZSVqq5HGjL7gBbIsU=</DigestValue>
      </Reference>
      <Reference URI="/xl/printerSettings/printerSettings3.bin?ContentType=application/vnd.openxmlformats-officedocument.spreadsheetml.printerSettings">
        <DigestMethod Algorithm="http://www.w3.org/2001/04/xmlenc#sha256"/>
        <DigestValue>PJ0w+ExbZsve2LukHY7bPHC41Sua1srnPNQumbnRVjg=</DigestValue>
      </Reference>
      <Reference URI="/xl/printerSettings/printerSettings4.bin?ContentType=application/vnd.openxmlformats-officedocument.spreadsheetml.printerSettings">
        <DigestMethod Algorithm="http://www.w3.org/2001/04/xmlenc#sha256"/>
        <DigestValue>x9ON6vbhOxsNADzrW3Sqh5fq9kEQWWhpPm4RJfkJH9c=</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t/SSd1MIfLjoIsWgjIPG6pc6xVDzxDpEaezEAvDiyV0=</DigestValue>
      </Reference>
      <Reference URI="/xl/styles.xml?ContentType=application/vnd.openxmlformats-officedocument.spreadsheetml.styles+xml">
        <DigestMethod Algorithm="http://www.w3.org/2001/04/xmlenc#sha256"/>
        <DigestValue>1dUYTuQVxVFDLFRVkTEQlO1t1u5hej1ZK3w+8ca2VbA=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1aJXmpyNrErzPQiu/V/p7u/J7hb5Z0QeyhfNgu20tqQ=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FFIrRsYgXaGYr5S5tvXNLL2fMBe0ujKkn3inKa+A3rM=</DigestValue>
      </Reference>
      <Reference URI="/xl/worksheets/sheet1.xml?ContentType=application/vnd.openxmlformats-officedocument.spreadsheetml.worksheet+xml">
        <DigestMethod Algorithm="http://www.w3.org/2001/04/xmlenc#sha256"/>
        <DigestValue>woJwnJofxDXX4NOhmV4DEpl478TT8umcS6I89HHobR4=</DigestValue>
      </Reference>
      <Reference URI="/xl/worksheets/sheet2.xml?ContentType=application/vnd.openxmlformats-officedocument.spreadsheetml.worksheet+xml">
        <DigestMethod Algorithm="http://www.w3.org/2001/04/xmlenc#sha256"/>
        <DigestValue>yUDgSa1zcPvsIcVW8FLjseUq/ykwQTMFG763hT9qEOM=</DigestValue>
      </Reference>
      <Reference URI="/xl/worksheets/sheet3.xml?ContentType=application/vnd.openxmlformats-officedocument.spreadsheetml.worksheet+xml">
        <DigestMethod Algorithm="http://www.w3.org/2001/04/xmlenc#sha256"/>
        <DigestValue>PgQJbXSoJ2euauCL2ptCcXaHrukQbs5MHONy8eGpSwc=</DigestValue>
      </Reference>
      <Reference URI="/xl/worksheets/sheet4.xml?ContentType=application/vnd.openxmlformats-officedocument.spreadsheetml.worksheet+xml">
        <DigestMethod Algorithm="http://www.w3.org/2001/04/xmlenc#sha256"/>
        <DigestValue>uVQP+EtkC1D5Kf+GpQTT6A+/JOcUl5SXV4PWCbXyRzM=</DigestValue>
      </Reference>
      <Reference URI="/xl/worksheets/sheet5.xml?ContentType=application/vnd.openxmlformats-officedocument.spreadsheetml.worksheet+xml">
        <DigestMethod Algorithm="http://www.w3.org/2001/04/xmlenc#sha256"/>
        <DigestValue>87VA0HqEf/TT2lspJ6za2dCpn/2BWaFK//rghxuiwIE=</DigestValue>
      </Reference>
    </Manifest>
    <SignatureProperties>
      <SignatureProperty Id="idSignatureTime" Target="#idPackageSignature">
        <mdssi:SignatureTime xmlns:mdssi="http://schemas.openxmlformats.org/package/2006/digital-signature">
          <mdssi:Format>YYYY-MM-DDThh:mm:ssTZD</mdssi:Format>
          <mdssi:Value>2020-06-30T18:24:47Z</mdssi:Value>
        </mdssi:SignatureTime>
      </SignatureProperty>
    </SignatureProperties>
  </Object>
  <Object Id="idOfficeObject">
    <SignatureProperties>
      <SignatureProperty Id="idOfficeV1Details" Target="#idPackageSignature">
        <SignatureInfoV1 xmlns="http://schemas.microsoft.com/office/2006/digsig">
          <SetupID>{C320E98A-1B8A-411B-B8CC-58F2A6B46B5A}</SetupID>
          <SignatureText>Dario Arce Gutierrez</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2020-06-30T18:24:47Z</xd:SigningTime>
          <xd:SigningCertificate>
            <xd:Cert>
              <xd:CertDigest>
                <DigestMethod Algorithm="http://www.w3.org/2001/04/xmlenc#sha256"/>
                <DigestValue>ie8g9rTrIZaW52V9c4ILyDThVMjAT9781QpQ69d0N48=</DigestValue>
              </xd:CertDigest>
              <xd:IssuerSerial>
                <X509IssuerName>C=PY, O=DOCUMENTA S.A., CN=CA-DOCUMENTA S.A., SERIALNUMBER=RUC 80050172-1</X509IssuerName>
                <X509SerialNumber>4754928899525505209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ZHQAAjw4AACBFTUYAAAEALBwAAKoAAAAGAAAAAAAAAAAAAAAAAAAAoAUAAIQDAACjAQAABgEAAAAAAAAAAAAAAAAAALhkBgBw/wM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AAAAAASAAAADAAAAAEAAAAeAAAAGAAAAMMAAAAEAAAA9wAAABEAAAAlAAAADAAAAAEAAABUAAAAhAAAAMQAAAAEAAAA9QAAABAAAAABAAAAHMfoQY7j6EHEAAAABAAAAAkAAABMAAAAAAAAAAAAAAAAAAAA//////////9gAAAAMwAwAC8ANgAvADIAMAAyADA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cAAABHAAAAKQAAADMAAACP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LgAAABIAAAAJQAAAAwAAAAEAAAAVAAAAMQAAAAqAAAAMwAAALYAAABHAAAAAQAAABzH6EGO4+hBKgAAADMAAAAUAAAATAAAAAAAAAAAAAAAAAAAAP//////////dAAAAEQAYQByAGkAbwAgAEEAcgBjAGUAIABHAHUAdABpAGUAcgByAGUAegALAAAACAAAAAYAAAAEAAAACQAAAAQAAAAKAAAABgAAAAcAAAAIAAAABAAAAAsAAAAJAAAABQAAAAQAAAAIAAAABgAAAAY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EAAAACgAAAFAAAABwAAAAXAAAAAEAAAAcx+hBjuPoQQoAAABQAAAAFAAAAEwAAAAAAAAAAAAAAAAAAAD//////////3QAAABEAGEAcgDtAG8AIABBAHIAYwBlACAARwB1AHQAaQDpAHIAcgBlAHoACAAAAAYAAAAEAAAAAwAAAAcAAAADAAAABwAAAAQAAAAFAAAABgAAAAMAAAAIAAAABwAAAAQAAAADAAAABgAAAAQAAAAEAAAABgAAAAU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DcAAAACgAAAGAAAACGAAAAbAAAAAEAAAAcx+hBjuPoQQoAAABgAAAAGAAAAEwAAAAAAAAAAAAAAAAAAAD//////////3wAAABWAGkAYwBlAHAAcgBlAHMAaQBkAGUAbgB0AGUAIABFAGoAZQBjAHUAdABpAHYAbwAHAAAAAwAAAAUAAAAGAAAABwAAAAQAAAAGAAAABQAAAAMAAAAHAAAABgAAAAcAAAAEAAAABgAAAAMAAAAGAAAAAwAAAAYAAAAFAAAABwAAAAQAAAADAAAABQAAAAcAAABLAAAAQAAAADAAAAAFAAAAIAAAAAEAAAABAAAAEAAAAAAAAAAAAAAAAAEAAIAAAAAAAAAAAAAAAAABAACAAAAAJQAAAAwAAAACAAAAJwAAABgAAAAFAAAAAAAAAP///wAAAAAAJQAAAAwAAAAFAAAATAAAAGQAAAAJAAAAcAAAAPQAAAB8AAAACQAAAHAAAADsAAAADQAAACEA8AAAAAAAAAAAAAAAgD8AAAAAAAAAAAAAgD8AAAAAAAAAAAAAAAAAAAAAAAAAAAAAAAAAAAAAAAAAACUAAAAMAAAAAAAAgCgAAAAMAAAABQAAACUAAAAMAAAAAQAAABgAAAAMAAAAAAAAABIAAAAMAAAAAQAAABYAAAAMAAAAAAAAAFQAAAA4AQAACgAAAHAAAADzAAAAfAAAAAEAAAAcx+hBjuPoQQoAAABwAAAAJwAAAEwAAAAEAAAACQAAAHAAAAD1AAAAfQAAAJwAAABGAGkAcgBtAGEAZABvACAAcABvAHIAOgAgAFQATwBNAEEAUwAgAEQAQQBSAEkATwAgAEEAUgBDAEUAIABHAFUAVABJAEUAUgBSAEUAWgAAAAYAAAADAAAABAAAAAkAAAAGAAAABwAAAAcAAAADAAAABwAAAAcAAAAEAAAAAwAAAAMAAAAGAAAACQAAAAoAAAAHAAAABgAAAAMAAAAIAAAABwAAAAcAAAADAAAACQAAAAMAAAAHAAAABwAAAAcAAAAGAAAAAwAAAAgAAAAIAAAABgAAAAMAAAAGAAAABwAAAAcAAAAGAAAABgAAABYAAAAMAAAAAAAAACUAAAAMAAAAAgAAAA4AAAAUAAAAAAAAABAAAAAUAAAA</Object>
  <Object Id="idInvalidSigLnImg">AQAAAGwAAAAAAAAAAAAAAP8AAAB/AAAAAAAAAAAAAAAZHQAAjw4AACBFTUYAAAEAnCEAALEAAAAGAAAAAAAAAAAAAAAAAAAAoAUAAIQDAACjAQAABgEAAAAAAAAAAAAAAAAAALhkBgBw/wM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cAAABHAAAAKQAAADMAAACP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LgAAABIAAAAJQAAAAwAAAAEAAAAVAAAAMQAAAAqAAAAMwAAALYAAABHAAAAAQAAABzH6EGO4+hBKgAAADMAAAAUAAAATAAAAAAAAAAAAAAAAAAAAP//////////dAAAAEQAYQByAGkAbwAgAEEAcgBjAGUAIABHAHUAdABpAGUAcgByAGUAegALAAAACAAAAAYAAAAEAAAACQAAAAQAAAAKAAAABgAAAAcAAAAIAAAABAAAAAsAAAAJAAAABQAAAAQAAAAIAAAABgAAAAY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EAAAACgAAAFAAAABwAAAAXAAAAAEAAAAcx+hBjuPoQQoAAABQAAAAFAAAAEwAAAAAAAAAAAAAAAAAAAD//////////3QAAABEAGEAcgDtAG8AIABBAHIAYwBlACAARwB1AHQAaQDpAHIAcgBlAHoACAAAAAYAAAAEAAAAAwAAAAcAAAADAAAABwAAAAQAAAAFAAAABgAAAAMAAAAIAAAABwAAAAQAAAADAAAABgAAAAQAAAAEAAAABgAAAAU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DcAAAACgAAAGAAAACGAAAAbAAAAAEAAAAcx+hBjuPoQQoAAABgAAAAGAAAAEwAAAAAAAAAAAAAAAAAAAD//////////3wAAABWAGkAYwBlAHAAcgBlAHMAaQBkAGUAbgB0AGUAIABFAGoAZQBjAHUAdABpAHYAbwAHAAAAAwAAAAUAAAAGAAAABwAAAAQAAAAGAAAABQAAAAMAAAAHAAAABgAAAAcAAAAEAAAABgAAAAMAAAAGAAAAAwAAAAYAAAAFAAAABwAAAAQAAAADAAAABQAAAAcAAABLAAAAQAAAADAAAAAFAAAAIAAAAAEAAAABAAAAEAAAAAAAAAAAAAAAAAEAAIAAAAAAAAAAAAAAAAABAACAAAAAJQAAAAwAAAACAAAAJwAAABgAAAAFAAAAAAAAAP///wAAAAAAJQAAAAwAAAAFAAAATAAAAGQAAAAJAAAAcAAAAPQAAAB8AAAACQAAAHAAAADsAAAADQAAACEA8AAAAAAAAAAAAAAAgD8AAAAAAAAAAAAAgD8AAAAAAAAAAAAAAAAAAAAAAAAAAAAAAAAAAAAAAAAAACUAAAAMAAAAAAAAgCgAAAAMAAAABQAAACUAAAAMAAAAAQAAABgAAAAMAAAAAAAAABIAAAAMAAAAAQAAABYAAAAMAAAAAAAAAFQAAAA4AQAACgAAAHAAAADzAAAAfAAAAAEAAAAcx+hBjuPoQQoAAABwAAAAJwAAAEwAAAAEAAAACQAAAHAAAAD1AAAAfQAAAJwAAABGAGkAcgBtAGEAZABvACAAcABvAHIAOgAgAFQATwBNAEEAUwAgAEQAQQBSAEkATwAgAEEAUgBDAEUAIABHAFUAVABJAEUAUgBSAEUAWgAAAAYAAAADAAAABAAAAAkAAAAGAAAABwAAAAcAAAADAAAABwAAAAcAAAAEAAAAAwAAAAMAAAAGAAAACQAAAAoAAAAHAAAABgAAAAMAAAAIAAAABwAAAAcAAAADAAAACQAAAAMAAAAHAAAABwAAAAcAAAAGAAAAAwAAAAgAAAAIAAAABgAAAAMAAAAGAAAABwAAAAcAAAAGAAAABgAAABYAAAAMAAAAAAAAACUAAAAMAAAAAgAAAA4AAAAUAAAAAAAAABAAAAAUAAAA</Object>
</Signature>
</file>

<file path=_xmlsignatures/sig1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78ZO9Dg9W5Ky4KcgS+c91Gjcc0VAazgkkMu7I/DVYlg=</DigestValue>
    </Reference>
    <Reference Type="http://www.w3.org/2000/09/xmldsig#Object" URI="#idOfficeObject">
      <DigestMethod Algorithm="http://www.w3.org/2001/04/xmlenc#sha256"/>
      <DigestValue>kaztQERGTH5+PXmLgYqjjWBgZukQfWoLXBGaAB99YsE=</DigestValue>
    </Reference>
    <Reference Type="http://uri.etsi.org/01903#SignedProperties" URI="#idSignedProperties">
      <Transforms>
        <Transform Algorithm="http://www.w3.org/TR/2001/REC-xml-c14n-20010315"/>
      </Transforms>
      <DigestMethod Algorithm="http://www.w3.org/2001/04/xmlenc#sha256"/>
      <DigestValue>7wPJjKFZTtGW2g8adQRfMWdDNJr2dGjSO0yQ9gAxPMs=</DigestValue>
    </Reference>
    <Reference Type="http://www.w3.org/2000/09/xmldsig#Object" URI="#idValidSigLnImg">
      <DigestMethod Algorithm="http://www.w3.org/2001/04/xmlenc#sha256"/>
      <DigestValue>w5ECSZ3jFui1soHWkwjAs+cGfd7Hyo+4MMfwI5Nrljs=</DigestValue>
    </Reference>
    <Reference Type="http://www.w3.org/2000/09/xmldsig#Object" URI="#idInvalidSigLnImg">
      <DigestMethod Algorithm="http://www.w3.org/2001/04/xmlenc#sha256"/>
      <DigestValue>ZUTnBhZnnf0F0GZ84n8IqbHDWx82X99xHcEtxdqy+Vw=</DigestValue>
    </Reference>
  </SignedInfo>
  <SignatureValue>qjviJHcUZJlsH7ZmomTr30J837qpfV/kzaYJ1uzkEantdaMd0AQ6A9zf4mvehTjyXF3YcMlRnIsN
voQGaHTYfmjDw2DbtiHL3EOxnod8ZJwedsOx8GN0kUiDydcsRcGtG+jvL5B9uTE/gQLY1gDh1GvP
0bl27WzVYkcvVugTHGbV1k/8ZzrZDPGzlOb3A/WMGOWmWvN1wojjtxLIMv/H9zktIIN83Z8C4EKZ
mCEDSoJ+IS2DXuFEaTcO75mcndPuu+W05XsNip54g/1MQSIa26EdrN7dK1cyamUjTOrNYZiE/zuv
U2rgsxvqqclRq6ljOgo/DRUYPnAO3BbDXhbCkQ==</SignatureValue>
  <KeyInfo>
    <X509Data>
      <X509Certificate>MIIIAjCCBeqgAwIBAgIIdwhgxGcj0WUwDQYJKoZIhvcNAQELBQAwWzEXMBUGA1UEBRMOUlVDIDgwMDUwMTcyLTExGjAYBgNVBAMTEUNBLURPQ1VNRU5UQSBTLkEuMRcwFQYDVQQKEw5ET0NVTUVOVEEgUy5BLjELMAkGA1UEBhMCUFkwHhcNMjAwNjI2MTUwMDEyWhcNMjIwNjI2MTUxMDEyWjCBqDELMAkGA1UEBhMCUFkxITAfBgNVBAQMGERJQVogREUgQkVET1lBIEJJQU5DSElOSTERMA8GA1UEBRMIQ0kyMDU0MjUxDjAMBgNVBCoMBUpPUkdFMRcwFQYDVQQKDA5QRVJTT05BIEZJU0lDQTERMA8GA1UECwwIRklSTUEgRjIxJzAlBgNVBAMMHkpPUkdFIERJQVogREUgQkVET1lBIEJJQU5DSElOSTCCASIwDQYJKoZIhvcNAQEBBQADggEPADCCAQoCggEBAMYcT9+jpgjx7dRcVamJyaIRVPtRB7R/UFhij6zfK0BEw2XhPl8pg5P20UzGI8eoHc6QxbxbTm4ZS45V0lXAK8zUF1BE0g/6sS2qmvHRN9Cx/FEOQXqaRImfYoz7B1tC4LHDB8/MVs3V+3MN9JSzjKoP2msaU7Swseddl1vudSfonReWJzxhzfuT6gyQYZp2swVLaYvubHz1ha6LLm2HMT8iRLroZlAxJs15GXmIL8K0q4plaSY3vpUWw1Vump14IeCOY7SBk7VZ1vBnKJdJDV4WBsta4Wxbc3A/u6Hmd0b7JB2m/A8rZRy/Wtxn3v+hftRK2CGGUTlcje1QPioxxe8CAwEAAaOCA3owggN2MAwGA1UdEwEB/wQCMAAwDgYDVR0PAQH/BAQDAgXgMCoGA1UdJQEB/wQgMB4GCCsGAQUFBwMBBggrBgEFBQcDAgYIKwYBBQUHAwQwHQYDVR0OBBYEFM2Gq+OYTAv59OkIUorYmyjc3ypN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eBgNVHREEFzAVgRNqZGJlZG95YTF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i0um0gV99E0ZtDbWieYUuTuB400oXNYXG6vbIvp7w5s2Eaye+RLKf+gfQDSoTTVRQqUKj4U+Qw7Gn9JcfI85k1cLzPEfZDAoItaLTkGqNKpOEOsM7rIeTEPtGAQp3Pvo065ZOA+BSQaeggsw3AHoqeiW6axsKNKzqAxAm8wkUmM08fk7wastRRLo+0Cdtklqe2ynDR3v57lduqSaGTYZh++hR+J3I1PTA9AeiIJQcKC0j/mf2jdCept+yTD5zRbPZIG5dSn0ZtRruWcUtpVZD+gN9LZyzAlzV5g17v6Ykqz9457QAT8xJxVR9dPrvIOyWC9NTpUpNZl6stYqhIOzCeWmm5O+fUnlIWifYU99NkRJ5S/9Q03ua09/VoTXJUoVkqWTx/JS9LgmjF1MYN33207KEC5fXe1VM7DZ1AJwi2CD4L2Sm1mpt57xz6mqUL2izdgj7YL3DTV06rJCTKuj8p9pm5hmEWpDnmL5aphhePAJXCiafQnOfyHpnmMLngl+AWyI9xF28vy07a4EjKm+EOb71qpTVGG7kUQlvDXPpwS31X7eRku6m1dRSPNQnOW3NbmR4L3dTqgcJYdp8EaLDDmitlFLqD2mExTKP0NOlFvjYYfQQHrLX/1WtNOeoh+7QbQ3sbDWwcRcJVa7e8tu9g/aeWzlx+mEsCf3GONNRi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QxTsZRIPljpCJSUvYq3yRrCeYFjxgd9qAAyZJAim1go=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VrXED7/c6wFS8DQR2wA9sIBSBpG3URvIqYOrVCvNdsw=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6PYPvcgE4EoP+JUZhtcVgXZMNK2a5L6GJifdA1XCFfo=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6PYPvcgE4EoP+JUZhtcVgXZMNK2a5L6GJifdA1XCFfo=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6PYPvcgE4EoP+JUZhtcVgXZMNK2a5L6GJifdA1XCFfo=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YY0KESmrjys0nHK0rESl1Vzt4562t2JT1arvGMjdaWk=</DigestValue>
      </Reference>
      <Reference URI="/xl/drawings/drawing1.xml?ContentType=application/vnd.openxmlformats-officedocument.drawing+xml">
        <DigestMethod Algorithm="http://www.w3.org/2001/04/xmlenc#sha256"/>
        <DigestValue>cYz6nP/kA4sESEaGWYGc9BYSKfRTAET2v883waM1MyA=</DigestValue>
      </Reference>
      <Reference URI="/xl/drawings/drawing2.xml?ContentType=application/vnd.openxmlformats-officedocument.drawing+xml">
        <DigestMethod Algorithm="http://www.w3.org/2001/04/xmlenc#sha256"/>
        <DigestValue>iZukg27XrhbInY59EslIKe0c+a5Zdk+BhU7GA0rC7Jw=</DigestValue>
      </Reference>
      <Reference URI="/xl/drawings/vmlDrawing1.vml?ContentType=application/vnd.openxmlformats-officedocument.vmlDrawing">
        <DigestMethod Algorithm="http://www.w3.org/2001/04/xmlenc#sha256"/>
        <DigestValue>Dcazh7Y6y82o7O+StOhPXCqmgRufqf7Hn9UqEHCdXKw=</DigestValue>
      </Reference>
      <Reference URI="/xl/drawings/vmlDrawing2.vml?ContentType=application/vnd.openxmlformats-officedocument.vmlDrawing">
        <DigestMethod Algorithm="http://www.w3.org/2001/04/xmlenc#sha256"/>
        <DigestValue>9e7r829xFOXJZLZhU/7bYPbkoUdHDzCi47wjFWVJSag=</DigestValue>
      </Reference>
      <Reference URI="/xl/drawings/vmlDrawing3.vml?ContentType=application/vnd.openxmlformats-officedocument.vmlDrawing">
        <DigestMethod Algorithm="http://www.w3.org/2001/04/xmlenc#sha256"/>
        <DigestValue>SMIuwi9GwHMmiRn8Ewu5sBiQLaz3JIV56cbkSo/J4sQ=</DigestValue>
      </Reference>
      <Reference URI="/xl/drawings/vmlDrawing4.vml?ContentType=application/vnd.openxmlformats-officedocument.vmlDrawing">
        <DigestMethod Algorithm="http://www.w3.org/2001/04/xmlenc#sha256"/>
        <DigestValue>XvKZPwKShVapujY9QuYKyWror4BO4TpKsiZEX09qvxM=</DigestValue>
      </Reference>
      <Reference URI="/xl/drawings/vmlDrawing5.vml?ContentType=application/vnd.openxmlformats-officedocument.vmlDrawing">
        <DigestMethod Algorithm="http://www.w3.org/2001/04/xmlenc#sha256"/>
        <DigestValue>Rouae/cP640zp/m+o39CITltPm/w0Zo5OzAG5FeTIO0=</DigestValue>
      </Reference>
      <Reference URI="/xl/embeddings/Microsoft_Excel_97-2003_Worksheet.xls?ContentType=application/vnd.ms-excel">
        <DigestMethod Algorithm="http://www.w3.org/2001/04/xmlenc#sha256"/>
        <DigestValue>NUiM9/pFsJylaSYNsF1iQmkVVqTu72CSWh+xr0FQbQ8=</DigestValue>
      </Reference>
      <Reference URI="/xl/embeddings/Microsoft_Excel_97-2003_Worksheet1.xls?ContentType=application/vnd.ms-excel">
        <DigestMethod Algorithm="http://www.w3.org/2001/04/xmlenc#sha256"/>
        <DigestValue>8zrUlHNX/uTFM3g+cqG9mwdTqoliTh9h20ITlCFyuCM=</DigestValue>
      </Reference>
      <Reference URI="/xl/media/image1.emf?ContentType=image/x-emf">
        <DigestMethod Algorithm="http://www.w3.org/2001/04/xmlenc#sha256"/>
        <DigestValue>M402nuAYAQk5G47QpGhnM6EnKeTAlsuGIVVF3qIxbuE=</DigestValue>
      </Reference>
      <Reference URI="/xl/media/image2.emf?ContentType=image/x-emf">
        <DigestMethod Algorithm="http://www.w3.org/2001/04/xmlenc#sha256"/>
        <DigestValue>as46bRdy9zH4l6tIJQga5cplRJbITJPlEkieZm+MGFE=</DigestValue>
      </Reference>
      <Reference URI="/xl/media/image3.emf?ContentType=image/x-emf">
        <DigestMethod Algorithm="http://www.w3.org/2001/04/xmlenc#sha256"/>
        <DigestValue>V83/BKLzhqxY4FPsPZ09VjJRPDusR2ayYw9cqVRtumM=</DigestValue>
      </Reference>
      <Reference URI="/xl/media/image4.emf?ContentType=image/x-emf">
        <DigestMethod Algorithm="http://www.w3.org/2001/04/xmlenc#sha256"/>
        <DigestValue>CdEaPRXmW9BDaFRU+Em1ZQd9FrLRIIcjBIEdwK2wWLQ=</DigestValue>
      </Reference>
      <Reference URI="/xl/media/image5.emf?ContentType=image/x-emf">
        <DigestMethod Algorithm="http://www.w3.org/2001/04/xmlenc#sha256"/>
        <DigestValue>JqaI6XSauIpjJvrhcBDtUdc6lKQb6Otfte4u+KhfsgQ=</DigestValue>
      </Reference>
      <Reference URI="/xl/media/image6.emf?ContentType=image/x-emf">
        <DigestMethod Algorithm="http://www.w3.org/2001/04/xmlenc#sha256"/>
        <DigestValue>PWTq6+Nic2nTGlGxPf/xBwnMQ/fOj193UkR5iificl8=</DigestValue>
      </Reference>
      <Reference URI="/xl/media/image7.emf?ContentType=image/x-emf">
        <DigestMethod Algorithm="http://www.w3.org/2001/04/xmlenc#sha256"/>
        <DigestValue>Jfwi8mIqt7ru+8ovtXF8B6RQVAs6Yi686+p1GeTEbOE=</DigestValue>
      </Reference>
      <Reference URI="/xl/media/image8.emf?ContentType=image/x-emf">
        <DigestMethod Algorithm="http://www.w3.org/2001/04/xmlenc#sha256"/>
        <DigestValue>3g7Dqlmd074fY/cWAkREtsn1IBSHXZHjpQczKU8d/ew=</DigestValue>
      </Reference>
      <Reference URI="/xl/printerSettings/printerSettings1.bin?ContentType=application/vnd.openxmlformats-officedocument.spreadsheetml.printerSettings">
        <DigestMethod Algorithm="http://www.w3.org/2001/04/xmlenc#sha256"/>
        <DigestValue>x9ON6vbhOxsNADzrW3Sqh5fq9kEQWWhpPm4RJfkJH9c=</DigestValue>
      </Reference>
      <Reference URI="/xl/printerSettings/printerSettings2.bin?ContentType=application/vnd.openxmlformats-officedocument.spreadsheetml.printerSettings">
        <DigestMethod Algorithm="http://www.w3.org/2001/04/xmlenc#sha256"/>
        <DigestValue>Giv5NI/oKNPJrD6HZtyz+AOEv2ZSVqq5HGjL7gBbIsU=</DigestValue>
      </Reference>
      <Reference URI="/xl/printerSettings/printerSettings3.bin?ContentType=application/vnd.openxmlformats-officedocument.spreadsheetml.printerSettings">
        <DigestMethod Algorithm="http://www.w3.org/2001/04/xmlenc#sha256"/>
        <DigestValue>PJ0w+ExbZsve2LukHY7bPHC41Sua1srnPNQumbnRVjg=</DigestValue>
      </Reference>
      <Reference URI="/xl/printerSettings/printerSettings4.bin?ContentType=application/vnd.openxmlformats-officedocument.spreadsheetml.printerSettings">
        <DigestMethod Algorithm="http://www.w3.org/2001/04/xmlenc#sha256"/>
        <DigestValue>x9ON6vbhOxsNADzrW3Sqh5fq9kEQWWhpPm4RJfkJH9c=</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t/SSd1MIfLjoIsWgjIPG6pc6xVDzxDpEaezEAvDiyV0=</DigestValue>
      </Reference>
      <Reference URI="/xl/styles.xml?ContentType=application/vnd.openxmlformats-officedocument.spreadsheetml.styles+xml">
        <DigestMethod Algorithm="http://www.w3.org/2001/04/xmlenc#sha256"/>
        <DigestValue>1dUYTuQVxVFDLFRVkTEQlO1t1u5hej1ZK3w+8ca2VbA=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1aJXmpyNrErzPQiu/V/p7u/J7hb5Z0QeyhfNgu20tqQ=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FFIrRsYgXaGYr5S5tvXNLL2fMBe0ujKkn3inKa+A3rM=</DigestValue>
      </Reference>
      <Reference URI="/xl/worksheets/sheet1.xml?ContentType=application/vnd.openxmlformats-officedocument.spreadsheetml.worksheet+xml">
        <DigestMethod Algorithm="http://www.w3.org/2001/04/xmlenc#sha256"/>
        <DigestValue>woJwnJofxDXX4NOhmV4DEpl478TT8umcS6I89HHobR4=</DigestValue>
      </Reference>
      <Reference URI="/xl/worksheets/sheet2.xml?ContentType=application/vnd.openxmlformats-officedocument.spreadsheetml.worksheet+xml">
        <DigestMethod Algorithm="http://www.w3.org/2001/04/xmlenc#sha256"/>
        <DigestValue>yUDgSa1zcPvsIcVW8FLjseUq/ykwQTMFG763hT9qEOM=</DigestValue>
      </Reference>
      <Reference URI="/xl/worksheets/sheet3.xml?ContentType=application/vnd.openxmlformats-officedocument.spreadsheetml.worksheet+xml">
        <DigestMethod Algorithm="http://www.w3.org/2001/04/xmlenc#sha256"/>
        <DigestValue>PgQJbXSoJ2euauCL2ptCcXaHrukQbs5MHONy8eGpSwc=</DigestValue>
      </Reference>
      <Reference URI="/xl/worksheets/sheet4.xml?ContentType=application/vnd.openxmlformats-officedocument.spreadsheetml.worksheet+xml">
        <DigestMethod Algorithm="http://www.w3.org/2001/04/xmlenc#sha256"/>
        <DigestValue>uVQP+EtkC1D5Kf+GpQTT6A+/JOcUl5SXV4PWCbXyRzM=</DigestValue>
      </Reference>
      <Reference URI="/xl/worksheets/sheet5.xml?ContentType=application/vnd.openxmlformats-officedocument.spreadsheetml.worksheet+xml">
        <DigestMethod Algorithm="http://www.w3.org/2001/04/xmlenc#sha256"/>
        <DigestValue>87VA0HqEf/TT2lspJ6za2dCpn/2BWaFK//rghxuiwIE=</DigestValue>
      </Reference>
    </Manifest>
    <SignatureProperties>
      <SignatureProperty Id="idSignatureTime" Target="#idPackageSignature">
        <mdssi:SignatureTime xmlns:mdssi="http://schemas.openxmlformats.org/package/2006/digital-signature">
          <mdssi:Format>YYYY-MM-DDThh:mm:ssTZD</mdssi:Format>
          <mdssi:Value>2020-06-30T18:50:42Z</mdssi:Value>
        </mdssi:SignatureTime>
      </SignatureProperty>
    </SignatureProperties>
  </Object>
  <Object Id="idOfficeObject">
    <SignatureProperties>
      <SignatureProperty Id="idOfficeV1Details" Target="#idPackageSignature">
        <SignatureInfoV1 xmlns="http://schemas.microsoft.com/office/2006/digsig">
          <SetupID>{D162D71A-EE6C-4382-881B-1A33CE847494}</SetupID>
          <SignatureText>Jorge Diaz de Bedoya</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2020-06-30T18:50:42Z</xd:SigningTime>
          <xd:SigningCertificate>
            <xd:Cert>
              <xd:CertDigest>
                <DigestMethod Algorithm="http://www.w3.org/2001/04/xmlenc#sha256"/>
                <DigestValue>wbq0nFMvIdJ0fMVQC/rRHJryfWvxnhl9kJFc+IIPevg=</DigestValue>
              </xd:CertDigest>
              <xd:IssuerSerial>
                <X509IssuerName>C=PY, O=DOCUMENTA S.A., CN=CA-DOCUMENTA S.A., SERIALNUMBER=RUC 80050172-1</X509IssuerName>
                <X509SerialNumber>8577211886987366757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oBAAB/AAAAAAAAAAAAAABZHgAAjw4AACBFTUYAAAEA8BsAAKoAAAAGAAAAAAAAAAAAAAAAAAAAoAUAAIQDAACjAQAABgEAAAAAAAAAAAAAAAAAALhkBgBw/wMACgAAABAAAAAAAAAAAAAAAEsAAAAQAAAAAAAAAAUAAAAeAAAAGAAAAAAAAAAAAAAACwEAAIAAAAAnAAAAGAAAAAEAAAAAAAAAAAAAAAAAAAAlAAAADAAAAAEAAABMAAAAZAAAAAAAAAAAAAAACgEAAH8AAAAAAAAAAAAAAA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8PDwAAAAAAAlAAAADAAAAAEAAABMAAAAZAAAAAAAAAAAAAAACgEAAH8AAAAAAAAAAAAAAAsBAACAAAAAIQDwAAAAAAAAAAAAAACAPwAAAAAAAAAAAACAPwAAAAAAAAAAAAAAAAAAAAAAAAAAAAAAAAAAAAAAAAAAJQAAAAwAAAAAAACAKAAAAAwAAAABAAAAJwAAABgAAAABAAAAAAAAAPDw8AAAAAAAJQAAAAwAAAABAAAATAAAAGQAAAAAAAAAAAAAAAoBAAB/AAAAAAAAAAAAAAAL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AAAAAAAlAAAADAAAAAEAAABMAAAAZAAAAAAAAAAAAAAACgEAAH8AAAAAAAAAAAAAAAsBAACAAAAAIQDwAAAAAAAAAAAAAACAPwAAAAAAAAAAAACAPwAAAAAAAAAAAAAAAAAAAAAAAAAAAAAAAAAAAAAAAAAAJQAAAAwAAAAAAACAKAAAAAwAAAABAAAAJwAAABgAAAABAAAAAAAAAP///wAAAAAAJQAAAAwAAAABAAAATAAAAGQAAAAAAAAAAAAAAAoBAAB/AAAAAAAAAAAAAAAL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AAAAAASAAAADAAAAAEAAAAeAAAAGAAAAMMAAAAEAAAA9wAAABEAAAAlAAAADAAAAAEAAABUAAAAhAAAAMQAAAAEAAAA9QAAABAAAAABAAAAHMfoQY7j6EHEAAAABAAAAAkAAABMAAAAAAAAAAAAAAAAAAAA//////////9gAAAAMwAwAC8ANgAvADIAMAAyADAAAAAGAAAABgAAAAQAAAAGAAAABAAAAAYAAAAGAAAABgAAAAYAAABLAAAAQAAAADAAAAAFAAAAIAAAAAEAAAABAAAAEAAAAAAAAAAAAAAACwEAAIAAAAAAAAAAAAAAAAs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4AAABHAAAAKQAAADMAAACW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L8AAABIAAAAJQAAAAwAAAAEAAAAVAAAAMQAAAAqAAAAMwAAAL0AAABHAAAAAQAAABzH6EGO4+hBKgAAADMAAAAUAAAATAAAAAAAAAAAAAAAAAAAAP//////////dAAAAEoAbwByAGcAZQAgAEQAaQBhAHoAIABkAGUAIABCAGUAZABvAHkAYQAGAAAACQAAAAYAAAAJAAAACAAAAAQAAAALAAAABAAAAAgAAAAHAAAABAAAAAkAAAAIAAAABAAAAAkAAAAIAAAACQAAAAkAAAAIAAAACAAAAEsAAABAAAAAMAAAAAUAAAAgAAAAAQAAAAEAAAAQAAAAAAAAAAAAAAALAQAAgAAAAAAAAAAAAAAACwEAAIAAAAAlAAAADAAAAAIAAAAnAAAAGAAAAAUAAAAAAAAA////AAAAAAAlAAAADAAAAAUAAABMAAAAZAAAAAAAAABQAAAACgEAAHwAAAAAAAAAUAAAAAs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EAAAACgAAAFAAAAB2AAAAXAAAAAEAAAAcx+hBjuPoQQoAAABQAAAAFAAAAEwAAAAAAAAAAAAAAAAAAAD//////////3QAAABKAG8AcgBnAGUAIABEAO0AYQB6ACAAZABlACAAQgBlAGQAbwB5AGEABAAAAAcAAAAEAAAABwAAAAYAAAADAAAACAAAAAMAAAAGAAAABQAAAAMAAAAHAAAABgAAAAMAAAAGAAAABgAAAAcAAAAHAAAABQAAAAYAAABLAAAAQAAAADAAAAAFAAAAIAAAAAEAAAABAAAAEAAAAAAAAAAAAAAACwEAAIAAAAAAAAAAAAAAAAs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IAAAACgAAAGAAAAA/AAAAbAAAAAEAAAAcx+hBjuPoQQoAAABgAAAACgAAAEwAAAAAAAAAAAAAAAAAAAD//////////2AAAABQAHIAZQBzAGkAZABlAG4AdABlAAYAAAAEAAAABgAAAAUAAAADAAAABwAAAAYAAAAHAAAABAAAAAYAAABLAAAAQAAAADAAAAAFAAAAIAAAAAEAAAABAAAAEAAAAAAAAAAAAAAACwEAAIAAAAAAAAAAAAAAAAsBAACAAAAAJQAAAAwAAAACAAAAJwAAABgAAAAFAAAAAAAAAP///wAAAAAAJQAAAAwAAAAFAAAATAAAAGQAAAAJAAAAcAAAAAEBAAB8AAAACQAAAHAAAAD5AAAADQAAACEA8AAAAAAAAAAAAAAAgD8AAAAAAAAAAAAAgD8AAAAAAAAAAAAAAAAAAAAAAAAAAAAAAAAAAAAAAAAAACUAAAAMAAAAAAAAgCgAAAAMAAAABQAAACUAAAAMAAAAAQAAABgAAAAMAAAAAAAAABIAAAAMAAAAAQAAABYAAAAMAAAAAAAAAFQAAABQAQAACgAAAHAAAAAAAQAAfAAAAAEAAAAcx+hBjuPoQQoAAABwAAAAKwAAAEwAAAAEAAAACQAAAHAAAAACAQAAfQAAAKQAAABGAGkAcgBtAGEAZABvACAAcABvAHIAOgAgAEoATwBSAEcARQAgAEQASQBBAFoAIABEAEUAIABCAEUARABPAFkAQQAgAEIASQBBAE4AQwBIAEkATgBJAAAABgAAAAMAAAAEAAAACQAAAAYAAAAHAAAABwAAAAMAAAAHAAAABwAAAAQAAAADAAAAAwAAAAQAAAAJAAAABwAAAAgAAAAGAAAAAwAAAAgAAAADAAAABwAAAAYAAAADAAAACAAAAAYAAAADAAAABgAAAAYAAAAIAAAACQAAAAUAAAAHAAAAAwAAAAYAAAADAAAABwAAAAgAAAAHAAAACAAAAAMAAAAIAAAAAwAAABYAAAAMAAAAAAAAACUAAAAMAAAAAgAAAA4AAAAUAAAAAAAAABAAAAAUAAAA</Object>
  <Object Id="idInvalidSigLnImg">AQAAAGwAAAAAAAAAAAAAAAoBAAB/AAAAAAAAAAAAAABZHgAAjw4AACBFTUYAAAEAYCEAALEAAAAGAAAAAAAAAAAAAAAAAAAAoAUAAIQDAACjAQAABgEAAAAAAAAAAAAAAAAAALhkBgBw/wMACgAAABAAAAAAAAAAAAAAAEsAAAAQAAAAAAAAAAUAAAAeAAAAGAAAAAAAAAAAAAAACwEAAIAAAAAnAAAAGAAAAAEAAAAAAAAAAAAAAAAAAAAlAAAADAAAAAEAAABMAAAAZAAAAAAAAAAAAAAACgEAAH8AAAAAAAAAAAAAAA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8PDwAAAAAAAlAAAADAAAAAEAAABMAAAAZAAAAAAAAAAAAAAACgEAAH8AAAAAAAAAAAAAAAsBAACAAAAAIQDwAAAAAAAAAAAAAACAPwAAAAAAAAAAAACAPwAAAAAAAAAAAAAAAAAAAAAAAAAAAAAAAAAAAAAAAAAAJQAAAAwAAAAAAACAKAAAAAwAAAABAAAAJwAAABgAAAABAAAAAAAAAPDw8AAAAAAAJQAAAAwAAAABAAAATAAAAGQAAAAAAAAAAAAAAAoBAAB/AAAAAAAAAAAAAAAL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AAAAAAAlAAAADAAAAAEAAABMAAAAZAAAAAAAAAAAAAAACgEAAH8AAAAAAAAAAAAAAAsBAACAAAAAIQDwAAAAAAAAAAAAAACAPwAAAAAAAAAAAACAPwAAAAAAAAAAAAAAAAAAAAAAAAAAAAAAAAAAAAAAAAAAJQAAAAwAAAAAAACAKAAAAAwAAAABAAAAJwAAABgAAAABAAAAAAAAAP///wAAAAAAJQAAAAwAAAABAAAATAAAAGQAAAAAAAAAAAAAAAoBAAB/AAAAAAAAAAAAAAAL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CwEAAIAAAAAAAAAAAAAAAAs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4AAABHAAAAKQAAADMAAACW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L8AAABIAAAAJQAAAAwAAAAEAAAAVAAAAMQAAAAqAAAAMwAAAL0AAABHAAAAAQAAABzH6EGO4+hBKgAAADMAAAAUAAAATAAAAAAAAAAAAAAAAAAAAP//////////dAAAAEoAbwByAGcAZQAgAEQAaQBhAHoAIABkAGUAIABCAGUAZABvAHkAYQAGAAAACQAAAAYAAAAJAAAACAAAAAQAAAALAAAABAAAAAgAAAAHAAAABAAAAAkAAAAIAAAABAAAAAkAAAAIAAAACQAAAAkAAAAIAAAACAAAAEsAAABAAAAAMAAAAAUAAAAgAAAAAQAAAAEAAAAQAAAAAAAAAAAAAAALAQAAgAAAAAAAAAAAAAAACwEAAIAAAAAlAAAADAAAAAIAAAAnAAAAGAAAAAUAAAAAAAAA////AAAAAAAlAAAADAAAAAUAAABMAAAAZAAAAAAAAABQAAAACgEAAHwAAAAAAAAAUAAAAAs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EAAAACgAAAFAAAAB2AAAAXAAAAAEAAAAcx+hBjuPoQQoAAABQAAAAFAAAAEwAAAAAAAAAAAAAAAAAAAD//////////3QAAABKAG8AcgBnAGUAIABEAO0AYQB6ACAAZABlACAAQgBlAGQAbwB5AGEABAAAAAcAAAAEAAAABwAAAAYAAAADAAAACAAAAAMAAAAGAAAABQAAAAMAAAAHAAAABgAAAAMAAAAGAAAABgAAAAcAAAAHAAAABQAAAAYAAABLAAAAQAAAADAAAAAFAAAAIAAAAAEAAAABAAAAEAAAAAAAAAAAAAAACwEAAIAAAAAAAAAAAAAAAAs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IAAAACgAAAGAAAAA/AAAAbAAAAAEAAAAcx+hBjuPoQQoAAABgAAAACgAAAEwAAAAAAAAAAAAAAAAAAAD//////////2AAAABQAHIAZQBzAGkAZABlAG4AdABlAAYAAAAEAAAABgAAAAUAAAADAAAABwAAAAYAAAAHAAAABAAAAAYAAABLAAAAQAAAADAAAAAFAAAAIAAAAAEAAAABAAAAEAAAAAAAAAAAAAAACwEAAIAAAAAAAAAAAAAAAAsBAACAAAAAJQAAAAwAAAACAAAAJwAAABgAAAAFAAAAAAAAAP///wAAAAAAJQAAAAwAAAAFAAAATAAAAGQAAAAJAAAAcAAAAAEBAAB8AAAACQAAAHAAAAD5AAAADQAAACEA8AAAAAAAAAAAAAAAgD8AAAAAAAAAAAAAgD8AAAAAAAAAAAAAAAAAAAAAAAAAAAAAAAAAAAAAAAAAACUAAAAMAAAAAAAAgCgAAAAMAAAABQAAACUAAAAMAAAAAQAAABgAAAAMAAAAAAAAABIAAAAMAAAAAQAAABYAAAAMAAAAAAAAAFQAAABQAQAACgAAAHAAAAAAAQAAfAAAAAEAAAAcx+hBjuPoQQoAAABwAAAAKwAAAEwAAAAEAAAACQAAAHAAAAACAQAAfQAAAKQAAABGAGkAcgBtAGEAZABvACAAcABvAHIAOgAgAEoATwBSAEcARQAgAEQASQBBAFoAIABEAEUAIABCAEUARABPAFkAQQAgAEIASQBBAE4AQwBIAEkATgBJAAAABgAAAAMAAAAEAAAACQAAAAYAAAAHAAAABwAAAAMAAAAHAAAABwAAAAQAAAADAAAAAwAAAAQAAAAJAAAABwAAAAgAAAAGAAAAAwAAAAgAAAADAAAABwAAAAYAAAADAAAACAAAAAYAAAADAAAABgAAAAYAAAAIAAAACQAAAAUAAAAHAAAAAwAAAAYAAAADAAAABwAAAAgAAAAHAAAACAAAAAMAAAAIAAAAAw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7RssMGL3MtrFEOti7r805syUi7FGLKGUdYJj3F1wY7I=</DigestValue>
    </Reference>
    <Reference Type="http://www.w3.org/2000/09/xmldsig#Object" URI="#idOfficeObject">
      <DigestMethod Algorithm="http://www.w3.org/2001/04/xmlenc#sha256"/>
      <DigestValue>EReqhUuZb5BOUmQBsuUWYpuRiDVtHY+85HWSQfd4iYs=</DigestValue>
    </Reference>
    <Reference Type="http://uri.etsi.org/01903#SignedProperties" URI="#idSignedProperties">
      <Transforms>
        <Transform Algorithm="http://www.w3.org/TR/2001/REC-xml-c14n-20010315"/>
      </Transforms>
      <DigestMethod Algorithm="http://www.w3.org/2001/04/xmlenc#sha256"/>
      <DigestValue>4ZkomYwiflzCmfLzoyh+NwBgqv0GLOaBpPUi380b6gA=</DigestValue>
    </Reference>
    <Reference Type="http://www.w3.org/2000/09/xmldsig#Object" URI="#idValidSigLnImg">
      <DigestMethod Algorithm="http://www.w3.org/2001/04/xmlenc#sha256"/>
      <DigestValue>fQu52eXDTwtXRMPAR1O4c5WgZWFU6MxOI9QgM1EtX9E=</DigestValue>
    </Reference>
    <Reference Type="http://www.w3.org/2000/09/xmldsig#Object" URI="#idInvalidSigLnImg">
      <DigestMethod Algorithm="http://www.w3.org/2001/04/xmlenc#sha256"/>
      <DigestValue>41/qOf5GrBpG+qydIrMAIuYwOD1sMEa4JLRBOadPOCU=</DigestValue>
    </Reference>
  </SignedInfo>
  <SignatureValue>RBphu/wQvXFbQxfoHkxMLAZYrDc2FrJlA3voUiLiyjDcHOME4FPbYlc5i0RUP6zYibUosNdm8qGO
+q/pbHuY6xid4L2/upnzfvaEGV0BuFhxw0tmGRkY9s84UOF+aS2jfYDSmtVTkHbHiXreKqtu/H2e
CiNxbepDRyeZO2vwhE92E9vA8mr1Rbibo6dpxo9hjWxUNj2l66DbbvJ+Zi44X+y3D/ehVPnrPLL9
exyw0Xzzl5SkojLiq/7b5MKRPEG0u+jCwxv0CAxWbmFeOUUFmyG+P2TRL/lCJtU0jchpU6ceUBk9
lI2hpuGgPWwbcCv8OBcdzVfeGI5pMx8tvoL7gA==</SignatureValue>
  <KeyInfo>
    <X509Data>
      <X509Certificate>MIIIDTCCBfWgAwIBAgIID1bzS3/s5U0wDQYJKoZIhvcNAQELBQAwWzEXMBUGA1UEBRMOUlVDIDgwMDUwMTcyLTExGjAYBgNVBAMTEUNBLURPQ1VNRU5UQSBTLkEuMRcwFQYDVQQKEw5ET0NVTUVOVEEgUy5BLjELMAkGA1UEBhMCUFkwHhcNMjAwNjI2MTI1ODA0WhcNMjIwNjI2MTMwODA0WjCBpjELMAkGA1UEBhMCUFkxFTATBgNVBAQMDENBUkRPWk8gVkVSQTERMA8GA1UEBRMIQ0k5NzIzNjUxGTAXBgNVBCoMEFZJUkdJTklBIEFNQU1CQVkxFzAVBgNVBAoMDlBFUlNPTkEgRklTSUNBMREwDwYDVQQLDAhGSVJNQSBGMjEmMCQGA1UEAwwdVklSR0lOSUEgQU1BTUJBWSBDQVJET1pPIFZFUkEwggEiMA0GCSqGSIb3DQEBAQUAA4IBDwAwggEKAoIBAQC+xI+UKrK+5QEcwtXzCzxEGlijkduYh31f6IOKjGU13er+ua1WgVWHlti8iic1QO+xVc5+jAZl/vr6VqqR/UqOImgB/k05ErNJonVT6RTLY0tRDYR4XvDqHDZblrK5NerxijfPwW5cZcnkB99bOwu90iVyIqHj3v7MKjW2oDGmjmCovb2TOrPcenkhCVYcC0RpbHeeGlkheTwXqXJEwu+RLbN7wEMO6s2+BYd4Ykwb41lI4dg3WI2y+3buiJD/jXc8mM6g93e1uwCgud2NfQQaPYEa3faLze25lqGWdfApU3inMEaCNIRH6k3Uyt6OL4hqTNInZvo2H4K6A0k7mWdtAgMBAAGjggOHMIIDgzAMBgNVHRMBAf8EAjAAMA4GA1UdDwEB/wQEAwIF4DAqBgNVHSUBAf8EIDAeBggrBgEFBQcDAQYIKwYBBQUHAwIGCCsGAQUFBwMEMB0GA1UdDgQWBBSW20CIKYFINPEZjSNMcuCIaIVih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wYDVR0RBCQwIoEgYW1hbWJheS5jYXJkb3pvQGludGVyZmlzYS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AJ7dqufQyHXrZbxSEogvHOsEMr4KwKZLc2I9daX9VOViN0un+PoV19zoUpkx0XE17eOtK67YSQ8GU9fgLZfNm3NhhtUrIU/9Plhk52PdYiFTW53I/w1CaLad2uu0BhtrZBUzXOfY/UktzKYh6zHVJsv68dEZ0giSkHIay49vBZQvp7saXO1a5HQCiQXRCLMMkdSOlmjVlrl2whATvykn9LbcVLgQ4JdXHfQeQvIgGHKBu+KdIq/Y1FoFrTfc5TrDorJTNK0jRRuoxkAMiR/2G34lzfQGkY+YpX618d1AmI/KAEmRMTBQOk8tplJgtIU0QnP/RPY8GUJ5a2LC2iJu2EKWn3gif3GFPlbcf60qkLJPJ2FCNDbsBxM6CkOOCyYJVydEJhdULWj3Y4X+WtxRXU8Hxj/Dw9CenL4c+HBaOSJiAEkZSsAiLPhKSLHKRlSWXAQ4YpLQQOtvEFmAbWK7OeDbomnNEDM+bZIlTuFy9s6cm64qjorLradVbxFl4yKL04OpG8DBWEomFCWp6cQAmdjFd3T2bnY/PqL5eS5J1KkB3BNnihPE7yXYWapgzHbm1Ooe1xqH8JE+SdqxPs3F7IS4CoCgRtIDwg++hgMPlBe1aA6CJAWU8cw63gjQJ//H2pzUSqx95d52pAUCxVZ3UiJWDEs5cNkLh+VQ8hTvDRe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QxTsZRIPljpCJSUvYq3yRrCeYFjxgd9qAAyZJAim1go=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VrXED7/c6wFS8DQR2wA9sIBSBpG3URvIqYOrVCvNdsw=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6PYPvcgE4EoP+JUZhtcVgXZMNK2a5L6GJifdA1XCFfo=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6PYPvcgE4EoP+JUZhtcVgXZMNK2a5L6GJifdA1XCFfo=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6PYPvcgE4EoP+JUZhtcVgXZMNK2a5L6GJifdA1XCFfo=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YY0KESmrjys0nHK0rESl1Vzt4562t2JT1arvGMjdaWk=</DigestValue>
      </Reference>
      <Reference URI="/xl/drawings/drawing1.xml?ContentType=application/vnd.openxmlformats-officedocument.drawing+xml">
        <DigestMethod Algorithm="http://www.w3.org/2001/04/xmlenc#sha256"/>
        <DigestValue>cYz6nP/kA4sESEaGWYGc9BYSKfRTAET2v883waM1MyA=</DigestValue>
      </Reference>
      <Reference URI="/xl/drawings/drawing2.xml?ContentType=application/vnd.openxmlformats-officedocument.drawing+xml">
        <DigestMethod Algorithm="http://www.w3.org/2001/04/xmlenc#sha256"/>
        <DigestValue>iZukg27XrhbInY59EslIKe0c+a5Zdk+BhU7GA0rC7Jw=</DigestValue>
      </Reference>
      <Reference URI="/xl/drawings/vmlDrawing1.vml?ContentType=application/vnd.openxmlformats-officedocument.vmlDrawing">
        <DigestMethod Algorithm="http://www.w3.org/2001/04/xmlenc#sha256"/>
        <DigestValue>Dcazh7Y6y82o7O+StOhPXCqmgRufqf7Hn9UqEHCdXKw=</DigestValue>
      </Reference>
      <Reference URI="/xl/drawings/vmlDrawing2.vml?ContentType=application/vnd.openxmlformats-officedocument.vmlDrawing">
        <DigestMethod Algorithm="http://www.w3.org/2001/04/xmlenc#sha256"/>
        <DigestValue>9e7r829xFOXJZLZhU/7bYPbkoUdHDzCi47wjFWVJSag=</DigestValue>
      </Reference>
      <Reference URI="/xl/drawings/vmlDrawing3.vml?ContentType=application/vnd.openxmlformats-officedocument.vmlDrawing">
        <DigestMethod Algorithm="http://www.w3.org/2001/04/xmlenc#sha256"/>
        <DigestValue>SMIuwi9GwHMmiRn8Ewu5sBiQLaz3JIV56cbkSo/J4sQ=</DigestValue>
      </Reference>
      <Reference URI="/xl/drawings/vmlDrawing4.vml?ContentType=application/vnd.openxmlformats-officedocument.vmlDrawing">
        <DigestMethod Algorithm="http://www.w3.org/2001/04/xmlenc#sha256"/>
        <DigestValue>XvKZPwKShVapujY9QuYKyWror4BO4TpKsiZEX09qvxM=</DigestValue>
      </Reference>
      <Reference URI="/xl/drawings/vmlDrawing5.vml?ContentType=application/vnd.openxmlformats-officedocument.vmlDrawing">
        <DigestMethod Algorithm="http://www.w3.org/2001/04/xmlenc#sha256"/>
        <DigestValue>Rouae/cP640zp/m+o39CITltPm/w0Zo5OzAG5FeTIO0=</DigestValue>
      </Reference>
      <Reference URI="/xl/embeddings/Microsoft_Excel_97-2003_Worksheet.xls?ContentType=application/vnd.ms-excel">
        <DigestMethod Algorithm="http://www.w3.org/2001/04/xmlenc#sha256"/>
        <DigestValue>NUiM9/pFsJylaSYNsF1iQmkVVqTu72CSWh+xr0FQbQ8=</DigestValue>
      </Reference>
      <Reference URI="/xl/embeddings/Microsoft_Excel_97-2003_Worksheet1.xls?ContentType=application/vnd.ms-excel">
        <DigestMethod Algorithm="http://www.w3.org/2001/04/xmlenc#sha256"/>
        <DigestValue>8zrUlHNX/uTFM3g+cqG9mwdTqoliTh9h20ITlCFyuCM=</DigestValue>
      </Reference>
      <Reference URI="/xl/media/image1.emf?ContentType=image/x-emf">
        <DigestMethod Algorithm="http://www.w3.org/2001/04/xmlenc#sha256"/>
        <DigestValue>M402nuAYAQk5G47QpGhnM6EnKeTAlsuGIVVF3qIxbuE=</DigestValue>
      </Reference>
      <Reference URI="/xl/media/image2.emf?ContentType=image/x-emf">
        <DigestMethod Algorithm="http://www.w3.org/2001/04/xmlenc#sha256"/>
        <DigestValue>as46bRdy9zH4l6tIJQga5cplRJbITJPlEkieZm+MGFE=</DigestValue>
      </Reference>
      <Reference URI="/xl/media/image3.emf?ContentType=image/x-emf">
        <DigestMethod Algorithm="http://www.w3.org/2001/04/xmlenc#sha256"/>
        <DigestValue>V83/BKLzhqxY4FPsPZ09VjJRPDusR2ayYw9cqVRtumM=</DigestValue>
      </Reference>
      <Reference URI="/xl/media/image4.emf?ContentType=image/x-emf">
        <DigestMethod Algorithm="http://www.w3.org/2001/04/xmlenc#sha256"/>
        <DigestValue>CdEaPRXmW9BDaFRU+Em1ZQd9FrLRIIcjBIEdwK2wWLQ=</DigestValue>
      </Reference>
      <Reference URI="/xl/media/image5.emf?ContentType=image/x-emf">
        <DigestMethod Algorithm="http://www.w3.org/2001/04/xmlenc#sha256"/>
        <DigestValue>JqaI6XSauIpjJvrhcBDtUdc6lKQb6Otfte4u+KhfsgQ=</DigestValue>
      </Reference>
      <Reference URI="/xl/media/image6.emf?ContentType=image/x-emf">
        <DigestMethod Algorithm="http://www.w3.org/2001/04/xmlenc#sha256"/>
        <DigestValue>PWTq6+Nic2nTGlGxPf/xBwnMQ/fOj193UkR5iificl8=</DigestValue>
      </Reference>
      <Reference URI="/xl/media/image7.emf?ContentType=image/x-emf">
        <DigestMethod Algorithm="http://www.w3.org/2001/04/xmlenc#sha256"/>
        <DigestValue>Jfwi8mIqt7ru+8ovtXF8B6RQVAs6Yi686+p1GeTEbOE=</DigestValue>
      </Reference>
      <Reference URI="/xl/media/image8.emf?ContentType=image/x-emf">
        <DigestMethod Algorithm="http://www.w3.org/2001/04/xmlenc#sha256"/>
        <DigestValue>3g7Dqlmd074fY/cWAkREtsn1IBSHXZHjpQczKU8d/ew=</DigestValue>
      </Reference>
      <Reference URI="/xl/printerSettings/printerSettings1.bin?ContentType=application/vnd.openxmlformats-officedocument.spreadsheetml.printerSettings">
        <DigestMethod Algorithm="http://www.w3.org/2001/04/xmlenc#sha256"/>
        <DigestValue>x9ON6vbhOxsNADzrW3Sqh5fq9kEQWWhpPm4RJfkJH9c=</DigestValue>
      </Reference>
      <Reference URI="/xl/printerSettings/printerSettings2.bin?ContentType=application/vnd.openxmlformats-officedocument.spreadsheetml.printerSettings">
        <DigestMethod Algorithm="http://www.w3.org/2001/04/xmlenc#sha256"/>
        <DigestValue>Giv5NI/oKNPJrD6HZtyz+AOEv2ZSVqq5HGjL7gBbIsU=</DigestValue>
      </Reference>
      <Reference URI="/xl/printerSettings/printerSettings3.bin?ContentType=application/vnd.openxmlformats-officedocument.spreadsheetml.printerSettings">
        <DigestMethod Algorithm="http://www.w3.org/2001/04/xmlenc#sha256"/>
        <DigestValue>PJ0w+ExbZsve2LukHY7bPHC41Sua1srnPNQumbnRVjg=</DigestValue>
      </Reference>
      <Reference URI="/xl/printerSettings/printerSettings4.bin?ContentType=application/vnd.openxmlformats-officedocument.spreadsheetml.printerSettings">
        <DigestMethod Algorithm="http://www.w3.org/2001/04/xmlenc#sha256"/>
        <DigestValue>x9ON6vbhOxsNADzrW3Sqh5fq9kEQWWhpPm4RJfkJH9c=</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t/SSd1MIfLjoIsWgjIPG6pc6xVDzxDpEaezEAvDiyV0=</DigestValue>
      </Reference>
      <Reference URI="/xl/styles.xml?ContentType=application/vnd.openxmlformats-officedocument.spreadsheetml.styles+xml">
        <DigestMethod Algorithm="http://www.w3.org/2001/04/xmlenc#sha256"/>
        <DigestValue>1dUYTuQVxVFDLFRVkTEQlO1t1u5hej1ZK3w+8ca2VbA=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1aJXmpyNrErzPQiu/V/p7u/J7hb5Z0QeyhfNgu20tqQ=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FFIrRsYgXaGYr5S5tvXNLL2fMBe0ujKkn3inKa+A3rM=</DigestValue>
      </Reference>
      <Reference URI="/xl/worksheets/sheet1.xml?ContentType=application/vnd.openxmlformats-officedocument.spreadsheetml.worksheet+xml">
        <DigestMethod Algorithm="http://www.w3.org/2001/04/xmlenc#sha256"/>
        <DigestValue>woJwnJofxDXX4NOhmV4DEpl478TT8umcS6I89HHobR4=</DigestValue>
      </Reference>
      <Reference URI="/xl/worksheets/sheet2.xml?ContentType=application/vnd.openxmlformats-officedocument.spreadsheetml.worksheet+xml">
        <DigestMethod Algorithm="http://www.w3.org/2001/04/xmlenc#sha256"/>
        <DigestValue>yUDgSa1zcPvsIcVW8FLjseUq/ykwQTMFG763hT9qEOM=</DigestValue>
      </Reference>
      <Reference URI="/xl/worksheets/sheet3.xml?ContentType=application/vnd.openxmlformats-officedocument.spreadsheetml.worksheet+xml">
        <DigestMethod Algorithm="http://www.w3.org/2001/04/xmlenc#sha256"/>
        <DigestValue>PgQJbXSoJ2euauCL2ptCcXaHrukQbs5MHONy8eGpSwc=</DigestValue>
      </Reference>
      <Reference URI="/xl/worksheets/sheet4.xml?ContentType=application/vnd.openxmlformats-officedocument.spreadsheetml.worksheet+xml">
        <DigestMethod Algorithm="http://www.w3.org/2001/04/xmlenc#sha256"/>
        <DigestValue>uVQP+EtkC1D5Kf+GpQTT6A+/JOcUl5SXV4PWCbXyRzM=</DigestValue>
      </Reference>
      <Reference URI="/xl/worksheets/sheet5.xml?ContentType=application/vnd.openxmlformats-officedocument.spreadsheetml.worksheet+xml">
        <DigestMethod Algorithm="http://www.w3.org/2001/04/xmlenc#sha256"/>
        <DigestValue>87VA0HqEf/TT2lspJ6za2dCpn/2BWaFK//rghxuiwIE=</DigestValue>
      </Reference>
    </Manifest>
    <SignatureProperties>
      <SignatureProperty Id="idSignatureTime" Target="#idPackageSignature">
        <mdssi:SignatureTime xmlns:mdssi="http://schemas.openxmlformats.org/package/2006/digital-signature">
          <mdssi:Format>YYYY-MM-DDThh:mm:ssTZD</mdssi:Format>
          <mdssi:Value>2020-06-30T17:50:05Z</mdssi:Value>
        </mdssi:SignatureTime>
      </SignatureProperty>
    </SignatureProperties>
  </Object>
  <Object Id="idOfficeObject">
    <SignatureProperties>
      <SignatureProperty Id="idOfficeV1Details" Target="#idPackageSignature">
        <SignatureInfoV1 xmlns="http://schemas.microsoft.com/office/2006/digsig">
          <SetupID>{86CA623A-FBB5-47A2-97FB-BA0105CA5827}</SetupID>
          <SignatureText>Virginia Amambay Cardozo</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2020-06-30T17:50:05Z</xd:SigningTime>
          <xd:SigningCertificate>
            <xd:Cert>
              <xd:CertDigest>
                <DigestMethod Algorithm="http://www.w3.org/2001/04/xmlenc#sha256"/>
                <DigestValue>nk1xQyYt+nugr2aHcAte++07a39o2oHJcSLIYNAbcRo=</DigestValue>
              </xd:CertDigest>
              <xd:IssuerSerial>
                <X509IssuerName>C=PY, O=DOCUMENTA S.A., CN=CA-DOCUMENTA S.A., SERIALNUMBER=RUC 80050172-1</X509IssuerName>
                <X509SerialNumber>1105338264160363853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MBAAB/AAAAAAAAAAAAAABfHwAAjw4AACBFTUYAAAEAFBwAAKoAAAAGAAAAAAAAAAAAAAAAAAAAoAUAAIQDAACjAQAABgEAAAAAAAAAAAAAAAAAALhkBgBw/wMACgAAABAAAAAAAAAAAAAAAEsAAAAQAAAAAAAAAAUAAAAeAAAAGAAAAAAAAAAAAAAAFAEAAIAAAAAnAAAAGAAAAAEAAAAAAAAAAAAAAAAAAAAlAAAADAAAAAEAAABMAAAAZAAAAAAAAAAAAAAAEwEAAH8AAAAAAAAAAAAAABQ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TAQAAfwAAAAAAAAAAAAAAFAEAAIAAAAAhAPAAAAAAAAAAAAAAAIA/AAAAAAAAAAAAAIA/AAAAAAAAAAAAAAAAAAAAAAAAAAAAAAAAAAAAAAAAAAAlAAAADAAAAAAAAIAoAAAADAAAAAEAAAAnAAAAGAAAAAEAAAAAAAAA8PDwAAAAAAAlAAAADAAAAAEAAABMAAAAZAAAAAAAAAAAAAAAEwEAAH8AAAAAAAAAAAAAABQBAACAAAAAIQDwAAAAAAAAAAAAAACAPwAAAAAAAAAAAACAPwAAAAAAAAAAAAAAAAAAAAAAAAAAAAAAAAAAAAAAAAAAJQAAAAwAAAAAAACAKAAAAAwAAAABAAAAJwAAABgAAAABAAAAAAAAAPDw8AAAAAAAJQAAAAwAAAABAAAATAAAAGQAAAAAAAAAAAAAABMBAAB/AAAAAAAAAAAAAAAUAQAAgAAAACEA8AAAAAAAAAAAAAAAgD8AAAAAAAAAAAAAgD8AAAAAAAAAAAAAAAAAAAAAAAAAAAAAAAAAAAAAAAAAACUAAAAMAAAAAAAAgCgAAAAMAAAAAQAAACcAAAAYAAAAAQAAAAAAAADw8PAAAAAAACUAAAAMAAAAAQAAAEwAAABkAAAAAAAAAAAAAAATAQAAfwAAAAAAAAAAAAAAFAEAAIAAAAAhAPAAAAAAAAAAAAAAAIA/AAAAAAAAAAAAAIA/AAAAAAAAAAAAAAAAAAAAAAAAAAAAAAAAAAAAAAAAAAAlAAAADAAAAAAAAIAoAAAADAAAAAEAAAAnAAAAGAAAAAEAAAAAAAAA////AAAAAAAlAAAADAAAAAEAAABMAAAAZAAAAAAAAAAAAAAAEwEAAH8AAAAAAAAAAAAAABQBAACAAAAAIQDwAAAAAAAAAAAAAACAPwAAAAAAAAAAAACAPwAAAAAAAAAAAAAAAAAAAAAAAAAAAAAAAAAAAAAAAAAAJQAAAAwAAAAAAACAKAAAAAwAAAABAAAAJwAAABgAAAABAAAAAAAAAP///wAAAAAAJQAAAAwAAAABAAAATAAAAGQAAAAAAAAAAAAAABMBAAB/AAAAAAAAAAAAAAAU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AAAAAASAAAADAAAAAEAAAAeAAAAGAAAAMMAAAAEAAAA9wAAABEAAAAlAAAADAAAAAEAAABUAAAAhAAAAMQAAAAEAAAA9QAAABAAAAABAAAAHMfoQY7j6EHEAAAABAAAAAkAAABMAAAAAAAAAAAAAAAAAAAA//////////9gAAAAMwAwAC8ANgAvADIAMAAyADAAAAAGAAAABgAAAAQAAAAGAAAABAAAAAYAAAAGAAAABgAAAAYAAABLAAAAQAAAADAAAAAFAAAAIAAAAAEAAAABAAAAEAAAAAAAAAAAAAAAFAEAAIAAAAAAAAAAAAAAABQ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OkAAABHAAAAKQAAADMAAADB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OoAAABIAAAAJQAAAAwAAAAEAAAAVAAAANwAAAAqAAAAMwAAAOgAAABHAAAAAQAAABzH6EGO4+hBKgAAADMAAAAYAAAATAAAAAAAAAAAAAAAAAAAAP//////////fAAAAFYAaQByAGcAaQBuAGkAYQAgAEEAbQBhAG0AYgBhAHkAIABDAGEAcgBkAG8AegBvAAoAAAAEAAAABgAAAAkAAAAEAAAACQAAAAQAAAAIAAAABAAAAAoAAAAOAAAACAAAAA4AAAAJAAAACAAAAAgAAAAEAAAACgAAAAgAAAAGAAAACQAAAAkAAAAHAAAACQAAAEsAAABAAAAAMAAAAAUAAAAgAAAAAQAAAAEAAAAQAAAAAAAAAAAAAAAUAQAAgAAAAAAAAAAAAAAAFAEAAIAAAAAlAAAADAAAAAIAAAAnAAAAGAAAAAUAAAAAAAAA////AAAAAAAlAAAADAAAAAUAAABMAAAAZAAAAAAAAABQAAAAEwEAAHwAAAAAAAAAUAAAABQ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kAAAACgAAAFAAAACWAAAAXAAAAAEAAAAcx+hBjuPoQQoAAABQAAAAGQAAAEwAAAAAAAAAAAAAAAAAAAD//////////4AAAABWAGkAcgBnAGkAbgBpAGEAIABBAG0AYQBtAGIAYQB5ACAAQwBhAHIAZABvAHoAbwAgAAAABwAAAAMAAAAEAAAABwAAAAMAAAAHAAAAAwAAAAYAAAADAAAABwAAAAkAAAAGAAAACQAAAAcAAAAGAAAABQAAAAMAAAAHAAAABgAAAAQAAAAHAAAABwAAAAUAAAAHAAAAAwAAAEsAAABAAAAAMAAAAAUAAAAgAAAAAQAAAAEAAAAQAAAAAAAAAAAAAAAUAQAAgAAAAAAAAAAAAAAAF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HwAAAAKAAAAYAAAADoAAABsAAAAAQAAABzH6EGO4+hBCgAAAGAAAAAIAAAATAAAAAAAAAAAAAAAAAAAAP//////////XAAAAEMAbwBuAHQAYQBkAG8AcgAHAAAABwAAAAcAAAAEAAAABgAAAAcAAAAHAAAABAAAAEsAAABAAAAAMAAAAAUAAAAgAAAAAQAAAAEAAAAQAAAAAAAAAAAAAAAUAQAAgAAAAAAAAAAAAAAAFAEAAIAAAAAlAAAADAAAAAIAAAAnAAAAGAAAAAUAAAAAAAAA////AAAAAAAlAAAADAAAAAUAAABMAAAAZAAAAAkAAABwAAAACgEAAHwAAAAJAAAAcAAAAAIBAAANAAAAIQDwAAAAAAAAAAAAAACAPwAAAAAAAAAAAACAPwAAAAAAAAAAAAAAAAAAAAAAAAAAAAAAAAAAAAAAAAAAJQAAAAwAAAAAAACAKAAAAAwAAAAFAAAAJQAAAAwAAAABAAAAGAAAAAwAAAAAAAAAEgAAAAwAAAABAAAAFgAAAAwAAAAAAAAAVAAAAEgBAAAKAAAAcAAAAAkBAAB8AAAAAQAAABzH6EGO4+hBCgAAAHAAAAAqAAAATAAAAAQAAAAJAAAAcAAAAAsBAAB9AAAAoAAAAEYAaQByAG0AYQBkAG8AIABwAG8AcgA6ACAAVgBJAFIARwBJAE4ASQBBACAAQQBNAEEATQBCAEEAWQAgAEMAQQBSAEQATwBaAE8AIABWAEUAUgBBAAYAAAADAAAABAAAAAkAAAAGAAAABwAAAAcAAAADAAAABwAAAAcAAAAEAAAAAwAAAAMAAAAHAAAAAwAAAAcAAAAIAAAAAwAAAAgAAAADAAAABwAAAAMAAAAHAAAACgAAAAcAAAAKAAAABgAAAAcAAAAFAAAAAwAAAAcAAAAHAAAABwAAAAgAAAAJAAAABgAAAAkAAAADAAAABwAAAAYAAAAHAAAABwAAABYAAAAMAAAAAAAAACUAAAAMAAAAAgAAAA4AAAAUAAAAAAAAABAAAAAUAAAA</Object>
  <Object Id="idInvalidSigLnImg">AQAAAGwAAAAAAAAAAAAAABMBAAB/AAAAAAAAAAAAAABfHwAAjw4AACBFTUYAAAEAhCEAALEAAAAGAAAAAAAAAAAAAAAAAAAAoAUAAIQDAACjAQAABgEAAAAAAAAAAAAAAAAAALhkBgBw/wMACgAAABAAAAAAAAAAAAAAAEsAAAAQAAAAAAAAAAUAAAAeAAAAGAAAAAAAAAAAAAAAFAEAAIAAAAAnAAAAGAAAAAEAAAAAAAAAAAAAAAAAAAAlAAAADAAAAAEAAABMAAAAZAAAAAAAAAAAAAAAEwEAAH8AAAAAAAAAAAAAABQ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TAQAAfwAAAAAAAAAAAAAAFAEAAIAAAAAhAPAAAAAAAAAAAAAAAIA/AAAAAAAAAAAAAIA/AAAAAAAAAAAAAAAAAAAAAAAAAAAAAAAAAAAAAAAAAAAlAAAADAAAAAAAAIAoAAAADAAAAAEAAAAnAAAAGAAAAAEAAAAAAAAA8PDwAAAAAAAlAAAADAAAAAEAAABMAAAAZAAAAAAAAAAAAAAAEwEAAH8AAAAAAAAAAAAAABQBAACAAAAAIQDwAAAAAAAAAAAAAACAPwAAAAAAAAAAAACAPwAAAAAAAAAAAAAAAAAAAAAAAAAAAAAAAAAAAAAAAAAAJQAAAAwAAAAAAACAKAAAAAwAAAABAAAAJwAAABgAAAABAAAAAAAAAPDw8AAAAAAAJQAAAAwAAAABAAAATAAAAGQAAAAAAAAAAAAAABMBAAB/AAAAAAAAAAAAAAAUAQAAgAAAACEA8AAAAAAAAAAAAAAAgD8AAAAAAAAAAAAAgD8AAAAAAAAAAAAAAAAAAAAAAAAAAAAAAAAAAAAAAAAAACUAAAAMAAAAAAAAgCgAAAAMAAAAAQAAACcAAAAYAAAAAQAAAAAAAADw8PAAAAAAACUAAAAMAAAAAQAAAEwAAABkAAAAAAAAAAAAAAATAQAAfwAAAAAAAAAAAAAAFAEAAIAAAAAhAPAAAAAAAAAAAAAAAIA/AAAAAAAAAAAAAIA/AAAAAAAAAAAAAAAAAAAAAAAAAAAAAAAAAAAAAAAAAAAlAAAADAAAAAAAAIAoAAAADAAAAAEAAAAnAAAAGAAAAAEAAAAAAAAA////AAAAAAAlAAAADAAAAAEAAABMAAAAZAAAAAAAAAAAAAAAEwEAAH8AAAAAAAAAAAAAABQBAACAAAAAIQDwAAAAAAAAAAAAAACAPwAAAAAAAAAAAACAPwAAAAAAAAAAAAAAAAAAAAAAAAAAAAAAAAAAAAAAAAAAJQAAAAwAAAAAAACAKAAAAAwAAAABAAAAJwAAABgAAAABAAAAAAAAAP///wAAAAAAJQAAAAwAAAABAAAATAAAAGQAAAAAAAAAAAAAABMBAAB/AAAAAAAAAAAAAAAU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FAEAAIAAAAAAAAAAAAAAABQ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OkAAABHAAAAKQAAADMAAADB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OoAAABIAAAAJQAAAAwAAAAEAAAAVAAAANwAAAAqAAAAMwAAAOgAAABHAAAAAQAAABzH6EGO4+hBKgAAADMAAAAYAAAATAAAAAAAAAAAAAAAAAAAAP//////////fAAAAFYAaQByAGcAaQBuAGkAYQAgAEEAbQBhAG0AYgBhAHkAIABDAGEAcgBkAG8AegBvAAoAAAAEAAAABgAAAAkAAAAEAAAACQAAAAQAAAAIAAAABAAAAAoAAAAOAAAACAAAAA4AAAAJAAAACAAAAAgAAAAEAAAACgAAAAgAAAAGAAAACQAAAAkAAAAHAAAACQAAAEsAAABAAAAAMAAAAAUAAAAgAAAAAQAAAAEAAAAQAAAAAAAAAAAAAAAUAQAAgAAAAAAAAAAAAAAAFAEAAIAAAAAlAAAADAAAAAIAAAAnAAAAGAAAAAUAAAAAAAAA////AAAAAAAlAAAADAAAAAUAAABMAAAAZAAAAAAAAABQAAAAEwEAAHwAAAAAAAAAUAAAABQ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kAAAACgAAAFAAAACWAAAAXAAAAAEAAAAcx+hBjuPoQQoAAABQAAAAGQAAAEwAAAAAAAAAAAAAAAAAAAD//////////4AAAABWAGkAcgBnAGkAbgBpAGEAIABBAG0AYQBtAGIAYQB5ACAAQwBhAHIAZABvAHoAbwAgAAAABwAAAAMAAAAEAAAABwAAAAMAAAAHAAAAAwAAAAYAAAADAAAABwAAAAkAAAAGAAAACQAAAAcAAAAGAAAABQAAAAMAAAAHAAAABgAAAAQAAAAHAAAABwAAAAUAAAAHAAAAAwAAAEsAAABAAAAAMAAAAAUAAAAgAAAAAQAAAAEAAAAQAAAAAAAAAAAAAAAUAQAAgAAAAAAAAAAAAAAAF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HwAAAAKAAAAYAAAADoAAABsAAAAAQAAABzH6EGO4+hBCgAAAGAAAAAIAAAATAAAAAAAAAAAAAAAAAAAAP//////////XAAAAEMAbwBuAHQAYQBkAG8AcgAHAAAABwAAAAcAAAAEAAAABgAAAAcAAAAHAAAABAAAAEsAAABAAAAAMAAAAAUAAAAgAAAAAQAAAAEAAAAQAAAAAAAAAAAAAAAUAQAAgAAAAAAAAAAAAAAAFAEAAIAAAAAlAAAADAAAAAIAAAAnAAAAGAAAAAUAAAAAAAAA////AAAAAAAlAAAADAAAAAUAAABMAAAAZAAAAAkAAABwAAAACgEAAHwAAAAJAAAAcAAAAAIBAAANAAAAIQDwAAAAAAAAAAAAAACAPwAAAAAAAAAAAACAPwAAAAAAAAAAAAAAAAAAAAAAAAAAAAAAAAAAAAAAAAAAJQAAAAwAAAAAAACAKAAAAAwAAAAFAAAAJQAAAAwAAAABAAAAGAAAAAwAAAAAAAAAEgAAAAwAAAABAAAAFgAAAAwAAAAAAAAAVAAAAEgBAAAKAAAAcAAAAAkBAAB8AAAAAQAAABzH6EGO4+hBCgAAAHAAAAAqAAAATAAAAAQAAAAJAAAAcAAAAAsBAAB9AAAAoAAAAEYAaQByAG0AYQBkAG8AIABwAG8AcgA6ACAAVgBJAFIARwBJAE4ASQBBACAAQQBNAEEATQBCAEEAWQAgAEMAQQBSAEQATwBaAE8AIABWAEUAUgBBAAYAAAADAAAABAAAAAkAAAAGAAAABwAAAAcAAAADAAAABwAAAAcAAAAEAAAAAwAAAAMAAAAHAAAAAwAAAAcAAAAIAAAAAwAAAAgAAAADAAAABwAAAAMAAAAHAAAACgAAAAcAAAAKAAAABgAAAAcAAAAFAAAAAwAAAAcAAAAHAAAABwAAAAgAAAAJAAAABgAAAAkAAAADAAAABwAAAAYAAAAHAAAABwAAABYAAAAMAAAAAAAAACUAAAAMAAAAAgAAAA4AAAAUAAAAAAAAABAAAAAUAAAA</Object>
</Signature>
</file>

<file path=_xmlsignatures/sig2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fgtFi8I52oOp3xS4OCn3Agt5Ph2OP/MLgH4nn8gG8j4=</DigestValue>
    </Reference>
    <Reference Type="http://www.w3.org/2000/09/xmldsig#Object" URI="#idOfficeObject">
      <DigestMethod Algorithm="http://www.w3.org/2001/04/xmlenc#sha256"/>
      <DigestValue>O0ZsQ5tk+RcY2U0aIj08VVvGZXl11dqvVencIbIbHwk=</DigestValue>
    </Reference>
    <Reference Type="http://uri.etsi.org/01903#SignedProperties" URI="#idSignedProperties">
      <Transforms>
        <Transform Algorithm="http://www.w3.org/TR/2001/REC-xml-c14n-20010315"/>
      </Transforms>
      <DigestMethod Algorithm="http://www.w3.org/2001/04/xmlenc#sha256"/>
      <DigestValue>ptLFabUMoh6s7FHLhP6cfZeSPWkq6qffB0enjyS+sbA=</DigestValue>
    </Reference>
    <Reference Type="http://www.w3.org/2000/09/xmldsig#Object" URI="#idValidSigLnImg">
      <DigestMethod Algorithm="http://www.w3.org/2001/04/xmlenc#sha256"/>
      <DigestValue>w5ECSZ3jFui1soHWkwjAs+cGfd7Hyo+4MMfwI5Nrljs=</DigestValue>
    </Reference>
    <Reference Type="http://www.w3.org/2000/09/xmldsig#Object" URI="#idInvalidSigLnImg">
      <DigestMethod Algorithm="http://www.w3.org/2001/04/xmlenc#sha256"/>
      <DigestValue>ZUTnBhZnnf0F0GZ84n8IqbHDWx82X99xHcEtxdqy+Vw=</DigestValue>
    </Reference>
  </SignedInfo>
  <SignatureValue>MhlT+We7J19DsO6YVLjHYETHVXgb7e2nnW0ZvDazW4JJTk7En7yPfw8gZYomnDyyt15tPUMZCthP
R09MU6n7BcyvymNZPU5O86iQtVsys3nol5S1/53HJ8DWXzJAggf6vJ6iJRBzZzPvaWPTS0aCFA+W
3I3B46kup2M43QIgNi7tiGrXXr+d5hnj9BDz6LBXNOscDnsz/L7AjSGceo8sdV0AOjOuWoFE/r34
eZfZ5SHl2aY6c6AEpYryhkOVu6QnPYkWQMCpXyX6nTLEQY1HFwnMXPwF39TlhatFG/IBC0P2oL4S
F8bwnNOUF+aszLvdaWQCAcj8lF8GR6j3agSj1Q==</SignatureValue>
  <KeyInfo>
    <X509Data>
      <X509Certificate>MIIIAjCCBeqgAwIBAgIIdwhgxGcj0WUwDQYJKoZIhvcNAQELBQAwWzEXMBUGA1UEBRMOUlVDIDgwMDUwMTcyLTExGjAYBgNVBAMTEUNBLURPQ1VNRU5UQSBTLkEuMRcwFQYDVQQKEw5ET0NVTUVOVEEgUy5BLjELMAkGA1UEBhMCUFkwHhcNMjAwNjI2MTUwMDEyWhcNMjIwNjI2MTUxMDEyWjCBqDELMAkGA1UEBhMCUFkxITAfBgNVBAQMGERJQVogREUgQkVET1lBIEJJQU5DSElOSTERMA8GA1UEBRMIQ0kyMDU0MjUxDjAMBgNVBCoMBUpPUkdFMRcwFQYDVQQKDA5QRVJTT05BIEZJU0lDQTERMA8GA1UECwwIRklSTUEgRjIxJzAlBgNVBAMMHkpPUkdFIERJQVogREUgQkVET1lBIEJJQU5DSElOSTCCASIwDQYJKoZIhvcNAQEBBQADggEPADCCAQoCggEBAMYcT9+jpgjx7dRcVamJyaIRVPtRB7R/UFhij6zfK0BEw2XhPl8pg5P20UzGI8eoHc6QxbxbTm4ZS45V0lXAK8zUF1BE0g/6sS2qmvHRN9Cx/FEOQXqaRImfYoz7B1tC4LHDB8/MVs3V+3MN9JSzjKoP2msaU7Swseddl1vudSfonReWJzxhzfuT6gyQYZp2swVLaYvubHz1ha6LLm2HMT8iRLroZlAxJs15GXmIL8K0q4plaSY3vpUWw1Vump14IeCOY7SBk7VZ1vBnKJdJDV4WBsta4Wxbc3A/u6Hmd0b7JB2m/A8rZRy/Wtxn3v+hftRK2CGGUTlcje1QPioxxe8CAwEAAaOCA3owggN2MAwGA1UdEwEB/wQCMAAwDgYDVR0PAQH/BAQDAgXgMCoGA1UdJQEB/wQgMB4GCCsGAQUFBwMBBggrBgEFBQcDAgYIKwYBBQUHAwQwHQYDVR0OBBYEFM2Gq+OYTAv59OkIUorYmyjc3ypN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eBgNVHREEFzAVgRNqZGJlZG95YTF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i0um0gV99E0ZtDbWieYUuTuB400oXNYXG6vbIvp7w5s2Eaye+RLKf+gfQDSoTTVRQqUKj4U+Qw7Gn9JcfI85k1cLzPEfZDAoItaLTkGqNKpOEOsM7rIeTEPtGAQp3Pvo065ZOA+BSQaeggsw3AHoqeiW6axsKNKzqAxAm8wkUmM08fk7wastRRLo+0Cdtklqe2ynDR3v57lduqSaGTYZh++hR+J3I1PTA9AeiIJQcKC0j/mf2jdCept+yTD5zRbPZIG5dSn0ZtRruWcUtpVZD+gN9LZyzAlzV5g17v6Ykqz9457QAT8xJxVR9dPrvIOyWC9NTpUpNZl6stYqhIOzCeWmm5O+fUnlIWifYU99NkRJ5S/9Q03ua09/VoTXJUoVkqWTx/JS9LgmjF1MYN33207KEC5fXe1VM7DZ1AJwi2CD4L2Sm1mpt57xz6mqUL2izdgj7YL3DTV06rJCTKuj8p9pm5hmEWpDnmL5aphhePAJXCiafQnOfyHpnmMLngl+AWyI9xF28vy07a4EjKm+EOb71qpTVGG7kUQlvDXPpwS31X7eRku6m1dRSPNQnOW3NbmR4L3dTqgcJYdp8EaLDDmitlFLqD2mExTKP0NOlFvjYYfQQHrLX/1WtNOeoh+7QbQ3sbDWwcRcJVa7e8tu9g/aeWzlx+mEsCf3GONNRi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QxTsZRIPljpCJSUvYq3yRrCeYFjxgd9qAAyZJAim1go=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VrXED7/c6wFS8DQR2wA9sIBSBpG3URvIqYOrVCvNdsw=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6PYPvcgE4EoP+JUZhtcVgXZMNK2a5L6GJifdA1XCFfo=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6PYPvcgE4EoP+JUZhtcVgXZMNK2a5L6GJifdA1XCFfo=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6PYPvcgE4EoP+JUZhtcVgXZMNK2a5L6GJifdA1XCFfo=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YY0KESmrjys0nHK0rESl1Vzt4562t2JT1arvGMjdaWk=</DigestValue>
      </Reference>
      <Reference URI="/xl/drawings/drawing1.xml?ContentType=application/vnd.openxmlformats-officedocument.drawing+xml">
        <DigestMethod Algorithm="http://www.w3.org/2001/04/xmlenc#sha256"/>
        <DigestValue>cYz6nP/kA4sESEaGWYGc9BYSKfRTAET2v883waM1MyA=</DigestValue>
      </Reference>
      <Reference URI="/xl/drawings/drawing2.xml?ContentType=application/vnd.openxmlformats-officedocument.drawing+xml">
        <DigestMethod Algorithm="http://www.w3.org/2001/04/xmlenc#sha256"/>
        <DigestValue>iZukg27XrhbInY59EslIKe0c+a5Zdk+BhU7GA0rC7Jw=</DigestValue>
      </Reference>
      <Reference URI="/xl/drawings/vmlDrawing1.vml?ContentType=application/vnd.openxmlformats-officedocument.vmlDrawing">
        <DigestMethod Algorithm="http://www.w3.org/2001/04/xmlenc#sha256"/>
        <DigestValue>Dcazh7Y6y82o7O+StOhPXCqmgRufqf7Hn9UqEHCdXKw=</DigestValue>
      </Reference>
      <Reference URI="/xl/drawings/vmlDrawing2.vml?ContentType=application/vnd.openxmlformats-officedocument.vmlDrawing">
        <DigestMethod Algorithm="http://www.w3.org/2001/04/xmlenc#sha256"/>
        <DigestValue>9e7r829xFOXJZLZhU/7bYPbkoUdHDzCi47wjFWVJSag=</DigestValue>
      </Reference>
      <Reference URI="/xl/drawings/vmlDrawing3.vml?ContentType=application/vnd.openxmlformats-officedocument.vmlDrawing">
        <DigestMethod Algorithm="http://www.w3.org/2001/04/xmlenc#sha256"/>
        <DigestValue>SMIuwi9GwHMmiRn8Ewu5sBiQLaz3JIV56cbkSo/J4sQ=</DigestValue>
      </Reference>
      <Reference URI="/xl/drawings/vmlDrawing4.vml?ContentType=application/vnd.openxmlformats-officedocument.vmlDrawing">
        <DigestMethod Algorithm="http://www.w3.org/2001/04/xmlenc#sha256"/>
        <DigestValue>XvKZPwKShVapujY9QuYKyWror4BO4TpKsiZEX09qvxM=</DigestValue>
      </Reference>
      <Reference URI="/xl/drawings/vmlDrawing5.vml?ContentType=application/vnd.openxmlformats-officedocument.vmlDrawing">
        <DigestMethod Algorithm="http://www.w3.org/2001/04/xmlenc#sha256"/>
        <DigestValue>Rouae/cP640zp/m+o39CITltPm/w0Zo5OzAG5FeTIO0=</DigestValue>
      </Reference>
      <Reference URI="/xl/embeddings/Microsoft_Excel_97-2003_Worksheet.xls?ContentType=application/vnd.ms-excel">
        <DigestMethod Algorithm="http://www.w3.org/2001/04/xmlenc#sha256"/>
        <DigestValue>NUiM9/pFsJylaSYNsF1iQmkVVqTu72CSWh+xr0FQbQ8=</DigestValue>
      </Reference>
      <Reference URI="/xl/embeddings/Microsoft_Excel_97-2003_Worksheet1.xls?ContentType=application/vnd.ms-excel">
        <DigestMethod Algorithm="http://www.w3.org/2001/04/xmlenc#sha256"/>
        <DigestValue>8zrUlHNX/uTFM3g+cqG9mwdTqoliTh9h20ITlCFyuCM=</DigestValue>
      </Reference>
      <Reference URI="/xl/media/image1.emf?ContentType=image/x-emf">
        <DigestMethod Algorithm="http://www.w3.org/2001/04/xmlenc#sha256"/>
        <DigestValue>M402nuAYAQk5G47QpGhnM6EnKeTAlsuGIVVF3qIxbuE=</DigestValue>
      </Reference>
      <Reference URI="/xl/media/image2.emf?ContentType=image/x-emf">
        <DigestMethod Algorithm="http://www.w3.org/2001/04/xmlenc#sha256"/>
        <DigestValue>as46bRdy9zH4l6tIJQga5cplRJbITJPlEkieZm+MGFE=</DigestValue>
      </Reference>
      <Reference URI="/xl/media/image3.emf?ContentType=image/x-emf">
        <DigestMethod Algorithm="http://www.w3.org/2001/04/xmlenc#sha256"/>
        <DigestValue>V83/BKLzhqxY4FPsPZ09VjJRPDusR2ayYw9cqVRtumM=</DigestValue>
      </Reference>
      <Reference URI="/xl/media/image4.emf?ContentType=image/x-emf">
        <DigestMethod Algorithm="http://www.w3.org/2001/04/xmlenc#sha256"/>
        <DigestValue>CdEaPRXmW9BDaFRU+Em1ZQd9FrLRIIcjBIEdwK2wWLQ=</DigestValue>
      </Reference>
      <Reference URI="/xl/media/image5.emf?ContentType=image/x-emf">
        <DigestMethod Algorithm="http://www.w3.org/2001/04/xmlenc#sha256"/>
        <DigestValue>JqaI6XSauIpjJvrhcBDtUdc6lKQb6Otfte4u+KhfsgQ=</DigestValue>
      </Reference>
      <Reference URI="/xl/media/image6.emf?ContentType=image/x-emf">
        <DigestMethod Algorithm="http://www.w3.org/2001/04/xmlenc#sha256"/>
        <DigestValue>PWTq6+Nic2nTGlGxPf/xBwnMQ/fOj193UkR5iificl8=</DigestValue>
      </Reference>
      <Reference URI="/xl/media/image7.emf?ContentType=image/x-emf">
        <DigestMethod Algorithm="http://www.w3.org/2001/04/xmlenc#sha256"/>
        <DigestValue>Jfwi8mIqt7ru+8ovtXF8B6RQVAs6Yi686+p1GeTEbOE=</DigestValue>
      </Reference>
      <Reference URI="/xl/media/image8.emf?ContentType=image/x-emf">
        <DigestMethod Algorithm="http://www.w3.org/2001/04/xmlenc#sha256"/>
        <DigestValue>3g7Dqlmd074fY/cWAkREtsn1IBSHXZHjpQczKU8d/ew=</DigestValue>
      </Reference>
      <Reference URI="/xl/printerSettings/printerSettings1.bin?ContentType=application/vnd.openxmlformats-officedocument.spreadsheetml.printerSettings">
        <DigestMethod Algorithm="http://www.w3.org/2001/04/xmlenc#sha256"/>
        <DigestValue>x9ON6vbhOxsNADzrW3Sqh5fq9kEQWWhpPm4RJfkJH9c=</DigestValue>
      </Reference>
      <Reference URI="/xl/printerSettings/printerSettings2.bin?ContentType=application/vnd.openxmlformats-officedocument.spreadsheetml.printerSettings">
        <DigestMethod Algorithm="http://www.w3.org/2001/04/xmlenc#sha256"/>
        <DigestValue>Giv5NI/oKNPJrD6HZtyz+AOEv2ZSVqq5HGjL7gBbIsU=</DigestValue>
      </Reference>
      <Reference URI="/xl/printerSettings/printerSettings3.bin?ContentType=application/vnd.openxmlformats-officedocument.spreadsheetml.printerSettings">
        <DigestMethod Algorithm="http://www.w3.org/2001/04/xmlenc#sha256"/>
        <DigestValue>PJ0w+ExbZsve2LukHY7bPHC41Sua1srnPNQumbnRVjg=</DigestValue>
      </Reference>
      <Reference URI="/xl/printerSettings/printerSettings4.bin?ContentType=application/vnd.openxmlformats-officedocument.spreadsheetml.printerSettings">
        <DigestMethod Algorithm="http://www.w3.org/2001/04/xmlenc#sha256"/>
        <DigestValue>x9ON6vbhOxsNADzrW3Sqh5fq9kEQWWhpPm4RJfkJH9c=</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t/SSd1MIfLjoIsWgjIPG6pc6xVDzxDpEaezEAvDiyV0=</DigestValue>
      </Reference>
      <Reference URI="/xl/styles.xml?ContentType=application/vnd.openxmlformats-officedocument.spreadsheetml.styles+xml">
        <DigestMethod Algorithm="http://www.w3.org/2001/04/xmlenc#sha256"/>
        <DigestValue>1dUYTuQVxVFDLFRVkTEQlO1t1u5hej1ZK3w+8ca2VbA=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1aJXmpyNrErzPQiu/V/p7u/J7hb5Z0QeyhfNgu20tqQ=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FFIrRsYgXaGYr5S5tvXNLL2fMBe0ujKkn3inKa+A3rM=</DigestValue>
      </Reference>
      <Reference URI="/xl/worksheets/sheet1.xml?ContentType=application/vnd.openxmlformats-officedocument.spreadsheetml.worksheet+xml">
        <DigestMethod Algorithm="http://www.w3.org/2001/04/xmlenc#sha256"/>
        <DigestValue>woJwnJofxDXX4NOhmV4DEpl478TT8umcS6I89HHobR4=</DigestValue>
      </Reference>
      <Reference URI="/xl/worksheets/sheet2.xml?ContentType=application/vnd.openxmlformats-officedocument.spreadsheetml.worksheet+xml">
        <DigestMethod Algorithm="http://www.w3.org/2001/04/xmlenc#sha256"/>
        <DigestValue>yUDgSa1zcPvsIcVW8FLjseUq/ykwQTMFG763hT9qEOM=</DigestValue>
      </Reference>
      <Reference URI="/xl/worksheets/sheet3.xml?ContentType=application/vnd.openxmlformats-officedocument.spreadsheetml.worksheet+xml">
        <DigestMethod Algorithm="http://www.w3.org/2001/04/xmlenc#sha256"/>
        <DigestValue>PgQJbXSoJ2euauCL2ptCcXaHrukQbs5MHONy8eGpSwc=</DigestValue>
      </Reference>
      <Reference URI="/xl/worksheets/sheet4.xml?ContentType=application/vnd.openxmlformats-officedocument.spreadsheetml.worksheet+xml">
        <DigestMethod Algorithm="http://www.w3.org/2001/04/xmlenc#sha256"/>
        <DigestValue>uVQP+EtkC1D5Kf+GpQTT6A+/JOcUl5SXV4PWCbXyRzM=</DigestValue>
      </Reference>
      <Reference URI="/xl/worksheets/sheet5.xml?ContentType=application/vnd.openxmlformats-officedocument.spreadsheetml.worksheet+xml">
        <DigestMethod Algorithm="http://www.w3.org/2001/04/xmlenc#sha256"/>
        <DigestValue>87VA0HqEf/TT2lspJ6za2dCpn/2BWaFK//rghxuiwIE=</DigestValue>
      </Reference>
    </Manifest>
    <SignatureProperties>
      <SignatureProperty Id="idSignatureTime" Target="#idPackageSignature">
        <mdssi:SignatureTime xmlns:mdssi="http://schemas.openxmlformats.org/package/2006/digital-signature">
          <mdssi:Format>YYYY-MM-DDThh:mm:ssTZD</mdssi:Format>
          <mdssi:Value>2020-06-30T18:51:56Z</mdssi:Value>
        </mdssi:SignatureTime>
      </SignatureProperty>
    </SignatureProperties>
  </Object>
  <Object Id="idOfficeObject">
    <SignatureProperties>
      <SignatureProperty Id="idOfficeV1Details" Target="#idPackageSignature">
        <SignatureInfoV1 xmlns="http://schemas.microsoft.com/office/2006/digsig">
          <SetupID>{14AAF29F-C7AD-4633-8B2B-00868E96F8E6}</SetupID>
          <SignatureText>Jorge Diaz de Bedoya</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2020-06-30T18:51:56Z</xd:SigningTime>
          <xd:SigningCertificate>
            <xd:Cert>
              <xd:CertDigest>
                <DigestMethod Algorithm="http://www.w3.org/2001/04/xmlenc#sha256"/>
                <DigestValue>wbq0nFMvIdJ0fMVQC/rRHJryfWvxnhl9kJFc+IIPevg=</DigestValue>
              </xd:CertDigest>
              <xd:IssuerSerial>
                <X509IssuerName>C=PY, O=DOCUMENTA S.A., CN=CA-DOCUMENTA S.A., SERIALNUMBER=RUC 80050172-1</X509IssuerName>
                <X509SerialNumber>8577211886987366757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oBAAB/AAAAAAAAAAAAAABZHgAAjw4AACBFTUYAAAEA8BsAAKoAAAAGAAAAAAAAAAAAAAAAAAAAoAUAAIQDAACjAQAABgEAAAAAAAAAAAAAAAAAALhkBgBw/wMACgAAABAAAAAAAAAAAAAAAEsAAAAQAAAAAAAAAAUAAAAeAAAAGAAAAAAAAAAAAAAACwEAAIAAAAAnAAAAGAAAAAEAAAAAAAAAAAAAAAAAAAAlAAAADAAAAAEAAABMAAAAZAAAAAAAAAAAAAAACgEAAH8AAAAAAAAAAAAAAA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8PDwAAAAAAAlAAAADAAAAAEAAABMAAAAZAAAAAAAAAAAAAAACgEAAH8AAAAAAAAAAAAAAAsBAACAAAAAIQDwAAAAAAAAAAAAAACAPwAAAAAAAAAAAACAPwAAAAAAAAAAAAAAAAAAAAAAAAAAAAAAAAAAAAAAAAAAJQAAAAwAAAAAAACAKAAAAAwAAAABAAAAJwAAABgAAAABAAAAAAAAAPDw8AAAAAAAJQAAAAwAAAABAAAATAAAAGQAAAAAAAAAAAAAAAoBAAB/AAAAAAAAAAAAAAAL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AAAAAAAlAAAADAAAAAEAAABMAAAAZAAAAAAAAAAAAAAACgEAAH8AAAAAAAAAAAAAAAsBAACAAAAAIQDwAAAAAAAAAAAAAACAPwAAAAAAAAAAAACAPwAAAAAAAAAAAAAAAAAAAAAAAAAAAAAAAAAAAAAAAAAAJQAAAAwAAAAAAACAKAAAAAwAAAABAAAAJwAAABgAAAABAAAAAAAAAP///wAAAAAAJQAAAAwAAAABAAAATAAAAGQAAAAAAAAAAAAAAAoBAAB/AAAAAAAAAAAAAAAL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AAAAAASAAAADAAAAAEAAAAeAAAAGAAAAMMAAAAEAAAA9wAAABEAAAAlAAAADAAAAAEAAABUAAAAhAAAAMQAAAAEAAAA9QAAABAAAAABAAAAHMfoQY7j6EHEAAAABAAAAAkAAABMAAAAAAAAAAAAAAAAAAAA//////////9gAAAAMwAwAC8ANgAvADIAMAAyADAAAAAGAAAABgAAAAQAAAAGAAAABAAAAAYAAAAGAAAABgAAAAYAAABLAAAAQAAAADAAAAAFAAAAIAAAAAEAAAABAAAAEAAAAAAAAAAAAAAACwEAAIAAAAAAAAAAAAAAAAs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4AAABHAAAAKQAAADMAAACW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L8AAABIAAAAJQAAAAwAAAAEAAAAVAAAAMQAAAAqAAAAMwAAAL0AAABHAAAAAQAAABzH6EGO4+hBKgAAADMAAAAUAAAATAAAAAAAAAAAAAAAAAAAAP//////////dAAAAEoAbwByAGcAZQAgAEQAaQBhAHoAIABkAGUAIABCAGUAZABvAHkAYQAGAAAACQAAAAYAAAAJAAAACAAAAAQAAAALAAAABAAAAAgAAAAHAAAABAAAAAkAAAAIAAAABAAAAAkAAAAIAAAACQAAAAkAAAAIAAAACAAAAEsAAABAAAAAMAAAAAUAAAAgAAAAAQAAAAEAAAAQAAAAAAAAAAAAAAALAQAAgAAAAAAAAAAAAAAACwEAAIAAAAAlAAAADAAAAAIAAAAnAAAAGAAAAAUAAAAAAAAA////AAAAAAAlAAAADAAAAAUAAABMAAAAZAAAAAAAAABQAAAACgEAAHwAAAAAAAAAUAAAAAs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EAAAACgAAAFAAAAB2AAAAXAAAAAEAAAAcx+hBjuPoQQoAAABQAAAAFAAAAEwAAAAAAAAAAAAAAAAAAAD//////////3QAAABKAG8AcgBnAGUAIABEAO0AYQB6ACAAZABlACAAQgBlAGQAbwB5AGEABAAAAAcAAAAEAAAABwAAAAYAAAADAAAACAAAAAMAAAAGAAAABQAAAAMAAAAHAAAABgAAAAMAAAAGAAAABgAAAAcAAAAHAAAABQAAAAYAAABLAAAAQAAAADAAAAAFAAAAIAAAAAEAAAABAAAAEAAAAAAAAAAAAAAACwEAAIAAAAAAAAAAAAAAAAs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IAAAACgAAAGAAAAA/AAAAbAAAAAEAAAAcx+hBjuPoQQoAAABgAAAACgAAAEwAAAAAAAAAAAAAAAAAAAD//////////2AAAABQAHIAZQBzAGkAZABlAG4AdABlAAYAAAAEAAAABgAAAAUAAAADAAAABwAAAAYAAAAHAAAABAAAAAYAAABLAAAAQAAAADAAAAAFAAAAIAAAAAEAAAABAAAAEAAAAAAAAAAAAAAACwEAAIAAAAAAAAAAAAAAAAsBAACAAAAAJQAAAAwAAAACAAAAJwAAABgAAAAFAAAAAAAAAP///wAAAAAAJQAAAAwAAAAFAAAATAAAAGQAAAAJAAAAcAAAAAEBAAB8AAAACQAAAHAAAAD5AAAADQAAACEA8AAAAAAAAAAAAAAAgD8AAAAAAAAAAAAAgD8AAAAAAAAAAAAAAAAAAAAAAAAAAAAAAAAAAAAAAAAAACUAAAAMAAAAAAAAgCgAAAAMAAAABQAAACUAAAAMAAAAAQAAABgAAAAMAAAAAAAAABIAAAAMAAAAAQAAABYAAAAMAAAAAAAAAFQAAABQAQAACgAAAHAAAAAAAQAAfAAAAAEAAAAcx+hBjuPoQQoAAABwAAAAKwAAAEwAAAAEAAAACQAAAHAAAAACAQAAfQAAAKQAAABGAGkAcgBtAGEAZABvACAAcABvAHIAOgAgAEoATwBSAEcARQAgAEQASQBBAFoAIABEAEUAIABCAEUARABPAFkAQQAgAEIASQBBAE4AQwBIAEkATgBJAAAABgAAAAMAAAAEAAAACQAAAAYAAAAHAAAABwAAAAMAAAAHAAAABwAAAAQAAAADAAAAAwAAAAQAAAAJAAAABwAAAAgAAAAGAAAAAwAAAAgAAAADAAAABwAAAAYAAAADAAAACAAAAAYAAAADAAAABgAAAAYAAAAIAAAACQAAAAUAAAAHAAAAAwAAAAYAAAADAAAABwAAAAgAAAAHAAAACAAAAAMAAAAIAAAAAwAAABYAAAAMAAAAAAAAACUAAAAMAAAAAgAAAA4AAAAUAAAAAAAAABAAAAAUAAAA</Object>
  <Object Id="idInvalidSigLnImg">AQAAAGwAAAAAAAAAAAAAAAoBAAB/AAAAAAAAAAAAAABZHgAAjw4AACBFTUYAAAEAYCEAALEAAAAGAAAAAAAAAAAAAAAAAAAAoAUAAIQDAACjAQAABgEAAAAAAAAAAAAAAAAAALhkBgBw/wMACgAAABAAAAAAAAAAAAAAAEsAAAAQAAAAAAAAAAUAAAAeAAAAGAAAAAAAAAAAAAAACwEAAIAAAAAnAAAAGAAAAAEAAAAAAAAAAAAAAAAAAAAlAAAADAAAAAEAAABMAAAAZAAAAAAAAAAAAAAACgEAAH8AAAAAAAAAAAAAAA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8PDwAAAAAAAlAAAADAAAAAEAAABMAAAAZAAAAAAAAAAAAAAACgEAAH8AAAAAAAAAAAAAAAsBAACAAAAAIQDwAAAAAAAAAAAAAACAPwAAAAAAAAAAAACAPwAAAAAAAAAAAAAAAAAAAAAAAAAAAAAAAAAAAAAAAAAAJQAAAAwAAAAAAACAKAAAAAwAAAABAAAAJwAAABgAAAABAAAAAAAAAPDw8AAAAAAAJQAAAAwAAAABAAAATAAAAGQAAAAAAAAAAAAAAAoBAAB/AAAAAAAAAAAAAAAL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AAAAAAAlAAAADAAAAAEAAABMAAAAZAAAAAAAAAAAAAAACgEAAH8AAAAAAAAAAAAAAAsBAACAAAAAIQDwAAAAAAAAAAAAAACAPwAAAAAAAAAAAACAPwAAAAAAAAAAAAAAAAAAAAAAAAAAAAAAAAAAAAAAAAAAJQAAAAwAAAAAAACAKAAAAAwAAAABAAAAJwAAABgAAAABAAAAAAAAAP///wAAAAAAJQAAAAwAAAABAAAATAAAAGQAAAAAAAAAAAAAAAoBAAB/AAAAAAAAAAAAAAAL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CwEAAIAAAAAAAAAAAAAAAAs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4AAABHAAAAKQAAADMAAACW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L8AAABIAAAAJQAAAAwAAAAEAAAAVAAAAMQAAAAqAAAAMwAAAL0AAABHAAAAAQAAABzH6EGO4+hBKgAAADMAAAAUAAAATAAAAAAAAAAAAAAAAAAAAP//////////dAAAAEoAbwByAGcAZQAgAEQAaQBhAHoAIABkAGUAIABCAGUAZABvAHkAYQAGAAAACQAAAAYAAAAJAAAACAAAAAQAAAALAAAABAAAAAgAAAAHAAAABAAAAAkAAAAIAAAABAAAAAkAAAAIAAAACQAAAAkAAAAIAAAACAAAAEsAAABAAAAAMAAAAAUAAAAgAAAAAQAAAAEAAAAQAAAAAAAAAAAAAAALAQAAgAAAAAAAAAAAAAAACwEAAIAAAAAlAAAADAAAAAIAAAAnAAAAGAAAAAUAAAAAAAAA////AAAAAAAlAAAADAAAAAUAAABMAAAAZAAAAAAAAABQAAAACgEAAHwAAAAAAAAAUAAAAAs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EAAAACgAAAFAAAAB2AAAAXAAAAAEAAAAcx+hBjuPoQQoAAABQAAAAFAAAAEwAAAAAAAAAAAAAAAAAAAD//////////3QAAABKAG8AcgBnAGUAIABEAO0AYQB6ACAAZABlACAAQgBlAGQAbwB5AGEABAAAAAcAAAAEAAAABwAAAAYAAAADAAAACAAAAAMAAAAGAAAABQAAAAMAAAAHAAAABgAAAAMAAAAGAAAABgAAAAcAAAAHAAAABQAAAAYAAABLAAAAQAAAADAAAAAFAAAAIAAAAAEAAAABAAAAEAAAAAAAAAAAAAAACwEAAIAAAAAAAAAAAAAAAAs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IAAAACgAAAGAAAAA/AAAAbAAAAAEAAAAcx+hBjuPoQQoAAABgAAAACgAAAEwAAAAAAAAAAAAAAAAAAAD//////////2AAAABQAHIAZQBzAGkAZABlAG4AdABlAAYAAAAEAAAABgAAAAUAAAADAAAABwAAAAYAAAAHAAAABAAAAAYAAABLAAAAQAAAADAAAAAFAAAAIAAAAAEAAAABAAAAEAAAAAAAAAAAAAAACwEAAIAAAAAAAAAAAAAAAAsBAACAAAAAJQAAAAwAAAACAAAAJwAAABgAAAAFAAAAAAAAAP///wAAAAAAJQAAAAwAAAAFAAAATAAAAGQAAAAJAAAAcAAAAAEBAAB8AAAACQAAAHAAAAD5AAAADQAAACEA8AAAAAAAAAAAAAAAgD8AAAAAAAAAAAAAgD8AAAAAAAAAAAAAAAAAAAAAAAAAAAAAAAAAAAAAAAAAACUAAAAMAAAAAAAAgCgAAAAMAAAABQAAACUAAAAMAAAAAQAAABgAAAAMAAAAAAAAABIAAAAMAAAAAQAAABYAAAAMAAAAAAAAAFQAAABQAQAACgAAAHAAAAAAAQAAfAAAAAEAAAAcx+hBjuPoQQoAAABwAAAAKwAAAEwAAAAEAAAACQAAAHAAAAACAQAAfQAAAKQAAABGAGkAcgBtAGEAZABvACAAcABvAHIAOgAgAEoATwBSAEcARQAgAEQASQBBAFoAIABEAEUAIABCAEUARABPAFkAQQAgAEIASQBBAE4AQwBIAEkATgBJAAAABgAAAAMAAAAEAAAACQAAAAYAAAAHAAAABwAAAAMAAAAHAAAABwAAAAQAAAADAAAAAwAAAAQAAAAJAAAABwAAAAgAAAAGAAAAAwAAAAgAAAADAAAABwAAAAYAAAADAAAACAAAAAYAAAADAAAABgAAAAYAAAAIAAAACQAAAAUAAAAHAAAAAwAAAAYAAAADAAAABwAAAAgAAAAHAAAACAAAAAMAAAAIAAAAAwAAABYAAAAMAAAAAAAAACUAAAAMAAAAAgAAAA4AAAAUAAAAAAAAABAAAAAUAAAA</Object>
</Signature>
</file>

<file path=_xmlsignatures/sig2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OGh5ML9Q72YeTNPANN0tyK7JuUKIa/dReaT7aNJscWA=</DigestValue>
    </Reference>
    <Reference Type="http://www.w3.org/2000/09/xmldsig#Object" URI="#idOfficeObject">
      <DigestMethod Algorithm="http://www.w3.org/2001/04/xmlenc#sha256"/>
      <DigestValue>hKRzwK+zXlREPZzytILA74Q8dsKLgjfsJ7+23qA4/dw=</DigestValue>
    </Reference>
    <Reference Type="http://uri.etsi.org/01903#SignedProperties" URI="#idSignedProperties">
      <Transforms>
        <Transform Algorithm="http://www.w3.org/TR/2001/REC-xml-c14n-20010315"/>
      </Transforms>
      <DigestMethod Algorithm="http://www.w3.org/2001/04/xmlenc#sha256"/>
      <DigestValue>7b6UnB5Oo6InpOaUS0YFpTLzcMli9J7eA9My2r0r5O4=</DigestValue>
    </Reference>
    <Reference Type="http://www.w3.org/2000/09/xmldsig#Object" URI="#idValidSigLnImg">
      <DigestMethod Algorithm="http://www.w3.org/2001/04/xmlenc#sha256"/>
      <DigestValue>w5ECSZ3jFui1soHWkwjAs+cGfd7Hyo+4MMfwI5Nrljs=</DigestValue>
    </Reference>
    <Reference Type="http://www.w3.org/2000/09/xmldsig#Object" URI="#idInvalidSigLnImg">
      <DigestMethod Algorithm="http://www.w3.org/2001/04/xmlenc#sha256"/>
      <DigestValue>ZUTnBhZnnf0F0GZ84n8IqbHDWx82X99xHcEtxdqy+Vw=</DigestValue>
    </Reference>
  </SignedInfo>
  <SignatureValue>vaM1zcPI1SCT7vTEvG0upGvJvDN5++4sQKXHuq4CL44YLO39GtlFmjeYh5JEzr4bskWFfyxMWNT+
3hkenRiF02xA8WqfiB6nNE1CAgZItcEkJHO71LNaGphDSpx/fEZnvbywsemOFWMP5B53RgwpZrVn
EuwlpK/BKGFnfem82Oeu408/ZGi//iFGGIvQxGZPJCah34kKfE+xE61dmmvkrQnKQvTZeLDz2y5X
wUb4aCEXazUrEhMTTMl7oRFPa5J21Pg/WKoK44e98buxLlOHYcLjm6hIFP1Lp9CxCEU0fumXSKU9
cIupSWGa5SNhOLmU1P6rDHTCwQimKDyuSGJ8zw==</SignatureValue>
  <KeyInfo>
    <X509Data>
      <X509Certificate>MIIIAjCCBeqgAwIBAgIIdwhgxGcj0WUwDQYJKoZIhvcNAQELBQAwWzEXMBUGA1UEBRMOUlVDIDgwMDUwMTcyLTExGjAYBgNVBAMTEUNBLURPQ1VNRU5UQSBTLkEuMRcwFQYDVQQKEw5ET0NVTUVOVEEgUy5BLjELMAkGA1UEBhMCUFkwHhcNMjAwNjI2MTUwMDEyWhcNMjIwNjI2MTUxMDEyWjCBqDELMAkGA1UEBhMCUFkxITAfBgNVBAQMGERJQVogREUgQkVET1lBIEJJQU5DSElOSTERMA8GA1UEBRMIQ0kyMDU0MjUxDjAMBgNVBCoMBUpPUkdFMRcwFQYDVQQKDA5QRVJTT05BIEZJU0lDQTERMA8GA1UECwwIRklSTUEgRjIxJzAlBgNVBAMMHkpPUkdFIERJQVogREUgQkVET1lBIEJJQU5DSElOSTCCASIwDQYJKoZIhvcNAQEBBQADggEPADCCAQoCggEBAMYcT9+jpgjx7dRcVamJyaIRVPtRB7R/UFhij6zfK0BEw2XhPl8pg5P20UzGI8eoHc6QxbxbTm4ZS45V0lXAK8zUF1BE0g/6sS2qmvHRN9Cx/FEOQXqaRImfYoz7B1tC4LHDB8/MVs3V+3MN9JSzjKoP2msaU7Swseddl1vudSfonReWJzxhzfuT6gyQYZp2swVLaYvubHz1ha6LLm2HMT8iRLroZlAxJs15GXmIL8K0q4plaSY3vpUWw1Vump14IeCOY7SBk7VZ1vBnKJdJDV4WBsta4Wxbc3A/u6Hmd0b7JB2m/A8rZRy/Wtxn3v+hftRK2CGGUTlcje1QPioxxe8CAwEAAaOCA3owggN2MAwGA1UdEwEB/wQCMAAwDgYDVR0PAQH/BAQDAgXgMCoGA1UdJQEB/wQgMB4GCCsGAQUFBwMBBggrBgEFBQcDAgYIKwYBBQUHAwQwHQYDVR0OBBYEFM2Gq+OYTAv59OkIUorYmyjc3ypN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eBgNVHREEFzAVgRNqZGJlZG95YTF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i0um0gV99E0ZtDbWieYUuTuB400oXNYXG6vbIvp7w5s2Eaye+RLKf+gfQDSoTTVRQqUKj4U+Qw7Gn9JcfI85k1cLzPEfZDAoItaLTkGqNKpOEOsM7rIeTEPtGAQp3Pvo065ZOA+BSQaeggsw3AHoqeiW6axsKNKzqAxAm8wkUmM08fk7wastRRLo+0Cdtklqe2ynDR3v57lduqSaGTYZh++hR+J3I1PTA9AeiIJQcKC0j/mf2jdCept+yTD5zRbPZIG5dSn0ZtRruWcUtpVZD+gN9LZyzAlzV5g17v6Ykqz9457QAT8xJxVR9dPrvIOyWC9NTpUpNZl6stYqhIOzCeWmm5O+fUnlIWifYU99NkRJ5S/9Q03ua09/VoTXJUoVkqWTx/JS9LgmjF1MYN33207KEC5fXe1VM7DZ1AJwi2CD4L2Sm1mpt57xz6mqUL2izdgj7YL3DTV06rJCTKuj8p9pm5hmEWpDnmL5aphhePAJXCiafQnOfyHpnmMLngl+AWyI9xF28vy07a4EjKm+EOb71qpTVGG7kUQlvDXPpwS31X7eRku6m1dRSPNQnOW3NbmR4L3dTqgcJYdp8EaLDDmitlFLqD2mExTKP0NOlFvjYYfQQHrLX/1WtNOeoh+7QbQ3sbDWwcRcJVa7e8tu9g/aeWzlx+mEsCf3GONNRi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QxTsZRIPljpCJSUvYq3yRrCeYFjxgd9qAAyZJAim1go=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VrXED7/c6wFS8DQR2wA9sIBSBpG3URvIqYOrVCvNdsw=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6PYPvcgE4EoP+JUZhtcVgXZMNK2a5L6GJifdA1XCFfo=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6PYPvcgE4EoP+JUZhtcVgXZMNK2a5L6GJifdA1XCFfo=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6PYPvcgE4EoP+JUZhtcVgXZMNK2a5L6GJifdA1XCFfo=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YY0KESmrjys0nHK0rESl1Vzt4562t2JT1arvGMjdaWk=</DigestValue>
      </Reference>
      <Reference URI="/xl/drawings/drawing1.xml?ContentType=application/vnd.openxmlformats-officedocument.drawing+xml">
        <DigestMethod Algorithm="http://www.w3.org/2001/04/xmlenc#sha256"/>
        <DigestValue>cYz6nP/kA4sESEaGWYGc9BYSKfRTAET2v883waM1MyA=</DigestValue>
      </Reference>
      <Reference URI="/xl/drawings/drawing2.xml?ContentType=application/vnd.openxmlformats-officedocument.drawing+xml">
        <DigestMethod Algorithm="http://www.w3.org/2001/04/xmlenc#sha256"/>
        <DigestValue>iZukg27XrhbInY59EslIKe0c+a5Zdk+BhU7GA0rC7Jw=</DigestValue>
      </Reference>
      <Reference URI="/xl/drawings/vmlDrawing1.vml?ContentType=application/vnd.openxmlformats-officedocument.vmlDrawing">
        <DigestMethod Algorithm="http://www.w3.org/2001/04/xmlenc#sha256"/>
        <DigestValue>Dcazh7Y6y82o7O+StOhPXCqmgRufqf7Hn9UqEHCdXKw=</DigestValue>
      </Reference>
      <Reference URI="/xl/drawings/vmlDrawing2.vml?ContentType=application/vnd.openxmlformats-officedocument.vmlDrawing">
        <DigestMethod Algorithm="http://www.w3.org/2001/04/xmlenc#sha256"/>
        <DigestValue>9e7r829xFOXJZLZhU/7bYPbkoUdHDzCi47wjFWVJSag=</DigestValue>
      </Reference>
      <Reference URI="/xl/drawings/vmlDrawing3.vml?ContentType=application/vnd.openxmlformats-officedocument.vmlDrawing">
        <DigestMethod Algorithm="http://www.w3.org/2001/04/xmlenc#sha256"/>
        <DigestValue>SMIuwi9GwHMmiRn8Ewu5sBiQLaz3JIV56cbkSo/J4sQ=</DigestValue>
      </Reference>
      <Reference URI="/xl/drawings/vmlDrawing4.vml?ContentType=application/vnd.openxmlformats-officedocument.vmlDrawing">
        <DigestMethod Algorithm="http://www.w3.org/2001/04/xmlenc#sha256"/>
        <DigestValue>XvKZPwKShVapujY9QuYKyWror4BO4TpKsiZEX09qvxM=</DigestValue>
      </Reference>
      <Reference URI="/xl/drawings/vmlDrawing5.vml?ContentType=application/vnd.openxmlformats-officedocument.vmlDrawing">
        <DigestMethod Algorithm="http://www.w3.org/2001/04/xmlenc#sha256"/>
        <DigestValue>Rouae/cP640zp/m+o39CITltPm/w0Zo5OzAG5FeTIO0=</DigestValue>
      </Reference>
      <Reference URI="/xl/embeddings/Microsoft_Excel_97-2003_Worksheet.xls?ContentType=application/vnd.ms-excel">
        <DigestMethod Algorithm="http://www.w3.org/2001/04/xmlenc#sha256"/>
        <DigestValue>NUiM9/pFsJylaSYNsF1iQmkVVqTu72CSWh+xr0FQbQ8=</DigestValue>
      </Reference>
      <Reference URI="/xl/embeddings/Microsoft_Excel_97-2003_Worksheet1.xls?ContentType=application/vnd.ms-excel">
        <DigestMethod Algorithm="http://www.w3.org/2001/04/xmlenc#sha256"/>
        <DigestValue>8zrUlHNX/uTFM3g+cqG9mwdTqoliTh9h20ITlCFyuCM=</DigestValue>
      </Reference>
      <Reference URI="/xl/media/image1.emf?ContentType=image/x-emf">
        <DigestMethod Algorithm="http://www.w3.org/2001/04/xmlenc#sha256"/>
        <DigestValue>M402nuAYAQk5G47QpGhnM6EnKeTAlsuGIVVF3qIxbuE=</DigestValue>
      </Reference>
      <Reference URI="/xl/media/image2.emf?ContentType=image/x-emf">
        <DigestMethod Algorithm="http://www.w3.org/2001/04/xmlenc#sha256"/>
        <DigestValue>as46bRdy9zH4l6tIJQga5cplRJbITJPlEkieZm+MGFE=</DigestValue>
      </Reference>
      <Reference URI="/xl/media/image3.emf?ContentType=image/x-emf">
        <DigestMethod Algorithm="http://www.w3.org/2001/04/xmlenc#sha256"/>
        <DigestValue>V83/BKLzhqxY4FPsPZ09VjJRPDusR2ayYw9cqVRtumM=</DigestValue>
      </Reference>
      <Reference URI="/xl/media/image4.emf?ContentType=image/x-emf">
        <DigestMethod Algorithm="http://www.w3.org/2001/04/xmlenc#sha256"/>
        <DigestValue>CdEaPRXmW9BDaFRU+Em1ZQd9FrLRIIcjBIEdwK2wWLQ=</DigestValue>
      </Reference>
      <Reference URI="/xl/media/image5.emf?ContentType=image/x-emf">
        <DigestMethod Algorithm="http://www.w3.org/2001/04/xmlenc#sha256"/>
        <DigestValue>JqaI6XSauIpjJvrhcBDtUdc6lKQb6Otfte4u+KhfsgQ=</DigestValue>
      </Reference>
      <Reference URI="/xl/media/image6.emf?ContentType=image/x-emf">
        <DigestMethod Algorithm="http://www.w3.org/2001/04/xmlenc#sha256"/>
        <DigestValue>PWTq6+Nic2nTGlGxPf/xBwnMQ/fOj193UkR5iificl8=</DigestValue>
      </Reference>
      <Reference URI="/xl/media/image7.emf?ContentType=image/x-emf">
        <DigestMethod Algorithm="http://www.w3.org/2001/04/xmlenc#sha256"/>
        <DigestValue>Jfwi8mIqt7ru+8ovtXF8B6RQVAs6Yi686+p1GeTEbOE=</DigestValue>
      </Reference>
      <Reference URI="/xl/media/image8.emf?ContentType=image/x-emf">
        <DigestMethod Algorithm="http://www.w3.org/2001/04/xmlenc#sha256"/>
        <DigestValue>3g7Dqlmd074fY/cWAkREtsn1IBSHXZHjpQczKU8d/ew=</DigestValue>
      </Reference>
      <Reference URI="/xl/printerSettings/printerSettings1.bin?ContentType=application/vnd.openxmlformats-officedocument.spreadsheetml.printerSettings">
        <DigestMethod Algorithm="http://www.w3.org/2001/04/xmlenc#sha256"/>
        <DigestValue>x9ON6vbhOxsNADzrW3Sqh5fq9kEQWWhpPm4RJfkJH9c=</DigestValue>
      </Reference>
      <Reference URI="/xl/printerSettings/printerSettings2.bin?ContentType=application/vnd.openxmlformats-officedocument.spreadsheetml.printerSettings">
        <DigestMethod Algorithm="http://www.w3.org/2001/04/xmlenc#sha256"/>
        <DigestValue>Giv5NI/oKNPJrD6HZtyz+AOEv2ZSVqq5HGjL7gBbIsU=</DigestValue>
      </Reference>
      <Reference URI="/xl/printerSettings/printerSettings3.bin?ContentType=application/vnd.openxmlformats-officedocument.spreadsheetml.printerSettings">
        <DigestMethod Algorithm="http://www.w3.org/2001/04/xmlenc#sha256"/>
        <DigestValue>PJ0w+ExbZsve2LukHY7bPHC41Sua1srnPNQumbnRVjg=</DigestValue>
      </Reference>
      <Reference URI="/xl/printerSettings/printerSettings4.bin?ContentType=application/vnd.openxmlformats-officedocument.spreadsheetml.printerSettings">
        <DigestMethod Algorithm="http://www.w3.org/2001/04/xmlenc#sha256"/>
        <DigestValue>x9ON6vbhOxsNADzrW3Sqh5fq9kEQWWhpPm4RJfkJH9c=</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t/SSd1MIfLjoIsWgjIPG6pc6xVDzxDpEaezEAvDiyV0=</DigestValue>
      </Reference>
      <Reference URI="/xl/styles.xml?ContentType=application/vnd.openxmlformats-officedocument.spreadsheetml.styles+xml">
        <DigestMethod Algorithm="http://www.w3.org/2001/04/xmlenc#sha256"/>
        <DigestValue>1dUYTuQVxVFDLFRVkTEQlO1t1u5hej1ZK3w+8ca2VbA=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1aJXmpyNrErzPQiu/V/p7u/J7hb5Z0QeyhfNgu20tqQ=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FFIrRsYgXaGYr5S5tvXNLL2fMBe0ujKkn3inKa+A3rM=</DigestValue>
      </Reference>
      <Reference URI="/xl/worksheets/sheet1.xml?ContentType=application/vnd.openxmlformats-officedocument.spreadsheetml.worksheet+xml">
        <DigestMethod Algorithm="http://www.w3.org/2001/04/xmlenc#sha256"/>
        <DigestValue>woJwnJofxDXX4NOhmV4DEpl478TT8umcS6I89HHobR4=</DigestValue>
      </Reference>
      <Reference URI="/xl/worksheets/sheet2.xml?ContentType=application/vnd.openxmlformats-officedocument.spreadsheetml.worksheet+xml">
        <DigestMethod Algorithm="http://www.w3.org/2001/04/xmlenc#sha256"/>
        <DigestValue>yUDgSa1zcPvsIcVW8FLjseUq/ykwQTMFG763hT9qEOM=</DigestValue>
      </Reference>
      <Reference URI="/xl/worksheets/sheet3.xml?ContentType=application/vnd.openxmlformats-officedocument.spreadsheetml.worksheet+xml">
        <DigestMethod Algorithm="http://www.w3.org/2001/04/xmlenc#sha256"/>
        <DigestValue>PgQJbXSoJ2euauCL2ptCcXaHrukQbs5MHONy8eGpSwc=</DigestValue>
      </Reference>
      <Reference URI="/xl/worksheets/sheet4.xml?ContentType=application/vnd.openxmlformats-officedocument.spreadsheetml.worksheet+xml">
        <DigestMethod Algorithm="http://www.w3.org/2001/04/xmlenc#sha256"/>
        <DigestValue>uVQP+EtkC1D5Kf+GpQTT6A+/JOcUl5SXV4PWCbXyRzM=</DigestValue>
      </Reference>
      <Reference URI="/xl/worksheets/sheet5.xml?ContentType=application/vnd.openxmlformats-officedocument.spreadsheetml.worksheet+xml">
        <DigestMethod Algorithm="http://www.w3.org/2001/04/xmlenc#sha256"/>
        <DigestValue>87VA0HqEf/TT2lspJ6za2dCpn/2BWaFK//rghxuiwIE=</DigestValue>
      </Reference>
    </Manifest>
    <SignatureProperties>
      <SignatureProperty Id="idSignatureTime" Target="#idPackageSignature">
        <mdssi:SignatureTime xmlns:mdssi="http://schemas.openxmlformats.org/package/2006/digital-signature">
          <mdssi:Format>YYYY-MM-DDThh:mm:ssTZD</mdssi:Format>
          <mdssi:Value>2020-06-30T18:52:12Z</mdssi:Value>
        </mdssi:SignatureTime>
      </SignatureProperty>
    </SignatureProperties>
  </Object>
  <Object Id="idOfficeObject">
    <SignatureProperties>
      <SignatureProperty Id="idOfficeV1Details" Target="#idPackageSignature">
        <SignatureInfoV1 xmlns="http://schemas.microsoft.com/office/2006/digsig">
          <SetupID>{6E5333E7-7B58-45AB-8CCC-2F71826DB98C}</SetupID>
          <SignatureText>Jorge Diaz de Bedoya</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2020-06-30T18:52:12Z</xd:SigningTime>
          <xd:SigningCertificate>
            <xd:Cert>
              <xd:CertDigest>
                <DigestMethod Algorithm="http://www.w3.org/2001/04/xmlenc#sha256"/>
                <DigestValue>wbq0nFMvIdJ0fMVQC/rRHJryfWvxnhl9kJFc+IIPevg=</DigestValue>
              </xd:CertDigest>
              <xd:IssuerSerial>
                <X509IssuerName>C=PY, O=DOCUMENTA S.A., CN=CA-DOCUMENTA S.A., SERIALNUMBER=RUC 80050172-1</X509IssuerName>
                <X509SerialNumber>8577211886987366757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oBAAB/AAAAAAAAAAAAAABZHgAAjw4AACBFTUYAAAEA8BsAAKoAAAAGAAAAAAAAAAAAAAAAAAAAoAUAAIQDAACjAQAABgEAAAAAAAAAAAAAAAAAALhkBgBw/wMACgAAABAAAAAAAAAAAAAAAEsAAAAQAAAAAAAAAAUAAAAeAAAAGAAAAAAAAAAAAAAACwEAAIAAAAAnAAAAGAAAAAEAAAAAAAAAAAAAAAAAAAAlAAAADAAAAAEAAABMAAAAZAAAAAAAAAAAAAAACgEAAH8AAAAAAAAAAAAAAA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8PDwAAAAAAAlAAAADAAAAAEAAABMAAAAZAAAAAAAAAAAAAAACgEAAH8AAAAAAAAAAAAAAAsBAACAAAAAIQDwAAAAAAAAAAAAAACAPwAAAAAAAAAAAACAPwAAAAAAAAAAAAAAAAAAAAAAAAAAAAAAAAAAAAAAAAAAJQAAAAwAAAAAAACAKAAAAAwAAAABAAAAJwAAABgAAAABAAAAAAAAAPDw8AAAAAAAJQAAAAwAAAABAAAATAAAAGQAAAAAAAAAAAAAAAoBAAB/AAAAAAAAAAAAAAAL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AAAAAAAlAAAADAAAAAEAAABMAAAAZAAAAAAAAAAAAAAACgEAAH8AAAAAAAAAAAAAAAsBAACAAAAAIQDwAAAAAAAAAAAAAACAPwAAAAAAAAAAAACAPwAAAAAAAAAAAAAAAAAAAAAAAAAAAAAAAAAAAAAAAAAAJQAAAAwAAAAAAACAKAAAAAwAAAABAAAAJwAAABgAAAABAAAAAAAAAP///wAAAAAAJQAAAAwAAAABAAAATAAAAGQAAAAAAAAAAAAAAAoBAAB/AAAAAAAAAAAAAAAL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AAAAAASAAAADAAAAAEAAAAeAAAAGAAAAMMAAAAEAAAA9wAAABEAAAAlAAAADAAAAAEAAABUAAAAhAAAAMQAAAAEAAAA9QAAABAAAAABAAAAHMfoQY7j6EHEAAAABAAAAAkAAABMAAAAAAAAAAAAAAAAAAAA//////////9gAAAAMwAwAC8ANgAvADIAMAAyADAAAAAGAAAABgAAAAQAAAAGAAAABAAAAAYAAAAGAAAABgAAAAYAAABLAAAAQAAAADAAAAAFAAAAIAAAAAEAAAABAAAAEAAAAAAAAAAAAAAACwEAAIAAAAAAAAAAAAAAAAs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4AAABHAAAAKQAAADMAAACW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L8AAABIAAAAJQAAAAwAAAAEAAAAVAAAAMQAAAAqAAAAMwAAAL0AAABHAAAAAQAAABzH6EGO4+hBKgAAADMAAAAUAAAATAAAAAAAAAAAAAAAAAAAAP//////////dAAAAEoAbwByAGcAZQAgAEQAaQBhAHoAIABkAGUAIABCAGUAZABvAHkAYQAGAAAACQAAAAYAAAAJAAAACAAAAAQAAAALAAAABAAAAAgAAAAHAAAABAAAAAkAAAAIAAAABAAAAAkAAAAIAAAACQAAAAkAAAAIAAAACAAAAEsAAABAAAAAMAAAAAUAAAAgAAAAAQAAAAEAAAAQAAAAAAAAAAAAAAALAQAAgAAAAAAAAAAAAAAACwEAAIAAAAAlAAAADAAAAAIAAAAnAAAAGAAAAAUAAAAAAAAA////AAAAAAAlAAAADAAAAAUAAABMAAAAZAAAAAAAAABQAAAACgEAAHwAAAAAAAAAUAAAAAs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EAAAACgAAAFAAAAB2AAAAXAAAAAEAAAAcx+hBjuPoQQoAAABQAAAAFAAAAEwAAAAAAAAAAAAAAAAAAAD//////////3QAAABKAG8AcgBnAGUAIABEAO0AYQB6ACAAZABlACAAQgBlAGQAbwB5AGEABAAAAAcAAAAEAAAABwAAAAYAAAADAAAACAAAAAMAAAAGAAAABQAAAAMAAAAHAAAABgAAAAMAAAAGAAAABgAAAAcAAAAHAAAABQAAAAYAAABLAAAAQAAAADAAAAAFAAAAIAAAAAEAAAABAAAAEAAAAAAAAAAAAAAACwEAAIAAAAAAAAAAAAAAAAs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IAAAACgAAAGAAAAA/AAAAbAAAAAEAAAAcx+hBjuPoQQoAAABgAAAACgAAAEwAAAAAAAAAAAAAAAAAAAD//////////2AAAABQAHIAZQBzAGkAZABlAG4AdABlAAYAAAAEAAAABgAAAAUAAAADAAAABwAAAAYAAAAHAAAABAAAAAYAAABLAAAAQAAAADAAAAAFAAAAIAAAAAEAAAABAAAAEAAAAAAAAAAAAAAACwEAAIAAAAAAAAAAAAAAAAsBAACAAAAAJQAAAAwAAAACAAAAJwAAABgAAAAFAAAAAAAAAP///wAAAAAAJQAAAAwAAAAFAAAATAAAAGQAAAAJAAAAcAAAAAEBAAB8AAAACQAAAHAAAAD5AAAADQAAACEA8AAAAAAAAAAAAAAAgD8AAAAAAAAAAAAAgD8AAAAAAAAAAAAAAAAAAAAAAAAAAAAAAAAAAAAAAAAAACUAAAAMAAAAAAAAgCgAAAAMAAAABQAAACUAAAAMAAAAAQAAABgAAAAMAAAAAAAAABIAAAAMAAAAAQAAABYAAAAMAAAAAAAAAFQAAABQAQAACgAAAHAAAAAAAQAAfAAAAAEAAAAcx+hBjuPoQQoAAABwAAAAKwAAAEwAAAAEAAAACQAAAHAAAAACAQAAfQAAAKQAAABGAGkAcgBtAGEAZABvACAAcABvAHIAOgAgAEoATwBSAEcARQAgAEQASQBBAFoAIABEAEUAIABCAEUARABPAFkAQQAgAEIASQBBAE4AQwBIAEkATgBJAAAABgAAAAMAAAAEAAAACQAAAAYAAAAHAAAABwAAAAMAAAAHAAAABwAAAAQAAAADAAAAAwAAAAQAAAAJAAAABwAAAAgAAAAGAAAAAwAAAAgAAAADAAAABwAAAAYAAAADAAAACAAAAAYAAAADAAAABgAAAAYAAAAIAAAACQAAAAUAAAAHAAAAAwAAAAYAAAADAAAABwAAAAgAAAAHAAAACAAAAAMAAAAIAAAAAwAAABYAAAAMAAAAAAAAACUAAAAMAAAAAgAAAA4AAAAUAAAAAAAAABAAAAAUAAAA</Object>
  <Object Id="idInvalidSigLnImg">AQAAAGwAAAAAAAAAAAAAAAoBAAB/AAAAAAAAAAAAAABZHgAAjw4AACBFTUYAAAEAYCEAALEAAAAGAAAAAAAAAAAAAAAAAAAAoAUAAIQDAACjAQAABgEAAAAAAAAAAAAAAAAAALhkBgBw/wMACgAAABAAAAAAAAAAAAAAAEsAAAAQAAAAAAAAAAUAAAAeAAAAGAAAAAAAAAAAAAAACwEAAIAAAAAnAAAAGAAAAAEAAAAAAAAAAAAAAAAAAAAlAAAADAAAAAEAAABMAAAAZAAAAAAAAAAAAAAACgEAAH8AAAAAAAAAAAAAAA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8PDwAAAAAAAlAAAADAAAAAEAAABMAAAAZAAAAAAAAAAAAAAACgEAAH8AAAAAAAAAAAAAAAsBAACAAAAAIQDwAAAAAAAAAAAAAACAPwAAAAAAAAAAAACAPwAAAAAAAAAAAAAAAAAAAAAAAAAAAAAAAAAAAAAAAAAAJQAAAAwAAAAAAACAKAAAAAwAAAABAAAAJwAAABgAAAABAAAAAAAAAPDw8AAAAAAAJQAAAAwAAAABAAAATAAAAGQAAAAAAAAAAAAAAAoBAAB/AAAAAAAAAAAAAAAL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AAAAAAAlAAAADAAAAAEAAABMAAAAZAAAAAAAAAAAAAAACgEAAH8AAAAAAAAAAAAAAAsBAACAAAAAIQDwAAAAAAAAAAAAAACAPwAAAAAAAAAAAACAPwAAAAAAAAAAAAAAAAAAAAAAAAAAAAAAAAAAAAAAAAAAJQAAAAwAAAAAAACAKAAAAAwAAAABAAAAJwAAABgAAAABAAAAAAAAAP///wAAAAAAJQAAAAwAAAABAAAATAAAAGQAAAAAAAAAAAAAAAoBAAB/AAAAAAAAAAAAAAAL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CwEAAIAAAAAAAAAAAAAAAAs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4AAABHAAAAKQAAADMAAACW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L8AAABIAAAAJQAAAAwAAAAEAAAAVAAAAMQAAAAqAAAAMwAAAL0AAABHAAAAAQAAABzH6EGO4+hBKgAAADMAAAAUAAAATAAAAAAAAAAAAAAAAAAAAP//////////dAAAAEoAbwByAGcAZQAgAEQAaQBhAHoAIABkAGUAIABCAGUAZABvAHkAYQAGAAAACQAAAAYAAAAJAAAACAAAAAQAAAALAAAABAAAAAgAAAAHAAAABAAAAAkAAAAIAAAABAAAAAkAAAAIAAAACQAAAAkAAAAIAAAACAAAAEsAAABAAAAAMAAAAAUAAAAgAAAAAQAAAAEAAAAQAAAAAAAAAAAAAAALAQAAgAAAAAAAAAAAAAAACwEAAIAAAAAlAAAADAAAAAIAAAAnAAAAGAAAAAUAAAAAAAAA////AAAAAAAlAAAADAAAAAUAAABMAAAAZAAAAAAAAABQAAAACgEAAHwAAAAAAAAAUAAAAAs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EAAAACgAAAFAAAAB2AAAAXAAAAAEAAAAcx+hBjuPoQQoAAABQAAAAFAAAAEwAAAAAAAAAAAAAAAAAAAD//////////3QAAABKAG8AcgBnAGUAIABEAO0AYQB6ACAAZABlACAAQgBlAGQAbwB5AGEABAAAAAcAAAAEAAAABwAAAAYAAAADAAAACAAAAAMAAAAGAAAABQAAAAMAAAAHAAAABgAAAAMAAAAGAAAABgAAAAcAAAAHAAAABQAAAAYAAABLAAAAQAAAADAAAAAFAAAAIAAAAAEAAAABAAAAEAAAAAAAAAAAAAAACwEAAIAAAAAAAAAAAAAAAAs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IAAAACgAAAGAAAAA/AAAAbAAAAAEAAAAcx+hBjuPoQQoAAABgAAAACgAAAEwAAAAAAAAAAAAAAAAAAAD//////////2AAAABQAHIAZQBzAGkAZABlAG4AdABlAAYAAAAEAAAABgAAAAUAAAADAAAABwAAAAYAAAAHAAAABAAAAAYAAABLAAAAQAAAADAAAAAFAAAAIAAAAAEAAAABAAAAEAAAAAAAAAAAAAAACwEAAIAAAAAAAAAAAAAAAAsBAACAAAAAJQAAAAwAAAACAAAAJwAAABgAAAAFAAAAAAAAAP///wAAAAAAJQAAAAwAAAAFAAAATAAAAGQAAAAJAAAAcAAAAAEBAAB8AAAACQAAAHAAAAD5AAAADQAAACEA8AAAAAAAAAAAAAAAgD8AAAAAAAAAAAAAgD8AAAAAAAAAAAAAAAAAAAAAAAAAAAAAAAAAAAAAAAAAACUAAAAMAAAAAAAAgCgAAAAMAAAABQAAACUAAAAMAAAAAQAAABgAAAAMAAAAAAAAABIAAAAMAAAAAQAAABYAAAAMAAAAAAAAAFQAAABQAQAACgAAAHAAAAAAAQAAfAAAAAEAAAAcx+hBjuPoQQoAAABwAAAAKwAAAEwAAAAEAAAACQAAAHAAAAACAQAAfQAAAKQAAABGAGkAcgBtAGEAZABvACAAcABvAHIAOgAgAEoATwBSAEcARQAgAEQASQBBAFoAIABEAEUAIABCAEUARABPAFkAQQAgAEIASQBBAE4AQwBIAEkATgBJAAAABgAAAAMAAAAEAAAACQAAAAYAAAAHAAAABwAAAAMAAAAHAAAABwAAAAQAAAADAAAAAwAAAAQAAAAJAAAABwAAAAgAAAAGAAAAAwAAAAgAAAADAAAABwAAAAYAAAADAAAACAAAAAYAAAADAAAABgAAAAYAAAAIAAAACQAAAAUAAAAHAAAAAwAAAAYAAAADAAAABwAAAAgAAAAHAAAACAAAAAMAAAAIAAAAAwAAABYAAAAMAAAAAAAAACUAAAAMAAAAAgAAAA4AAAAUAAAAAAAAABAAAAAUAAAA</Object>
</Signature>
</file>

<file path=_xmlsignatures/sig2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YSatnk/OU9XNXpde1Ocg5LfFn6NT/nH1tyMR3Ceg4/s=</DigestValue>
    </Reference>
    <Reference Type="http://www.w3.org/2000/09/xmldsig#Object" URI="#idOfficeObject">
      <DigestMethod Algorithm="http://www.w3.org/2001/04/xmlenc#sha256"/>
      <DigestValue>Uw5I7Kv2QErQdcFRnpedioYtNqy8KZK/KWP0RIVZoQA=</DigestValue>
    </Reference>
    <Reference Type="http://uri.etsi.org/01903#SignedProperties" URI="#idSignedProperties">
      <Transforms>
        <Transform Algorithm="http://www.w3.org/TR/2001/REC-xml-c14n-20010315"/>
      </Transforms>
      <DigestMethod Algorithm="http://www.w3.org/2001/04/xmlenc#sha256"/>
      <DigestValue>E3s4mQlA8YQoKpFDSsHS6F2a/enx1bpHM2odaso7BmM=</DigestValue>
    </Reference>
    <Reference Type="http://www.w3.org/2000/09/xmldsig#Object" URI="#idValidSigLnImg">
      <DigestMethod Algorithm="http://www.w3.org/2001/04/xmlenc#sha256"/>
      <DigestValue>w5ECSZ3jFui1soHWkwjAs+cGfd7Hyo+4MMfwI5Nrljs=</DigestValue>
    </Reference>
    <Reference Type="http://www.w3.org/2000/09/xmldsig#Object" URI="#idInvalidSigLnImg">
      <DigestMethod Algorithm="http://www.w3.org/2001/04/xmlenc#sha256"/>
      <DigestValue>ZUTnBhZnnf0F0GZ84n8IqbHDWx82X99xHcEtxdqy+Vw=</DigestValue>
    </Reference>
  </SignedInfo>
  <SignatureValue>UOGSZlVf7IKiiurZWgPjGYwb7J1T+164Gmv85aI+S3EYr+wdSMPekfFsU8xqo6eD85QjYY16YY4e
srfLvCFp9s4YU45PK/psz1RQ/G0qfdQzfcYoUzMolIgTPXe+52+CnI0V20hACZHW08Z1c4kjchgp
MO895WwjDP4qIhjYvUYulz9vmv7Z3fUofwlWFRgAD6zURuOAcXu9RbTl0wuoCVX7n5sYLSG1pv8c
DQmbh4RjFPMWGR/+XQlDoeV97O0qzzIIyEoAJVmHFtSazh0jZktiGoJa/0daGbqjsA9gZM2SeL07
c5nhXURDT6mCSDOscEF+wdcrWLcHMw5Qvuu47A==</SignatureValue>
  <KeyInfo>
    <X509Data>
      <X509Certificate>MIIIAjCCBeqgAwIBAgIIdwhgxGcj0WUwDQYJKoZIhvcNAQELBQAwWzEXMBUGA1UEBRMOUlVDIDgwMDUwMTcyLTExGjAYBgNVBAMTEUNBLURPQ1VNRU5UQSBTLkEuMRcwFQYDVQQKEw5ET0NVTUVOVEEgUy5BLjELMAkGA1UEBhMCUFkwHhcNMjAwNjI2MTUwMDEyWhcNMjIwNjI2MTUxMDEyWjCBqDELMAkGA1UEBhMCUFkxITAfBgNVBAQMGERJQVogREUgQkVET1lBIEJJQU5DSElOSTERMA8GA1UEBRMIQ0kyMDU0MjUxDjAMBgNVBCoMBUpPUkdFMRcwFQYDVQQKDA5QRVJTT05BIEZJU0lDQTERMA8GA1UECwwIRklSTUEgRjIxJzAlBgNVBAMMHkpPUkdFIERJQVogREUgQkVET1lBIEJJQU5DSElOSTCCASIwDQYJKoZIhvcNAQEBBQADggEPADCCAQoCggEBAMYcT9+jpgjx7dRcVamJyaIRVPtRB7R/UFhij6zfK0BEw2XhPl8pg5P20UzGI8eoHc6QxbxbTm4ZS45V0lXAK8zUF1BE0g/6sS2qmvHRN9Cx/FEOQXqaRImfYoz7B1tC4LHDB8/MVs3V+3MN9JSzjKoP2msaU7Swseddl1vudSfonReWJzxhzfuT6gyQYZp2swVLaYvubHz1ha6LLm2HMT8iRLroZlAxJs15GXmIL8K0q4plaSY3vpUWw1Vump14IeCOY7SBk7VZ1vBnKJdJDV4WBsta4Wxbc3A/u6Hmd0b7JB2m/A8rZRy/Wtxn3v+hftRK2CGGUTlcje1QPioxxe8CAwEAAaOCA3owggN2MAwGA1UdEwEB/wQCMAAwDgYDVR0PAQH/BAQDAgXgMCoGA1UdJQEB/wQgMB4GCCsGAQUFBwMBBggrBgEFBQcDAgYIKwYBBQUHAwQwHQYDVR0OBBYEFM2Gq+OYTAv59OkIUorYmyjc3ypN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eBgNVHREEFzAVgRNqZGJlZG95YTF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i0um0gV99E0ZtDbWieYUuTuB400oXNYXG6vbIvp7w5s2Eaye+RLKf+gfQDSoTTVRQqUKj4U+Qw7Gn9JcfI85k1cLzPEfZDAoItaLTkGqNKpOEOsM7rIeTEPtGAQp3Pvo065ZOA+BSQaeggsw3AHoqeiW6axsKNKzqAxAm8wkUmM08fk7wastRRLo+0Cdtklqe2ynDR3v57lduqSaGTYZh++hR+J3I1PTA9AeiIJQcKC0j/mf2jdCept+yTD5zRbPZIG5dSn0ZtRruWcUtpVZD+gN9LZyzAlzV5g17v6Ykqz9457QAT8xJxVR9dPrvIOyWC9NTpUpNZl6stYqhIOzCeWmm5O+fUnlIWifYU99NkRJ5S/9Q03ua09/VoTXJUoVkqWTx/JS9LgmjF1MYN33207KEC5fXe1VM7DZ1AJwi2CD4L2Sm1mpt57xz6mqUL2izdgj7YL3DTV06rJCTKuj8p9pm5hmEWpDnmL5aphhePAJXCiafQnOfyHpnmMLngl+AWyI9xF28vy07a4EjKm+EOb71qpTVGG7kUQlvDXPpwS31X7eRku6m1dRSPNQnOW3NbmR4L3dTqgcJYdp8EaLDDmitlFLqD2mExTKP0NOlFvjYYfQQHrLX/1WtNOeoh+7QbQ3sbDWwcRcJVa7e8tu9g/aeWzlx+mEsCf3GONNRi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QxTsZRIPljpCJSUvYq3yRrCeYFjxgd9qAAyZJAim1go=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VrXED7/c6wFS8DQR2wA9sIBSBpG3URvIqYOrVCvNdsw=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6PYPvcgE4EoP+JUZhtcVgXZMNK2a5L6GJifdA1XCFfo=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6PYPvcgE4EoP+JUZhtcVgXZMNK2a5L6GJifdA1XCFfo=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6PYPvcgE4EoP+JUZhtcVgXZMNK2a5L6GJifdA1XCFfo=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YY0KESmrjys0nHK0rESl1Vzt4562t2JT1arvGMjdaWk=</DigestValue>
      </Reference>
      <Reference URI="/xl/drawings/drawing1.xml?ContentType=application/vnd.openxmlformats-officedocument.drawing+xml">
        <DigestMethod Algorithm="http://www.w3.org/2001/04/xmlenc#sha256"/>
        <DigestValue>cYz6nP/kA4sESEaGWYGc9BYSKfRTAET2v883waM1MyA=</DigestValue>
      </Reference>
      <Reference URI="/xl/drawings/drawing2.xml?ContentType=application/vnd.openxmlformats-officedocument.drawing+xml">
        <DigestMethod Algorithm="http://www.w3.org/2001/04/xmlenc#sha256"/>
        <DigestValue>iZukg27XrhbInY59EslIKe0c+a5Zdk+BhU7GA0rC7Jw=</DigestValue>
      </Reference>
      <Reference URI="/xl/drawings/vmlDrawing1.vml?ContentType=application/vnd.openxmlformats-officedocument.vmlDrawing">
        <DigestMethod Algorithm="http://www.w3.org/2001/04/xmlenc#sha256"/>
        <DigestValue>Dcazh7Y6y82o7O+StOhPXCqmgRufqf7Hn9UqEHCdXKw=</DigestValue>
      </Reference>
      <Reference URI="/xl/drawings/vmlDrawing2.vml?ContentType=application/vnd.openxmlformats-officedocument.vmlDrawing">
        <DigestMethod Algorithm="http://www.w3.org/2001/04/xmlenc#sha256"/>
        <DigestValue>9e7r829xFOXJZLZhU/7bYPbkoUdHDzCi47wjFWVJSag=</DigestValue>
      </Reference>
      <Reference URI="/xl/drawings/vmlDrawing3.vml?ContentType=application/vnd.openxmlformats-officedocument.vmlDrawing">
        <DigestMethod Algorithm="http://www.w3.org/2001/04/xmlenc#sha256"/>
        <DigestValue>SMIuwi9GwHMmiRn8Ewu5sBiQLaz3JIV56cbkSo/J4sQ=</DigestValue>
      </Reference>
      <Reference URI="/xl/drawings/vmlDrawing4.vml?ContentType=application/vnd.openxmlformats-officedocument.vmlDrawing">
        <DigestMethod Algorithm="http://www.w3.org/2001/04/xmlenc#sha256"/>
        <DigestValue>XvKZPwKShVapujY9QuYKyWror4BO4TpKsiZEX09qvxM=</DigestValue>
      </Reference>
      <Reference URI="/xl/drawings/vmlDrawing5.vml?ContentType=application/vnd.openxmlformats-officedocument.vmlDrawing">
        <DigestMethod Algorithm="http://www.w3.org/2001/04/xmlenc#sha256"/>
        <DigestValue>Rouae/cP640zp/m+o39CITltPm/w0Zo5OzAG5FeTIO0=</DigestValue>
      </Reference>
      <Reference URI="/xl/embeddings/Microsoft_Excel_97-2003_Worksheet.xls?ContentType=application/vnd.ms-excel">
        <DigestMethod Algorithm="http://www.w3.org/2001/04/xmlenc#sha256"/>
        <DigestValue>NUiM9/pFsJylaSYNsF1iQmkVVqTu72CSWh+xr0FQbQ8=</DigestValue>
      </Reference>
      <Reference URI="/xl/embeddings/Microsoft_Excel_97-2003_Worksheet1.xls?ContentType=application/vnd.ms-excel">
        <DigestMethod Algorithm="http://www.w3.org/2001/04/xmlenc#sha256"/>
        <DigestValue>8zrUlHNX/uTFM3g+cqG9mwdTqoliTh9h20ITlCFyuCM=</DigestValue>
      </Reference>
      <Reference URI="/xl/media/image1.emf?ContentType=image/x-emf">
        <DigestMethod Algorithm="http://www.w3.org/2001/04/xmlenc#sha256"/>
        <DigestValue>M402nuAYAQk5G47QpGhnM6EnKeTAlsuGIVVF3qIxbuE=</DigestValue>
      </Reference>
      <Reference URI="/xl/media/image2.emf?ContentType=image/x-emf">
        <DigestMethod Algorithm="http://www.w3.org/2001/04/xmlenc#sha256"/>
        <DigestValue>as46bRdy9zH4l6tIJQga5cplRJbITJPlEkieZm+MGFE=</DigestValue>
      </Reference>
      <Reference URI="/xl/media/image3.emf?ContentType=image/x-emf">
        <DigestMethod Algorithm="http://www.w3.org/2001/04/xmlenc#sha256"/>
        <DigestValue>V83/BKLzhqxY4FPsPZ09VjJRPDusR2ayYw9cqVRtumM=</DigestValue>
      </Reference>
      <Reference URI="/xl/media/image4.emf?ContentType=image/x-emf">
        <DigestMethod Algorithm="http://www.w3.org/2001/04/xmlenc#sha256"/>
        <DigestValue>CdEaPRXmW9BDaFRU+Em1ZQd9FrLRIIcjBIEdwK2wWLQ=</DigestValue>
      </Reference>
      <Reference URI="/xl/media/image5.emf?ContentType=image/x-emf">
        <DigestMethod Algorithm="http://www.w3.org/2001/04/xmlenc#sha256"/>
        <DigestValue>JqaI6XSauIpjJvrhcBDtUdc6lKQb6Otfte4u+KhfsgQ=</DigestValue>
      </Reference>
      <Reference URI="/xl/media/image6.emf?ContentType=image/x-emf">
        <DigestMethod Algorithm="http://www.w3.org/2001/04/xmlenc#sha256"/>
        <DigestValue>PWTq6+Nic2nTGlGxPf/xBwnMQ/fOj193UkR5iificl8=</DigestValue>
      </Reference>
      <Reference URI="/xl/media/image7.emf?ContentType=image/x-emf">
        <DigestMethod Algorithm="http://www.w3.org/2001/04/xmlenc#sha256"/>
        <DigestValue>Jfwi8mIqt7ru+8ovtXF8B6RQVAs6Yi686+p1GeTEbOE=</DigestValue>
      </Reference>
      <Reference URI="/xl/media/image8.emf?ContentType=image/x-emf">
        <DigestMethod Algorithm="http://www.w3.org/2001/04/xmlenc#sha256"/>
        <DigestValue>3g7Dqlmd074fY/cWAkREtsn1IBSHXZHjpQczKU8d/ew=</DigestValue>
      </Reference>
      <Reference URI="/xl/printerSettings/printerSettings1.bin?ContentType=application/vnd.openxmlformats-officedocument.spreadsheetml.printerSettings">
        <DigestMethod Algorithm="http://www.w3.org/2001/04/xmlenc#sha256"/>
        <DigestValue>x9ON6vbhOxsNADzrW3Sqh5fq9kEQWWhpPm4RJfkJH9c=</DigestValue>
      </Reference>
      <Reference URI="/xl/printerSettings/printerSettings2.bin?ContentType=application/vnd.openxmlformats-officedocument.spreadsheetml.printerSettings">
        <DigestMethod Algorithm="http://www.w3.org/2001/04/xmlenc#sha256"/>
        <DigestValue>Giv5NI/oKNPJrD6HZtyz+AOEv2ZSVqq5HGjL7gBbIsU=</DigestValue>
      </Reference>
      <Reference URI="/xl/printerSettings/printerSettings3.bin?ContentType=application/vnd.openxmlformats-officedocument.spreadsheetml.printerSettings">
        <DigestMethod Algorithm="http://www.w3.org/2001/04/xmlenc#sha256"/>
        <DigestValue>PJ0w+ExbZsve2LukHY7bPHC41Sua1srnPNQumbnRVjg=</DigestValue>
      </Reference>
      <Reference URI="/xl/printerSettings/printerSettings4.bin?ContentType=application/vnd.openxmlformats-officedocument.spreadsheetml.printerSettings">
        <DigestMethod Algorithm="http://www.w3.org/2001/04/xmlenc#sha256"/>
        <DigestValue>x9ON6vbhOxsNADzrW3Sqh5fq9kEQWWhpPm4RJfkJH9c=</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t/SSd1MIfLjoIsWgjIPG6pc6xVDzxDpEaezEAvDiyV0=</DigestValue>
      </Reference>
      <Reference URI="/xl/styles.xml?ContentType=application/vnd.openxmlformats-officedocument.spreadsheetml.styles+xml">
        <DigestMethod Algorithm="http://www.w3.org/2001/04/xmlenc#sha256"/>
        <DigestValue>1dUYTuQVxVFDLFRVkTEQlO1t1u5hej1ZK3w+8ca2VbA=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1aJXmpyNrErzPQiu/V/p7u/J7hb5Z0QeyhfNgu20tqQ=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FFIrRsYgXaGYr5S5tvXNLL2fMBe0ujKkn3inKa+A3rM=</DigestValue>
      </Reference>
      <Reference URI="/xl/worksheets/sheet1.xml?ContentType=application/vnd.openxmlformats-officedocument.spreadsheetml.worksheet+xml">
        <DigestMethod Algorithm="http://www.w3.org/2001/04/xmlenc#sha256"/>
        <DigestValue>woJwnJofxDXX4NOhmV4DEpl478TT8umcS6I89HHobR4=</DigestValue>
      </Reference>
      <Reference URI="/xl/worksheets/sheet2.xml?ContentType=application/vnd.openxmlformats-officedocument.spreadsheetml.worksheet+xml">
        <DigestMethod Algorithm="http://www.w3.org/2001/04/xmlenc#sha256"/>
        <DigestValue>yUDgSa1zcPvsIcVW8FLjseUq/ykwQTMFG763hT9qEOM=</DigestValue>
      </Reference>
      <Reference URI="/xl/worksheets/sheet3.xml?ContentType=application/vnd.openxmlformats-officedocument.spreadsheetml.worksheet+xml">
        <DigestMethod Algorithm="http://www.w3.org/2001/04/xmlenc#sha256"/>
        <DigestValue>PgQJbXSoJ2euauCL2ptCcXaHrukQbs5MHONy8eGpSwc=</DigestValue>
      </Reference>
      <Reference URI="/xl/worksheets/sheet4.xml?ContentType=application/vnd.openxmlformats-officedocument.spreadsheetml.worksheet+xml">
        <DigestMethod Algorithm="http://www.w3.org/2001/04/xmlenc#sha256"/>
        <DigestValue>uVQP+EtkC1D5Kf+GpQTT6A+/JOcUl5SXV4PWCbXyRzM=</DigestValue>
      </Reference>
      <Reference URI="/xl/worksheets/sheet5.xml?ContentType=application/vnd.openxmlformats-officedocument.spreadsheetml.worksheet+xml">
        <DigestMethod Algorithm="http://www.w3.org/2001/04/xmlenc#sha256"/>
        <DigestValue>87VA0HqEf/TT2lspJ6za2dCpn/2BWaFK//rghxuiwIE=</DigestValue>
      </Reference>
    </Manifest>
    <SignatureProperties>
      <SignatureProperty Id="idSignatureTime" Target="#idPackageSignature">
        <mdssi:SignatureTime xmlns:mdssi="http://schemas.openxmlformats.org/package/2006/digital-signature">
          <mdssi:Format>YYYY-MM-DDThh:mm:ssTZD</mdssi:Format>
          <mdssi:Value>2020-06-30T18:52:27Z</mdssi:Value>
        </mdssi:SignatureTime>
      </SignatureProperty>
    </SignatureProperties>
  </Object>
  <Object Id="idOfficeObject">
    <SignatureProperties>
      <SignatureProperty Id="idOfficeV1Details" Target="#idPackageSignature">
        <SignatureInfoV1 xmlns="http://schemas.microsoft.com/office/2006/digsig">
          <SetupID>{3313AAB9-23C2-491C-9365-5F77F7958B20}</SetupID>
          <SignatureText>Jorge Diaz de Bedoya</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2020-06-30T18:52:27Z</xd:SigningTime>
          <xd:SigningCertificate>
            <xd:Cert>
              <xd:CertDigest>
                <DigestMethod Algorithm="http://www.w3.org/2001/04/xmlenc#sha256"/>
                <DigestValue>wbq0nFMvIdJ0fMVQC/rRHJryfWvxnhl9kJFc+IIPevg=</DigestValue>
              </xd:CertDigest>
              <xd:IssuerSerial>
                <X509IssuerName>C=PY, O=DOCUMENTA S.A., CN=CA-DOCUMENTA S.A., SERIALNUMBER=RUC 80050172-1</X509IssuerName>
                <X509SerialNumber>8577211886987366757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oBAAB/AAAAAAAAAAAAAABZHgAAjw4AACBFTUYAAAEA8BsAAKoAAAAGAAAAAAAAAAAAAAAAAAAAoAUAAIQDAACjAQAABgEAAAAAAAAAAAAAAAAAALhkBgBw/wMACgAAABAAAAAAAAAAAAAAAEsAAAAQAAAAAAAAAAUAAAAeAAAAGAAAAAAAAAAAAAAACwEAAIAAAAAnAAAAGAAAAAEAAAAAAAAAAAAAAAAAAAAlAAAADAAAAAEAAABMAAAAZAAAAAAAAAAAAAAACgEAAH8AAAAAAAAAAAAAAA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8PDwAAAAAAAlAAAADAAAAAEAAABMAAAAZAAAAAAAAAAAAAAACgEAAH8AAAAAAAAAAAAAAAsBAACAAAAAIQDwAAAAAAAAAAAAAACAPwAAAAAAAAAAAACAPwAAAAAAAAAAAAAAAAAAAAAAAAAAAAAAAAAAAAAAAAAAJQAAAAwAAAAAAACAKAAAAAwAAAABAAAAJwAAABgAAAABAAAAAAAAAPDw8AAAAAAAJQAAAAwAAAABAAAATAAAAGQAAAAAAAAAAAAAAAoBAAB/AAAAAAAAAAAAAAAL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AAAAAAAlAAAADAAAAAEAAABMAAAAZAAAAAAAAAAAAAAACgEAAH8AAAAAAAAAAAAAAAsBAACAAAAAIQDwAAAAAAAAAAAAAACAPwAAAAAAAAAAAACAPwAAAAAAAAAAAAAAAAAAAAAAAAAAAAAAAAAAAAAAAAAAJQAAAAwAAAAAAACAKAAAAAwAAAABAAAAJwAAABgAAAABAAAAAAAAAP///wAAAAAAJQAAAAwAAAABAAAATAAAAGQAAAAAAAAAAAAAAAoBAAB/AAAAAAAAAAAAAAAL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AAAAAASAAAADAAAAAEAAAAeAAAAGAAAAMMAAAAEAAAA9wAAABEAAAAlAAAADAAAAAEAAABUAAAAhAAAAMQAAAAEAAAA9QAAABAAAAABAAAAHMfoQY7j6EHEAAAABAAAAAkAAABMAAAAAAAAAAAAAAAAAAAA//////////9gAAAAMwAwAC8ANgAvADIAMAAyADAAAAAGAAAABgAAAAQAAAAGAAAABAAAAAYAAAAGAAAABgAAAAYAAABLAAAAQAAAADAAAAAFAAAAIAAAAAEAAAABAAAAEAAAAAAAAAAAAAAACwEAAIAAAAAAAAAAAAAAAAs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4AAABHAAAAKQAAADMAAACW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L8AAABIAAAAJQAAAAwAAAAEAAAAVAAAAMQAAAAqAAAAMwAAAL0AAABHAAAAAQAAABzH6EGO4+hBKgAAADMAAAAUAAAATAAAAAAAAAAAAAAAAAAAAP//////////dAAAAEoAbwByAGcAZQAgAEQAaQBhAHoAIABkAGUAIABCAGUAZABvAHkAYQAGAAAACQAAAAYAAAAJAAAACAAAAAQAAAALAAAABAAAAAgAAAAHAAAABAAAAAkAAAAIAAAABAAAAAkAAAAIAAAACQAAAAkAAAAIAAAACAAAAEsAAABAAAAAMAAAAAUAAAAgAAAAAQAAAAEAAAAQAAAAAAAAAAAAAAALAQAAgAAAAAAAAAAAAAAACwEAAIAAAAAlAAAADAAAAAIAAAAnAAAAGAAAAAUAAAAAAAAA////AAAAAAAlAAAADAAAAAUAAABMAAAAZAAAAAAAAABQAAAACgEAAHwAAAAAAAAAUAAAAAs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EAAAACgAAAFAAAAB2AAAAXAAAAAEAAAAcx+hBjuPoQQoAAABQAAAAFAAAAEwAAAAAAAAAAAAAAAAAAAD//////////3QAAABKAG8AcgBnAGUAIABEAO0AYQB6ACAAZABlACAAQgBlAGQAbwB5AGEABAAAAAcAAAAEAAAABwAAAAYAAAADAAAACAAAAAMAAAAGAAAABQAAAAMAAAAHAAAABgAAAAMAAAAGAAAABgAAAAcAAAAHAAAABQAAAAYAAABLAAAAQAAAADAAAAAFAAAAIAAAAAEAAAABAAAAEAAAAAAAAAAAAAAACwEAAIAAAAAAAAAAAAAAAAs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IAAAACgAAAGAAAAA/AAAAbAAAAAEAAAAcx+hBjuPoQQoAAABgAAAACgAAAEwAAAAAAAAAAAAAAAAAAAD//////////2AAAABQAHIAZQBzAGkAZABlAG4AdABlAAYAAAAEAAAABgAAAAUAAAADAAAABwAAAAYAAAAHAAAABAAAAAYAAABLAAAAQAAAADAAAAAFAAAAIAAAAAEAAAABAAAAEAAAAAAAAAAAAAAACwEAAIAAAAAAAAAAAAAAAAsBAACAAAAAJQAAAAwAAAACAAAAJwAAABgAAAAFAAAAAAAAAP///wAAAAAAJQAAAAwAAAAFAAAATAAAAGQAAAAJAAAAcAAAAAEBAAB8AAAACQAAAHAAAAD5AAAADQAAACEA8AAAAAAAAAAAAAAAgD8AAAAAAAAAAAAAgD8AAAAAAAAAAAAAAAAAAAAAAAAAAAAAAAAAAAAAAAAAACUAAAAMAAAAAAAAgCgAAAAMAAAABQAAACUAAAAMAAAAAQAAABgAAAAMAAAAAAAAABIAAAAMAAAAAQAAABYAAAAMAAAAAAAAAFQAAABQAQAACgAAAHAAAAAAAQAAfAAAAAEAAAAcx+hBjuPoQQoAAABwAAAAKwAAAEwAAAAEAAAACQAAAHAAAAACAQAAfQAAAKQAAABGAGkAcgBtAGEAZABvACAAcABvAHIAOgAgAEoATwBSAEcARQAgAEQASQBBAFoAIABEAEUAIABCAEUARABPAFkAQQAgAEIASQBBAE4AQwBIAEkATgBJAAAABgAAAAMAAAAEAAAACQAAAAYAAAAHAAAABwAAAAMAAAAHAAAABwAAAAQAAAADAAAAAwAAAAQAAAAJAAAABwAAAAgAAAAGAAAAAwAAAAgAAAADAAAABwAAAAYAAAADAAAACAAAAAYAAAADAAAABgAAAAYAAAAIAAAACQAAAAUAAAAHAAAAAwAAAAYAAAADAAAABwAAAAgAAAAHAAAACAAAAAMAAAAIAAAAAwAAABYAAAAMAAAAAAAAACUAAAAMAAAAAgAAAA4AAAAUAAAAAAAAABAAAAAUAAAA</Object>
  <Object Id="idInvalidSigLnImg">AQAAAGwAAAAAAAAAAAAAAAoBAAB/AAAAAAAAAAAAAABZHgAAjw4AACBFTUYAAAEAYCEAALEAAAAGAAAAAAAAAAAAAAAAAAAAoAUAAIQDAACjAQAABgEAAAAAAAAAAAAAAAAAALhkBgBw/wMACgAAABAAAAAAAAAAAAAAAEsAAAAQAAAAAAAAAAUAAAAeAAAAGAAAAAAAAAAAAAAACwEAAIAAAAAnAAAAGAAAAAEAAAAAAAAAAAAAAAAAAAAlAAAADAAAAAEAAABMAAAAZAAAAAAAAAAAAAAACgEAAH8AAAAAAAAAAAAAAA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8PDwAAAAAAAlAAAADAAAAAEAAABMAAAAZAAAAAAAAAAAAAAACgEAAH8AAAAAAAAAAAAAAAsBAACAAAAAIQDwAAAAAAAAAAAAAACAPwAAAAAAAAAAAACAPwAAAAAAAAAAAAAAAAAAAAAAAAAAAAAAAAAAAAAAAAAAJQAAAAwAAAAAAACAKAAAAAwAAAABAAAAJwAAABgAAAABAAAAAAAAAPDw8AAAAAAAJQAAAAwAAAABAAAATAAAAGQAAAAAAAAAAAAAAAoBAAB/AAAAAAAAAAAAAAAL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AAAAAAAlAAAADAAAAAEAAABMAAAAZAAAAAAAAAAAAAAACgEAAH8AAAAAAAAAAAAAAAsBAACAAAAAIQDwAAAAAAAAAAAAAACAPwAAAAAAAAAAAACAPwAAAAAAAAAAAAAAAAAAAAAAAAAAAAAAAAAAAAAAAAAAJQAAAAwAAAAAAACAKAAAAAwAAAABAAAAJwAAABgAAAABAAAAAAAAAP///wAAAAAAJQAAAAwAAAABAAAATAAAAGQAAAAAAAAAAAAAAAoBAAB/AAAAAAAAAAAAAAAL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CwEAAIAAAAAAAAAAAAAAAAs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4AAABHAAAAKQAAADMAAACW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L8AAABIAAAAJQAAAAwAAAAEAAAAVAAAAMQAAAAqAAAAMwAAAL0AAABHAAAAAQAAABzH6EGO4+hBKgAAADMAAAAUAAAATAAAAAAAAAAAAAAAAAAAAP//////////dAAAAEoAbwByAGcAZQAgAEQAaQBhAHoAIABkAGUAIABCAGUAZABvAHkAYQAGAAAACQAAAAYAAAAJAAAACAAAAAQAAAALAAAABAAAAAgAAAAHAAAABAAAAAkAAAAIAAAABAAAAAkAAAAIAAAACQAAAAkAAAAIAAAACAAAAEsAAABAAAAAMAAAAAUAAAAgAAAAAQAAAAEAAAAQAAAAAAAAAAAAAAALAQAAgAAAAAAAAAAAAAAACwEAAIAAAAAlAAAADAAAAAIAAAAnAAAAGAAAAAUAAAAAAAAA////AAAAAAAlAAAADAAAAAUAAABMAAAAZAAAAAAAAABQAAAACgEAAHwAAAAAAAAAUAAAAAs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EAAAACgAAAFAAAAB2AAAAXAAAAAEAAAAcx+hBjuPoQQoAAABQAAAAFAAAAEwAAAAAAAAAAAAAAAAAAAD//////////3QAAABKAG8AcgBnAGUAIABEAO0AYQB6ACAAZABlACAAQgBlAGQAbwB5AGEABAAAAAcAAAAEAAAABwAAAAYAAAADAAAACAAAAAMAAAAGAAAABQAAAAMAAAAHAAAABgAAAAMAAAAGAAAABgAAAAcAAAAHAAAABQAAAAYAAABLAAAAQAAAADAAAAAFAAAAIAAAAAEAAAABAAAAEAAAAAAAAAAAAAAACwEAAIAAAAAAAAAAAAAAAAs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IAAAACgAAAGAAAAA/AAAAbAAAAAEAAAAcx+hBjuPoQQoAAABgAAAACgAAAEwAAAAAAAAAAAAAAAAAAAD//////////2AAAABQAHIAZQBzAGkAZABlAG4AdABlAAYAAAAEAAAABgAAAAUAAAADAAAABwAAAAYAAAAHAAAABAAAAAYAAABLAAAAQAAAADAAAAAFAAAAIAAAAAEAAAABAAAAEAAAAAAAAAAAAAAACwEAAIAAAAAAAAAAAAAAAAsBAACAAAAAJQAAAAwAAAACAAAAJwAAABgAAAAFAAAAAAAAAP///wAAAAAAJQAAAAwAAAAFAAAATAAAAGQAAAAJAAAAcAAAAAEBAAB8AAAACQAAAHAAAAD5AAAADQAAACEA8AAAAAAAAAAAAAAAgD8AAAAAAAAAAAAAgD8AAAAAAAAAAAAAAAAAAAAAAAAAAAAAAAAAAAAAAAAAACUAAAAMAAAAAAAAgCgAAAAMAAAABQAAACUAAAAMAAAAAQAAABgAAAAMAAAAAAAAABIAAAAMAAAAAQAAABYAAAAMAAAAAAAAAFQAAABQAQAACgAAAHAAAAAAAQAAfAAAAAEAAAAcx+hBjuPoQQoAAABwAAAAKwAAAEwAAAAEAAAACQAAAHAAAAACAQAAfQAAAKQAAABGAGkAcgBtAGEAZABvACAAcABvAHIAOgAgAEoATwBSAEcARQAgAEQASQBBAFoAIABEAEUAIABCAEUARABPAFkAQQAgAEIASQBBAE4AQwBIAEkATgBJAAAABgAAAAMAAAAEAAAACQAAAAYAAAAHAAAABwAAAAMAAAAHAAAABwAAAAQAAAADAAAAAwAAAAQAAAAJAAAABwAAAAgAAAAGAAAAAwAAAAgAAAADAAAABwAAAAYAAAADAAAACAAAAAYAAAADAAAABgAAAAYAAAAIAAAACQAAAAUAAAAHAAAAAwAAAAYAAAADAAAABwAAAAgAAAAHAAAACAAAAAMAAAAIAAAAAwAAABYAAAAMAAAAAAAAACUAAAAMAAAAAgAAAA4AAAAUAAAAAAAAABAAAAAUAAAA</Object>
</Signature>
</file>

<file path=_xmlsignatures/sig2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IedSNXx0EKG4xCityT7fwfMbXMW5VD3bAFVX5+e1Mqs=</DigestValue>
    </Reference>
    <Reference Type="http://www.w3.org/2000/09/xmldsig#Object" URI="#idOfficeObject">
      <DigestMethod Algorithm="http://www.w3.org/2001/04/xmlenc#sha256"/>
      <DigestValue>3vvcS2+Ogfz8FaINsPEJsDUuWYejjBmzDz9wn8+78wc=</DigestValue>
    </Reference>
    <Reference Type="http://uri.etsi.org/01903#SignedProperties" URI="#idSignedProperties">
      <Transforms>
        <Transform Algorithm="http://www.w3.org/TR/2001/REC-xml-c14n-20010315"/>
      </Transforms>
      <DigestMethod Algorithm="http://www.w3.org/2001/04/xmlenc#sha256"/>
      <DigestValue>faEJmGu1ugW0cqjoos1n6vJ9d6kV0mL8NidFhu6WMSc=</DigestValue>
    </Reference>
    <Reference Type="http://www.w3.org/2000/09/xmldsig#Object" URI="#idValidSigLnImg">
      <DigestMethod Algorithm="http://www.w3.org/2001/04/xmlenc#sha256"/>
      <DigestValue>w5ECSZ3jFui1soHWkwjAs+cGfd7Hyo+4MMfwI5Nrljs=</DigestValue>
    </Reference>
    <Reference Type="http://www.w3.org/2000/09/xmldsig#Object" URI="#idInvalidSigLnImg">
      <DigestMethod Algorithm="http://www.w3.org/2001/04/xmlenc#sha256"/>
      <DigestValue>ZUTnBhZnnf0F0GZ84n8IqbHDWx82X99xHcEtxdqy+Vw=</DigestValue>
    </Reference>
  </SignedInfo>
  <SignatureValue>KPr8ME0goMkoolo5OlCsWbs+tX9Zj+f0MdUljeMbEfUtGVAVlKYcOTke6N1dz6d5k36aGZ3GgyFd
KdUCSHICp3CwzeNOFb9JEUXTUiYVnl7/yfNKa/lzPxZtNHFdKfZ1mA46HkW6bdZ+XInyec5VxUnV
34bcXDivlLcm0DfpnmjNGF2XjPiG69/3n+/d0ivTjWaNivh0mIfw39ATckVrFUBCewEOfqkaCY4e
uOTs94SIi7eFzFti4KtghMJvuRiZBxfTYvbG3RA5YSp9p9XahEMvX792ER6Dq3wHgnB5KCfsF9Qf
8oODX3jnin+6FG1W+U7NGrHBRdtMv5sRCv1UBQ==</SignatureValue>
  <KeyInfo>
    <X509Data>
      <X509Certificate>MIIIAjCCBeqgAwIBAgIIdwhgxGcj0WUwDQYJKoZIhvcNAQELBQAwWzEXMBUGA1UEBRMOUlVDIDgwMDUwMTcyLTExGjAYBgNVBAMTEUNBLURPQ1VNRU5UQSBTLkEuMRcwFQYDVQQKEw5ET0NVTUVOVEEgUy5BLjELMAkGA1UEBhMCUFkwHhcNMjAwNjI2MTUwMDEyWhcNMjIwNjI2MTUxMDEyWjCBqDELMAkGA1UEBhMCUFkxITAfBgNVBAQMGERJQVogREUgQkVET1lBIEJJQU5DSElOSTERMA8GA1UEBRMIQ0kyMDU0MjUxDjAMBgNVBCoMBUpPUkdFMRcwFQYDVQQKDA5QRVJTT05BIEZJU0lDQTERMA8GA1UECwwIRklSTUEgRjIxJzAlBgNVBAMMHkpPUkdFIERJQVogREUgQkVET1lBIEJJQU5DSElOSTCCASIwDQYJKoZIhvcNAQEBBQADggEPADCCAQoCggEBAMYcT9+jpgjx7dRcVamJyaIRVPtRB7R/UFhij6zfK0BEw2XhPl8pg5P20UzGI8eoHc6QxbxbTm4ZS45V0lXAK8zUF1BE0g/6sS2qmvHRN9Cx/FEOQXqaRImfYoz7B1tC4LHDB8/MVs3V+3MN9JSzjKoP2msaU7Swseddl1vudSfonReWJzxhzfuT6gyQYZp2swVLaYvubHz1ha6LLm2HMT8iRLroZlAxJs15GXmIL8K0q4plaSY3vpUWw1Vump14IeCOY7SBk7VZ1vBnKJdJDV4WBsta4Wxbc3A/u6Hmd0b7JB2m/A8rZRy/Wtxn3v+hftRK2CGGUTlcje1QPioxxe8CAwEAAaOCA3owggN2MAwGA1UdEwEB/wQCMAAwDgYDVR0PAQH/BAQDAgXgMCoGA1UdJQEB/wQgMB4GCCsGAQUFBwMBBggrBgEFBQcDAgYIKwYBBQUHAwQwHQYDVR0OBBYEFM2Gq+OYTAv59OkIUorYmyjc3ypN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eBgNVHREEFzAVgRNqZGJlZG95YTF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i0um0gV99E0ZtDbWieYUuTuB400oXNYXG6vbIvp7w5s2Eaye+RLKf+gfQDSoTTVRQqUKj4U+Qw7Gn9JcfI85k1cLzPEfZDAoItaLTkGqNKpOEOsM7rIeTEPtGAQp3Pvo065ZOA+BSQaeggsw3AHoqeiW6axsKNKzqAxAm8wkUmM08fk7wastRRLo+0Cdtklqe2ynDR3v57lduqSaGTYZh++hR+J3I1PTA9AeiIJQcKC0j/mf2jdCept+yTD5zRbPZIG5dSn0ZtRruWcUtpVZD+gN9LZyzAlzV5g17v6Ykqz9457QAT8xJxVR9dPrvIOyWC9NTpUpNZl6stYqhIOzCeWmm5O+fUnlIWifYU99NkRJ5S/9Q03ua09/VoTXJUoVkqWTx/JS9LgmjF1MYN33207KEC5fXe1VM7DZ1AJwi2CD4L2Sm1mpt57xz6mqUL2izdgj7YL3DTV06rJCTKuj8p9pm5hmEWpDnmL5aphhePAJXCiafQnOfyHpnmMLngl+AWyI9xF28vy07a4EjKm+EOb71qpTVGG7kUQlvDXPpwS31X7eRku6m1dRSPNQnOW3NbmR4L3dTqgcJYdp8EaLDDmitlFLqD2mExTKP0NOlFvjYYfQQHrLX/1WtNOeoh+7QbQ3sbDWwcRcJVa7e8tu9g/aeWzlx+mEsCf3GONNRi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QxTsZRIPljpCJSUvYq3yRrCeYFjxgd9qAAyZJAim1go=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VrXED7/c6wFS8DQR2wA9sIBSBpG3URvIqYOrVCvNdsw=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6PYPvcgE4EoP+JUZhtcVgXZMNK2a5L6GJifdA1XCFfo=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6PYPvcgE4EoP+JUZhtcVgXZMNK2a5L6GJifdA1XCFfo=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6PYPvcgE4EoP+JUZhtcVgXZMNK2a5L6GJifdA1XCFfo=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YY0KESmrjys0nHK0rESl1Vzt4562t2JT1arvGMjdaWk=</DigestValue>
      </Reference>
      <Reference URI="/xl/drawings/drawing1.xml?ContentType=application/vnd.openxmlformats-officedocument.drawing+xml">
        <DigestMethod Algorithm="http://www.w3.org/2001/04/xmlenc#sha256"/>
        <DigestValue>cYz6nP/kA4sESEaGWYGc9BYSKfRTAET2v883waM1MyA=</DigestValue>
      </Reference>
      <Reference URI="/xl/drawings/drawing2.xml?ContentType=application/vnd.openxmlformats-officedocument.drawing+xml">
        <DigestMethod Algorithm="http://www.w3.org/2001/04/xmlenc#sha256"/>
        <DigestValue>iZukg27XrhbInY59EslIKe0c+a5Zdk+BhU7GA0rC7Jw=</DigestValue>
      </Reference>
      <Reference URI="/xl/drawings/vmlDrawing1.vml?ContentType=application/vnd.openxmlformats-officedocument.vmlDrawing">
        <DigestMethod Algorithm="http://www.w3.org/2001/04/xmlenc#sha256"/>
        <DigestValue>Dcazh7Y6y82o7O+StOhPXCqmgRufqf7Hn9UqEHCdXKw=</DigestValue>
      </Reference>
      <Reference URI="/xl/drawings/vmlDrawing2.vml?ContentType=application/vnd.openxmlformats-officedocument.vmlDrawing">
        <DigestMethod Algorithm="http://www.w3.org/2001/04/xmlenc#sha256"/>
        <DigestValue>9e7r829xFOXJZLZhU/7bYPbkoUdHDzCi47wjFWVJSag=</DigestValue>
      </Reference>
      <Reference URI="/xl/drawings/vmlDrawing3.vml?ContentType=application/vnd.openxmlformats-officedocument.vmlDrawing">
        <DigestMethod Algorithm="http://www.w3.org/2001/04/xmlenc#sha256"/>
        <DigestValue>SMIuwi9GwHMmiRn8Ewu5sBiQLaz3JIV56cbkSo/J4sQ=</DigestValue>
      </Reference>
      <Reference URI="/xl/drawings/vmlDrawing4.vml?ContentType=application/vnd.openxmlformats-officedocument.vmlDrawing">
        <DigestMethod Algorithm="http://www.w3.org/2001/04/xmlenc#sha256"/>
        <DigestValue>XvKZPwKShVapujY9QuYKyWror4BO4TpKsiZEX09qvxM=</DigestValue>
      </Reference>
      <Reference URI="/xl/drawings/vmlDrawing5.vml?ContentType=application/vnd.openxmlformats-officedocument.vmlDrawing">
        <DigestMethod Algorithm="http://www.w3.org/2001/04/xmlenc#sha256"/>
        <DigestValue>Rouae/cP640zp/m+o39CITltPm/w0Zo5OzAG5FeTIO0=</DigestValue>
      </Reference>
      <Reference URI="/xl/embeddings/Microsoft_Excel_97-2003_Worksheet.xls?ContentType=application/vnd.ms-excel">
        <DigestMethod Algorithm="http://www.w3.org/2001/04/xmlenc#sha256"/>
        <DigestValue>NUiM9/pFsJylaSYNsF1iQmkVVqTu72CSWh+xr0FQbQ8=</DigestValue>
      </Reference>
      <Reference URI="/xl/embeddings/Microsoft_Excel_97-2003_Worksheet1.xls?ContentType=application/vnd.ms-excel">
        <DigestMethod Algorithm="http://www.w3.org/2001/04/xmlenc#sha256"/>
        <DigestValue>8zrUlHNX/uTFM3g+cqG9mwdTqoliTh9h20ITlCFyuCM=</DigestValue>
      </Reference>
      <Reference URI="/xl/media/image1.emf?ContentType=image/x-emf">
        <DigestMethod Algorithm="http://www.w3.org/2001/04/xmlenc#sha256"/>
        <DigestValue>M402nuAYAQk5G47QpGhnM6EnKeTAlsuGIVVF3qIxbuE=</DigestValue>
      </Reference>
      <Reference URI="/xl/media/image2.emf?ContentType=image/x-emf">
        <DigestMethod Algorithm="http://www.w3.org/2001/04/xmlenc#sha256"/>
        <DigestValue>as46bRdy9zH4l6tIJQga5cplRJbITJPlEkieZm+MGFE=</DigestValue>
      </Reference>
      <Reference URI="/xl/media/image3.emf?ContentType=image/x-emf">
        <DigestMethod Algorithm="http://www.w3.org/2001/04/xmlenc#sha256"/>
        <DigestValue>V83/BKLzhqxY4FPsPZ09VjJRPDusR2ayYw9cqVRtumM=</DigestValue>
      </Reference>
      <Reference URI="/xl/media/image4.emf?ContentType=image/x-emf">
        <DigestMethod Algorithm="http://www.w3.org/2001/04/xmlenc#sha256"/>
        <DigestValue>CdEaPRXmW9BDaFRU+Em1ZQd9FrLRIIcjBIEdwK2wWLQ=</DigestValue>
      </Reference>
      <Reference URI="/xl/media/image5.emf?ContentType=image/x-emf">
        <DigestMethod Algorithm="http://www.w3.org/2001/04/xmlenc#sha256"/>
        <DigestValue>JqaI6XSauIpjJvrhcBDtUdc6lKQb6Otfte4u+KhfsgQ=</DigestValue>
      </Reference>
      <Reference URI="/xl/media/image6.emf?ContentType=image/x-emf">
        <DigestMethod Algorithm="http://www.w3.org/2001/04/xmlenc#sha256"/>
        <DigestValue>PWTq6+Nic2nTGlGxPf/xBwnMQ/fOj193UkR5iificl8=</DigestValue>
      </Reference>
      <Reference URI="/xl/media/image7.emf?ContentType=image/x-emf">
        <DigestMethod Algorithm="http://www.w3.org/2001/04/xmlenc#sha256"/>
        <DigestValue>Jfwi8mIqt7ru+8ovtXF8B6RQVAs6Yi686+p1GeTEbOE=</DigestValue>
      </Reference>
      <Reference URI="/xl/media/image8.emf?ContentType=image/x-emf">
        <DigestMethod Algorithm="http://www.w3.org/2001/04/xmlenc#sha256"/>
        <DigestValue>3g7Dqlmd074fY/cWAkREtsn1IBSHXZHjpQczKU8d/ew=</DigestValue>
      </Reference>
      <Reference URI="/xl/printerSettings/printerSettings1.bin?ContentType=application/vnd.openxmlformats-officedocument.spreadsheetml.printerSettings">
        <DigestMethod Algorithm="http://www.w3.org/2001/04/xmlenc#sha256"/>
        <DigestValue>x9ON6vbhOxsNADzrW3Sqh5fq9kEQWWhpPm4RJfkJH9c=</DigestValue>
      </Reference>
      <Reference URI="/xl/printerSettings/printerSettings2.bin?ContentType=application/vnd.openxmlformats-officedocument.spreadsheetml.printerSettings">
        <DigestMethod Algorithm="http://www.w3.org/2001/04/xmlenc#sha256"/>
        <DigestValue>Giv5NI/oKNPJrD6HZtyz+AOEv2ZSVqq5HGjL7gBbIsU=</DigestValue>
      </Reference>
      <Reference URI="/xl/printerSettings/printerSettings3.bin?ContentType=application/vnd.openxmlformats-officedocument.spreadsheetml.printerSettings">
        <DigestMethod Algorithm="http://www.w3.org/2001/04/xmlenc#sha256"/>
        <DigestValue>PJ0w+ExbZsve2LukHY7bPHC41Sua1srnPNQumbnRVjg=</DigestValue>
      </Reference>
      <Reference URI="/xl/printerSettings/printerSettings4.bin?ContentType=application/vnd.openxmlformats-officedocument.spreadsheetml.printerSettings">
        <DigestMethod Algorithm="http://www.w3.org/2001/04/xmlenc#sha256"/>
        <DigestValue>x9ON6vbhOxsNADzrW3Sqh5fq9kEQWWhpPm4RJfkJH9c=</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t/SSd1MIfLjoIsWgjIPG6pc6xVDzxDpEaezEAvDiyV0=</DigestValue>
      </Reference>
      <Reference URI="/xl/styles.xml?ContentType=application/vnd.openxmlformats-officedocument.spreadsheetml.styles+xml">
        <DigestMethod Algorithm="http://www.w3.org/2001/04/xmlenc#sha256"/>
        <DigestValue>1dUYTuQVxVFDLFRVkTEQlO1t1u5hej1ZK3w+8ca2VbA=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1aJXmpyNrErzPQiu/V/p7u/J7hb5Z0QeyhfNgu20tqQ=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FFIrRsYgXaGYr5S5tvXNLL2fMBe0ujKkn3inKa+A3rM=</DigestValue>
      </Reference>
      <Reference URI="/xl/worksheets/sheet1.xml?ContentType=application/vnd.openxmlformats-officedocument.spreadsheetml.worksheet+xml">
        <DigestMethod Algorithm="http://www.w3.org/2001/04/xmlenc#sha256"/>
        <DigestValue>woJwnJofxDXX4NOhmV4DEpl478TT8umcS6I89HHobR4=</DigestValue>
      </Reference>
      <Reference URI="/xl/worksheets/sheet2.xml?ContentType=application/vnd.openxmlformats-officedocument.spreadsheetml.worksheet+xml">
        <DigestMethod Algorithm="http://www.w3.org/2001/04/xmlenc#sha256"/>
        <DigestValue>yUDgSa1zcPvsIcVW8FLjseUq/ykwQTMFG763hT9qEOM=</DigestValue>
      </Reference>
      <Reference URI="/xl/worksheets/sheet3.xml?ContentType=application/vnd.openxmlformats-officedocument.spreadsheetml.worksheet+xml">
        <DigestMethod Algorithm="http://www.w3.org/2001/04/xmlenc#sha256"/>
        <DigestValue>PgQJbXSoJ2euauCL2ptCcXaHrukQbs5MHONy8eGpSwc=</DigestValue>
      </Reference>
      <Reference URI="/xl/worksheets/sheet4.xml?ContentType=application/vnd.openxmlformats-officedocument.spreadsheetml.worksheet+xml">
        <DigestMethod Algorithm="http://www.w3.org/2001/04/xmlenc#sha256"/>
        <DigestValue>uVQP+EtkC1D5Kf+GpQTT6A+/JOcUl5SXV4PWCbXyRzM=</DigestValue>
      </Reference>
      <Reference URI="/xl/worksheets/sheet5.xml?ContentType=application/vnd.openxmlformats-officedocument.spreadsheetml.worksheet+xml">
        <DigestMethod Algorithm="http://www.w3.org/2001/04/xmlenc#sha256"/>
        <DigestValue>87VA0HqEf/TT2lspJ6za2dCpn/2BWaFK//rghxuiwIE=</DigestValue>
      </Reference>
    </Manifest>
    <SignatureProperties>
      <SignatureProperty Id="idSignatureTime" Target="#idPackageSignature">
        <mdssi:SignatureTime xmlns:mdssi="http://schemas.openxmlformats.org/package/2006/digital-signature">
          <mdssi:Format>YYYY-MM-DDThh:mm:ssTZD</mdssi:Format>
          <mdssi:Value>2020-06-30T18:52:51Z</mdssi:Value>
        </mdssi:SignatureTime>
      </SignatureProperty>
    </SignatureProperties>
  </Object>
  <Object Id="idOfficeObject">
    <SignatureProperties>
      <SignatureProperty Id="idOfficeV1Details" Target="#idPackageSignature">
        <SignatureInfoV1 xmlns="http://schemas.microsoft.com/office/2006/digsig">
          <SetupID>{2A049EC6-B82D-4FCD-B18C-7BF95058E295}</SetupID>
          <SignatureText>Jorge Diaz de Bedoya</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2020-06-30T18:52:51Z</xd:SigningTime>
          <xd:SigningCertificate>
            <xd:Cert>
              <xd:CertDigest>
                <DigestMethod Algorithm="http://www.w3.org/2001/04/xmlenc#sha256"/>
                <DigestValue>wbq0nFMvIdJ0fMVQC/rRHJryfWvxnhl9kJFc+IIPevg=</DigestValue>
              </xd:CertDigest>
              <xd:IssuerSerial>
                <X509IssuerName>C=PY, O=DOCUMENTA S.A., CN=CA-DOCUMENTA S.A., SERIALNUMBER=RUC 80050172-1</X509IssuerName>
                <X509SerialNumber>8577211886987366757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oBAAB/AAAAAAAAAAAAAABZHgAAjw4AACBFTUYAAAEA8BsAAKoAAAAGAAAAAAAAAAAAAAAAAAAAoAUAAIQDAACjAQAABgEAAAAAAAAAAAAAAAAAALhkBgBw/wMACgAAABAAAAAAAAAAAAAAAEsAAAAQAAAAAAAAAAUAAAAeAAAAGAAAAAAAAAAAAAAACwEAAIAAAAAnAAAAGAAAAAEAAAAAAAAAAAAAAAAAAAAlAAAADAAAAAEAAABMAAAAZAAAAAAAAAAAAAAACgEAAH8AAAAAAAAAAAAAAA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8PDwAAAAAAAlAAAADAAAAAEAAABMAAAAZAAAAAAAAAAAAAAACgEAAH8AAAAAAAAAAAAAAAsBAACAAAAAIQDwAAAAAAAAAAAAAACAPwAAAAAAAAAAAACAPwAAAAAAAAAAAAAAAAAAAAAAAAAAAAAAAAAAAAAAAAAAJQAAAAwAAAAAAACAKAAAAAwAAAABAAAAJwAAABgAAAABAAAAAAAAAPDw8AAAAAAAJQAAAAwAAAABAAAATAAAAGQAAAAAAAAAAAAAAAoBAAB/AAAAAAAAAAAAAAAL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AAAAAAAlAAAADAAAAAEAAABMAAAAZAAAAAAAAAAAAAAACgEAAH8AAAAAAAAAAAAAAAsBAACAAAAAIQDwAAAAAAAAAAAAAACAPwAAAAAAAAAAAACAPwAAAAAAAAAAAAAAAAAAAAAAAAAAAAAAAAAAAAAAAAAAJQAAAAwAAAAAAACAKAAAAAwAAAABAAAAJwAAABgAAAABAAAAAAAAAP///wAAAAAAJQAAAAwAAAABAAAATAAAAGQAAAAAAAAAAAAAAAoBAAB/AAAAAAAAAAAAAAAL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AAAAAASAAAADAAAAAEAAAAeAAAAGAAAAMMAAAAEAAAA9wAAABEAAAAlAAAADAAAAAEAAABUAAAAhAAAAMQAAAAEAAAA9QAAABAAAAABAAAAHMfoQY7j6EHEAAAABAAAAAkAAABMAAAAAAAAAAAAAAAAAAAA//////////9gAAAAMwAwAC8ANgAvADIAMAAyADAAAAAGAAAABgAAAAQAAAAGAAAABAAAAAYAAAAGAAAABgAAAAYAAABLAAAAQAAAADAAAAAFAAAAIAAAAAEAAAABAAAAEAAAAAAAAAAAAAAACwEAAIAAAAAAAAAAAAAAAAs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4AAABHAAAAKQAAADMAAACW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L8AAABIAAAAJQAAAAwAAAAEAAAAVAAAAMQAAAAqAAAAMwAAAL0AAABHAAAAAQAAABzH6EGO4+hBKgAAADMAAAAUAAAATAAAAAAAAAAAAAAAAAAAAP//////////dAAAAEoAbwByAGcAZQAgAEQAaQBhAHoAIABkAGUAIABCAGUAZABvAHkAYQAGAAAACQAAAAYAAAAJAAAACAAAAAQAAAALAAAABAAAAAgAAAAHAAAABAAAAAkAAAAIAAAABAAAAAkAAAAIAAAACQAAAAkAAAAIAAAACAAAAEsAAABAAAAAMAAAAAUAAAAgAAAAAQAAAAEAAAAQAAAAAAAAAAAAAAALAQAAgAAAAAAAAAAAAAAACwEAAIAAAAAlAAAADAAAAAIAAAAnAAAAGAAAAAUAAAAAAAAA////AAAAAAAlAAAADAAAAAUAAABMAAAAZAAAAAAAAABQAAAACgEAAHwAAAAAAAAAUAAAAAs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EAAAACgAAAFAAAAB2AAAAXAAAAAEAAAAcx+hBjuPoQQoAAABQAAAAFAAAAEwAAAAAAAAAAAAAAAAAAAD//////////3QAAABKAG8AcgBnAGUAIABEAO0AYQB6ACAAZABlACAAQgBlAGQAbwB5AGEABAAAAAcAAAAEAAAABwAAAAYAAAADAAAACAAAAAMAAAAGAAAABQAAAAMAAAAHAAAABgAAAAMAAAAGAAAABgAAAAcAAAAHAAAABQAAAAYAAABLAAAAQAAAADAAAAAFAAAAIAAAAAEAAAABAAAAEAAAAAAAAAAAAAAACwEAAIAAAAAAAAAAAAAAAAs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IAAAACgAAAGAAAAA/AAAAbAAAAAEAAAAcx+hBjuPoQQoAAABgAAAACgAAAEwAAAAAAAAAAAAAAAAAAAD//////////2AAAABQAHIAZQBzAGkAZABlAG4AdABlAAYAAAAEAAAABgAAAAUAAAADAAAABwAAAAYAAAAHAAAABAAAAAYAAABLAAAAQAAAADAAAAAFAAAAIAAAAAEAAAABAAAAEAAAAAAAAAAAAAAACwEAAIAAAAAAAAAAAAAAAAsBAACAAAAAJQAAAAwAAAACAAAAJwAAABgAAAAFAAAAAAAAAP///wAAAAAAJQAAAAwAAAAFAAAATAAAAGQAAAAJAAAAcAAAAAEBAAB8AAAACQAAAHAAAAD5AAAADQAAACEA8AAAAAAAAAAAAAAAgD8AAAAAAAAAAAAAgD8AAAAAAAAAAAAAAAAAAAAAAAAAAAAAAAAAAAAAAAAAACUAAAAMAAAAAAAAgCgAAAAMAAAABQAAACUAAAAMAAAAAQAAABgAAAAMAAAAAAAAABIAAAAMAAAAAQAAABYAAAAMAAAAAAAAAFQAAABQAQAACgAAAHAAAAAAAQAAfAAAAAEAAAAcx+hBjuPoQQoAAABwAAAAKwAAAEwAAAAEAAAACQAAAHAAAAACAQAAfQAAAKQAAABGAGkAcgBtAGEAZABvACAAcABvAHIAOgAgAEoATwBSAEcARQAgAEQASQBBAFoAIABEAEUAIABCAEUARABPAFkAQQAgAEIASQBBAE4AQwBIAEkATgBJAAAABgAAAAMAAAAEAAAACQAAAAYAAAAHAAAABwAAAAMAAAAHAAAABwAAAAQAAAADAAAAAwAAAAQAAAAJAAAABwAAAAgAAAAGAAAAAwAAAAgAAAADAAAABwAAAAYAAAADAAAACAAAAAYAAAADAAAABgAAAAYAAAAIAAAACQAAAAUAAAAHAAAAAwAAAAYAAAADAAAABwAAAAgAAAAHAAAACAAAAAMAAAAIAAAAAwAAABYAAAAMAAAAAAAAACUAAAAMAAAAAgAAAA4AAAAUAAAAAAAAABAAAAAUAAAA</Object>
  <Object Id="idInvalidSigLnImg">AQAAAGwAAAAAAAAAAAAAAAoBAAB/AAAAAAAAAAAAAABZHgAAjw4AACBFTUYAAAEAYCEAALEAAAAGAAAAAAAAAAAAAAAAAAAAoAUAAIQDAACjAQAABgEAAAAAAAAAAAAAAAAAALhkBgBw/wMACgAAABAAAAAAAAAAAAAAAEsAAAAQAAAAAAAAAAUAAAAeAAAAGAAAAAAAAAAAAAAACwEAAIAAAAAnAAAAGAAAAAEAAAAAAAAAAAAAAAAAAAAlAAAADAAAAAEAAABMAAAAZAAAAAAAAAAAAAAACgEAAH8AAAAAAAAAAAAAAA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8PDwAAAAAAAlAAAADAAAAAEAAABMAAAAZAAAAAAAAAAAAAAACgEAAH8AAAAAAAAAAAAAAAsBAACAAAAAIQDwAAAAAAAAAAAAAACAPwAAAAAAAAAAAACAPwAAAAAAAAAAAAAAAAAAAAAAAAAAAAAAAAAAAAAAAAAAJQAAAAwAAAAAAACAKAAAAAwAAAABAAAAJwAAABgAAAABAAAAAAAAAPDw8AAAAAAAJQAAAAwAAAABAAAATAAAAGQAAAAAAAAAAAAAAAoBAAB/AAAAAAAAAAAAAAAL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AAAAAAAlAAAADAAAAAEAAABMAAAAZAAAAAAAAAAAAAAACgEAAH8AAAAAAAAAAAAAAAsBAACAAAAAIQDwAAAAAAAAAAAAAACAPwAAAAAAAAAAAACAPwAAAAAAAAAAAAAAAAAAAAAAAAAAAAAAAAAAAAAAAAAAJQAAAAwAAAAAAACAKAAAAAwAAAABAAAAJwAAABgAAAABAAAAAAAAAP///wAAAAAAJQAAAAwAAAABAAAATAAAAGQAAAAAAAAAAAAAAAoBAAB/AAAAAAAAAAAAAAAL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CwEAAIAAAAAAAAAAAAAAAAs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4AAABHAAAAKQAAADMAAACW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L8AAABIAAAAJQAAAAwAAAAEAAAAVAAAAMQAAAAqAAAAMwAAAL0AAABHAAAAAQAAABzH6EGO4+hBKgAAADMAAAAUAAAATAAAAAAAAAAAAAAAAAAAAP//////////dAAAAEoAbwByAGcAZQAgAEQAaQBhAHoAIABkAGUAIABCAGUAZABvAHkAYQAGAAAACQAAAAYAAAAJAAAACAAAAAQAAAALAAAABAAAAAgAAAAHAAAABAAAAAkAAAAIAAAABAAAAAkAAAAIAAAACQAAAAkAAAAIAAAACAAAAEsAAABAAAAAMAAAAAUAAAAgAAAAAQAAAAEAAAAQAAAAAAAAAAAAAAALAQAAgAAAAAAAAAAAAAAACwEAAIAAAAAlAAAADAAAAAIAAAAnAAAAGAAAAAUAAAAAAAAA////AAAAAAAlAAAADAAAAAUAAABMAAAAZAAAAAAAAABQAAAACgEAAHwAAAAAAAAAUAAAAAs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EAAAACgAAAFAAAAB2AAAAXAAAAAEAAAAcx+hBjuPoQQoAAABQAAAAFAAAAEwAAAAAAAAAAAAAAAAAAAD//////////3QAAABKAG8AcgBnAGUAIABEAO0AYQB6ACAAZABlACAAQgBlAGQAbwB5AGEABAAAAAcAAAAEAAAABwAAAAYAAAADAAAACAAAAAMAAAAGAAAABQAAAAMAAAAHAAAABgAAAAMAAAAGAAAABgAAAAcAAAAHAAAABQAAAAYAAABLAAAAQAAAADAAAAAFAAAAIAAAAAEAAAABAAAAEAAAAAAAAAAAAAAACwEAAIAAAAAAAAAAAAAAAAs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IAAAACgAAAGAAAAA/AAAAbAAAAAEAAAAcx+hBjuPoQQoAAABgAAAACgAAAEwAAAAAAAAAAAAAAAAAAAD//////////2AAAABQAHIAZQBzAGkAZABlAG4AdABlAAYAAAAEAAAABgAAAAUAAAADAAAABwAAAAYAAAAHAAAABAAAAAYAAABLAAAAQAAAADAAAAAFAAAAIAAAAAEAAAABAAAAEAAAAAAAAAAAAAAACwEAAIAAAAAAAAAAAAAAAAsBAACAAAAAJQAAAAwAAAACAAAAJwAAABgAAAAFAAAAAAAAAP///wAAAAAAJQAAAAwAAAAFAAAATAAAAGQAAAAJAAAAcAAAAAEBAAB8AAAACQAAAHAAAAD5AAAADQAAACEA8AAAAAAAAAAAAAAAgD8AAAAAAAAAAAAAgD8AAAAAAAAAAAAAAAAAAAAAAAAAAAAAAAAAAAAAAAAAACUAAAAMAAAAAAAAgCgAAAAMAAAABQAAACUAAAAMAAAAAQAAABgAAAAMAAAAAAAAABIAAAAMAAAAAQAAABYAAAAMAAAAAAAAAFQAAABQAQAACgAAAHAAAAAAAQAAfAAAAAEAAAAcx+hBjuPoQQoAAABwAAAAKwAAAEwAAAAEAAAACQAAAHAAAAACAQAAfQAAAKQAAABGAGkAcgBtAGEAZABvACAAcABvAHIAOgAgAEoATwBSAEcARQAgAEQASQBBAFoAIABEAEUAIABCAEUARABPAFkAQQAgAEIASQBBAE4AQwBIAEkATgBJAAAABgAAAAMAAAAEAAAACQAAAAYAAAAHAAAABwAAAAMAAAAHAAAABwAAAAQAAAADAAAAAwAAAAQAAAAJAAAABwAAAAgAAAAGAAAAAwAAAAgAAAADAAAABwAAAAYAAAADAAAACAAAAAYAAAADAAAABgAAAAYAAAAIAAAACQAAAAUAAAAHAAAAAwAAAAYAAAADAAAABwAAAAgAAAAHAAAACAAAAAMAAAAIAAAAAwAAABYAAAAMAAAAAAAAACUAAAAMAAAAAgAAAA4AAAAUAAAAAAAAABAAAAAUAAAA</Object>
</Signature>
</file>

<file path=_xmlsignatures/sig2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zDemcSy2dH7BNdbRmcRo3JhxyToXFu3GHgNDGz2yFZo=</DigestValue>
    </Reference>
    <Reference Type="http://www.w3.org/2000/09/xmldsig#Object" URI="#idOfficeObject">
      <DigestMethod Algorithm="http://www.w3.org/2001/04/xmlenc#sha256"/>
      <DigestValue>6FTzElwy078qeU8z5g9BVO+3qpL18I31dMNeC8i7L6I=</DigestValue>
    </Reference>
    <Reference Type="http://uri.etsi.org/01903#SignedProperties" URI="#idSignedProperties">
      <Transforms>
        <Transform Algorithm="http://www.w3.org/TR/2001/REC-xml-c14n-20010315"/>
      </Transforms>
      <DigestMethod Algorithm="http://www.w3.org/2001/04/xmlenc#sha256"/>
      <DigestValue>kHEywFvh8Aal/61fOmtwcp3sQGwS+7WJ3e4KSNNY+7c=</DigestValue>
    </Reference>
    <Reference Type="http://www.w3.org/2000/09/xmldsig#Object" URI="#idValidSigLnImg">
      <DigestMethod Algorithm="http://www.w3.org/2001/04/xmlenc#sha256"/>
      <DigestValue>w5ECSZ3jFui1soHWkwjAs+cGfd7Hyo+4MMfwI5Nrljs=</DigestValue>
    </Reference>
    <Reference Type="http://www.w3.org/2000/09/xmldsig#Object" URI="#idInvalidSigLnImg">
      <DigestMethod Algorithm="http://www.w3.org/2001/04/xmlenc#sha256"/>
      <DigestValue>ZUTnBhZnnf0F0GZ84n8IqbHDWx82X99xHcEtxdqy+Vw=</DigestValue>
    </Reference>
  </SignedInfo>
  <SignatureValue>KW5yHeaFXXf5td38pnXDf+rpmRrlzeFO8DOGNoCD/rtEqgb8yzRFUxHdcF1g+IP+slaqwOuy1VIP
Dip5xNllKzNRv5K8GKPgo+UF4yEdb4lBuyP1A68X+kJY4poNNdGGovlGoHM7+RBqehSVNPbcLRcU
1Yn+bYka+lSP/pYKOb/UJFe2AsnH2/BdcdwqPH0QX2azt5x5pJU/RXSLVax8ioouebQFEW2OeFkL
zhN5lHCmWZ5IeZeHPzG9gkQVMzq+9H7Myvi+wItubR5pao3etTVwwLABEmNxwgXRNmjwiSg5nXwv
ntv0tDudN1FMSdFtbof5C6g+uLhRiW7a5JpQBA==</SignatureValue>
  <KeyInfo>
    <X509Data>
      <X509Certificate>MIIIAjCCBeqgAwIBAgIIdwhgxGcj0WUwDQYJKoZIhvcNAQELBQAwWzEXMBUGA1UEBRMOUlVDIDgwMDUwMTcyLTExGjAYBgNVBAMTEUNBLURPQ1VNRU5UQSBTLkEuMRcwFQYDVQQKEw5ET0NVTUVOVEEgUy5BLjELMAkGA1UEBhMCUFkwHhcNMjAwNjI2MTUwMDEyWhcNMjIwNjI2MTUxMDEyWjCBqDELMAkGA1UEBhMCUFkxITAfBgNVBAQMGERJQVogREUgQkVET1lBIEJJQU5DSElOSTERMA8GA1UEBRMIQ0kyMDU0MjUxDjAMBgNVBCoMBUpPUkdFMRcwFQYDVQQKDA5QRVJTT05BIEZJU0lDQTERMA8GA1UECwwIRklSTUEgRjIxJzAlBgNVBAMMHkpPUkdFIERJQVogREUgQkVET1lBIEJJQU5DSElOSTCCASIwDQYJKoZIhvcNAQEBBQADggEPADCCAQoCggEBAMYcT9+jpgjx7dRcVamJyaIRVPtRB7R/UFhij6zfK0BEw2XhPl8pg5P20UzGI8eoHc6QxbxbTm4ZS45V0lXAK8zUF1BE0g/6sS2qmvHRN9Cx/FEOQXqaRImfYoz7B1tC4LHDB8/MVs3V+3MN9JSzjKoP2msaU7Swseddl1vudSfonReWJzxhzfuT6gyQYZp2swVLaYvubHz1ha6LLm2HMT8iRLroZlAxJs15GXmIL8K0q4plaSY3vpUWw1Vump14IeCOY7SBk7VZ1vBnKJdJDV4WBsta4Wxbc3A/u6Hmd0b7JB2m/A8rZRy/Wtxn3v+hftRK2CGGUTlcje1QPioxxe8CAwEAAaOCA3owggN2MAwGA1UdEwEB/wQCMAAwDgYDVR0PAQH/BAQDAgXgMCoGA1UdJQEB/wQgMB4GCCsGAQUFBwMBBggrBgEFBQcDAgYIKwYBBQUHAwQwHQYDVR0OBBYEFM2Gq+OYTAv59OkIUorYmyjc3ypN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eBgNVHREEFzAVgRNqZGJlZG95YTF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i0um0gV99E0ZtDbWieYUuTuB400oXNYXG6vbIvp7w5s2Eaye+RLKf+gfQDSoTTVRQqUKj4U+Qw7Gn9JcfI85k1cLzPEfZDAoItaLTkGqNKpOEOsM7rIeTEPtGAQp3Pvo065ZOA+BSQaeggsw3AHoqeiW6axsKNKzqAxAm8wkUmM08fk7wastRRLo+0Cdtklqe2ynDR3v57lduqSaGTYZh++hR+J3I1PTA9AeiIJQcKC0j/mf2jdCept+yTD5zRbPZIG5dSn0ZtRruWcUtpVZD+gN9LZyzAlzV5g17v6Ykqz9457QAT8xJxVR9dPrvIOyWC9NTpUpNZl6stYqhIOzCeWmm5O+fUnlIWifYU99NkRJ5S/9Q03ua09/VoTXJUoVkqWTx/JS9LgmjF1MYN33207KEC5fXe1VM7DZ1AJwi2CD4L2Sm1mpt57xz6mqUL2izdgj7YL3DTV06rJCTKuj8p9pm5hmEWpDnmL5aphhePAJXCiafQnOfyHpnmMLngl+AWyI9xF28vy07a4EjKm+EOb71qpTVGG7kUQlvDXPpwS31X7eRku6m1dRSPNQnOW3NbmR4L3dTqgcJYdp8EaLDDmitlFLqD2mExTKP0NOlFvjYYfQQHrLX/1WtNOeoh+7QbQ3sbDWwcRcJVa7e8tu9g/aeWzlx+mEsCf3GONNRi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QxTsZRIPljpCJSUvYq3yRrCeYFjxgd9qAAyZJAim1go=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VrXED7/c6wFS8DQR2wA9sIBSBpG3URvIqYOrVCvNdsw=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6PYPvcgE4EoP+JUZhtcVgXZMNK2a5L6GJifdA1XCFfo=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6PYPvcgE4EoP+JUZhtcVgXZMNK2a5L6GJifdA1XCFfo=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6PYPvcgE4EoP+JUZhtcVgXZMNK2a5L6GJifdA1XCFfo=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YY0KESmrjys0nHK0rESl1Vzt4562t2JT1arvGMjdaWk=</DigestValue>
      </Reference>
      <Reference URI="/xl/drawings/drawing1.xml?ContentType=application/vnd.openxmlformats-officedocument.drawing+xml">
        <DigestMethod Algorithm="http://www.w3.org/2001/04/xmlenc#sha256"/>
        <DigestValue>cYz6nP/kA4sESEaGWYGc9BYSKfRTAET2v883waM1MyA=</DigestValue>
      </Reference>
      <Reference URI="/xl/drawings/drawing2.xml?ContentType=application/vnd.openxmlformats-officedocument.drawing+xml">
        <DigestMethod Algorithm="http://www.w3.org/2001/04/xmlenc#sha256"/>
        <DigestValue>iZukg27XrhbInY59EslIKe0c+a5Zdk+BhU7GA0rC7Jw=</DigestValue>
      </Reference>
      <Reference URI="/xl/drawings/vmlDrawing1.vml?ContentType=application/vnd.openxmlformats-officedocument.vmlDrawing">
        <DigestMethod Algorithm="http://www.w3.org/2001/04/xmlenc#sha256"/>
        <DigestValue>Dcazh7Y6y82o7O+StOhPXCqmgRufqf7Hn9UqEHCdXKw=</DigestValue>
      </Reference>
      <Reference URI="/xl/drawings/vmlDrawing2.vml?ContentType=application/vnd.openxmlformats-officedocument.vmlDrawing">
        <DigestMethod Algorithm="http://www.w3.org/2001/04/xmlenc#sha256"/>
        <DigestValue>9e7r829xFOXJZLZhU/7bYPbkoUdHDzCi47wjFWVJSag=</DigestValue>
      </Reference>
      <Reference URI="/xl/drawings/vmlDrawing3.vml?ContentType=application/vnd.openxmlformats-officedocument.vmlDrawing">
        <DigestMethod Algorithm="http://www.w3.org/2001/04/xmlenc#sha256"/>
        <DigestValue>SMIuwi9GwHMmiRn8Ewu5sBiQLaz3JIV56cbkSo/J4sQ=</DigestValue>
      </Reference>
      <Reference URI="/xl/drawings/vmlDrawing4.vml?ContentType=application/vnd.openxmlformats-officedocument.vmlDrawing">
        <DigestMethod Algorithm="http://www.w3.org/2001/04/xmlenc#sha256"/>
        <DigestValue>XvKZPwKShVapujY9QuYKyWror4BO4TpKsiZEX09qvxM=</DigestValue>
      </Reference>
      <Reference URI="/xl/drawings/vmlDrawing5.vml?ContentType=application/vnd.openxmlformats-officedocument.vmlDrawing">
        <DigestMethod Algorithm="http://www.w3.org/2001/04/xmlenc#sha256"/>
        <DigestValue>Rouae/cP640zp/m+o39CITltPm/w0Zo5OzAG5FeTIO0=</DigestValue>
      </Reference>
      <Reference URI="/xl/embeddings/Microsoft_Excel_97-2003_Worksheet.xls?ContentType=application/vnd.ms-excel">
        <DigestMethod Algorithm="http://www.w3.org/2001/04/xmlenc#sha256"/>
        <DigestValue>NUiM9/pFsJylaSYNsF1iQmkVVqTu72CSWh+xr0FQbQ8=</DigestValue>
      </Reference>
      <Reference URI="/xl/embeddings/Microsoft_Excel_97-2003_Worksheet1.xls?ContentType=application/vnd.ms-excel">
        <DigestMethod Algorithm="http://www.w3.org/2001/04/xmlenc#sha256"/>
        <DigestValue>8zrUlHNX/uTFM3g+cqG9mwdTqoliTh9h20ITlCFyuCM=</DigestValue>
      </Reference>
      <Reference URI="/xl/media/image1.emf?ContentType=image/x-emf">
        <DigestMethod Algorithm="http://www.w3.org/2001/04/xmlenc#sha256"/>
        <DigestValue>M402nuAYAQk5G47QpGhnM6EnKeTAlsuGIVVF3qIxbuE=</DigestValue>
      </Reference>
      <Reference URI="/xl/media/image2.emf?ContentType=image/x-emf">
        <DigestMethod Algorithm="http://www.w3.org/2001/04/xmlenc#sha256"/>
        <DigestValue>as46bRdy9zH4l6tIJQga5cplRJbITJPlEkieZm+MGFE=</DigestValue>
      </Reference>
      <Reference URI="/xl/media/image3.emf?ContentType=image/x-emf">
        <DigestMethod Algorithm="http://www.w3.org/2001/04/xmlenc#sha256"/>
        <DigestValue>V83/BKLzhqxY4FPsPZ09VjJRPDusR2ayYw9cqVRtumM=</DigestValue>
      </Reference>
      <Reference URI="/xl/media/image4.emf?ContentType=image/x-emf">
        <DigestMethod Algorithm="http://www.w3.org/2001/04/xmlenc#sha256"/>
        <DigestValue>CdEaPRXmW9BDaFRU+Em1ZQd9FrLRIIcjBIEdwK2wWLQ=</DigestValue>
      </Reference>
      <Reference URI="/xl/media/image5.emf?ContentType=image/x-emf">
        <DigestMethod Algorithm="http://www.w3.org/2001/04/xmlenc#sha256"/>
        <DigestValue>JqaI6XSauIpjJvrhcBDtUdc6lKQb6Otfte4u+KhfsgQ=</DigestValue>
      </Reference>
      <Reference URI="/xl/media/image6.emf?ContentType=image/x-emf">
        <DigestMethod Algorithm="http://www.w3.org/2001/04/xmlenc#sha256"/>
        <DigestValue>PWTq6+Nic2nTGlGxPf/xBwnMQ/fOj193UkR5iificl8=</DigestValue>
      </Reference>
      <Reference URI="/xl/media/image7.emf?ContentType=image/x-emf">
        <DigestMethod Algorithm="http://www.w3.org/2001/04/xmlenc#sha256"/>
        <DigestValue>Jfwi8mIqt7ru+8ovtXF8B6RQVAs6Yi686+p1GeTEbOE=</DigestValue>
      </Reference>
      <Reference URI="/xl/media/image8.emf?ContentType=image/x-emf">
        <DigestMethod Algorithm="http://www.w3.org/2001/04/xmlenc#sha256"/>
        <DigestValue>3g7Dqlmd074fY/cWAkREtsn1IBSHXZHjpQczKU8d/ew=</DigestValue>
      </Reference>
      <Reference URI="/xl/printerSettings/printerSettings1.bin?ContentType=application/vnd.openxmlformats-officedocument.spreadsheetml.printerSettings">
        <DigestMethod Algorithm="http://www.w3.org/2001/04/xmlenc#sha256"/>
        <DigestValue>x9ON6vbhOxsNADzrW3Sqh5fq9kEQWWhpPm4RJfkJH9c=</DigestValue>
      </Reference>
      <Reference URI="/xl/printerSettings/printerSettings2.bin?ContentType=application/vnd.openxmlformats-officedocument.spreadsheetml.printerSettings">
        <DigestMethod Algorithm="http://www.w3.org/2001/04/xmlenc#sha256"/>
        <DigestValue>Giv5NI/oKNPJrD6HZtyz+AOEv2ZSVqq5HGjL7gBbIsU=</DigestValue>
      </Reference>
      <Reference URI="/xl/printerSettings/printerSettings3.bin?ContentType=application/vnd.openxmlformats-officedocument.spreadsheetml.printerSettings">
        <DigestMethod Algorithm="http://www.w3.org/2001/04/xmlenc#sha256"/>
        <DigestValue>PJ0w+ExbZsve2LukHY7bPHC41Sua1srnPNQumbnRVjg=</DigestValue>
      </Reference>
      <Reference URI="/xl/printerSettings/printerSettings4.bin?ContentType=application/vnd.openxmlformats-officedocument.spreadsheetml.printerSettings">
        <DigestMethod Algorithm="http://www.w3.org/2001/04/xmlenc#sha256"/>
        <DigestValue>x9ON6vbhOxsNADzrW3Sqh5fq9kEQWWhpPm4RJfkJH9c=</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t/SSd1MIfLjoIsWgjIPG6pc6xVDzxDpEaezEAvDiyV0=</DigestValue>
      </Reference>
      <Reference URI="/xl/styles.xml?ContentType=application/vnd.openxmlformats-officedocument.spreadsheetml.styles+xml">
        <DigestMethod Algorithm="http://www.w3.org/2001/04/xmlenc#sha256"/>
        <DigestValue>1dUYTuQVxVFDLFRVkTEQlO1t1u5hej1ZK3w+8ca2VbA=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1aJXmpyNrErzPQiu/V/p7u/J7hb5Z0QeyhfNgu20tqQ=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FFIrRsYgXaGYr5S5tvXNLL2fMBe0ujKkn3inKa+A3rM=</DigestValue>
      </Reference>
      <Reference URI="/xl/worksheets/sheet1.xml?ContentType=application/vnd.openxmlformats-officedocument.spreadsheetml.worksheet+xml">
        <DigestMethod Algorithm="http://www.w3.org/2001/04/xmlenc#sha256"/>
        <DigestValue>woJwnJofxDXX4NOhmV4DEpl478TT8umcS6I89HHobR4=</DigestValue>
      </Reference>
      <Reference URI="/xl/worksheets/sheet2.xml?ContentType=application/vnd.openxmlformats-officedocument.spreadsheetml.worksheet+xml">
        <DigestMethod Algorithm="http://www.w3.org/2001/04/xmlenc#sha256"/>
        <DigestValue>yUDgSa1zcPvsIcVW8FLjseUq/ykwQTMFG763hT9qEOM=</DigestValue>
      </Reference>
      <Reference URI="/xl/worksheets/sheet3.xml?ContentType=application/vnd.openxmlformats-officedocument.spreadsheetml.worksheet+xml">
        <DigestMethod Algorithm="http://www.w3.org/2001/04/xmlenc#sha256"/>
        <DigestValue>PgQJbXSoJ2euauCL2ptCcXaHrukQbs5MHONy8eGpSwc=</DigestValue>
      </Reference>
      <Reference URI="/xl/worksheets/sheet4.xml?ContentType=application/vnd.openxmlformats-officedocument.spreadsheetml.worksheet+xml">
        <DigestMethod Algorithm="http://www.w3.org/2001/04/xmlenc#sha256"/>
        <DigestValue>uVQP+EtkC1D5Kf+GpQTT6A+/JOcUl5SXV4PWCbXyRzM=</DigestValue>
      </Reference>
      <Reference URI="/xl/worksheets/sheet5.xml?ContentType=application/vnd.openxmlformats-officedocument.spreadsheetml.worksheet+xml">
        <DigestMethod Algorithm="http://www.w3.org/2001/04/xmlenc#sha256"/>
        <DigestValue>87VA0HqEf/TT2lspJ6za2dCpn/2BWaFK//rghxuiwIE=</DigestValue>
      </Reference>
    </Manifest>
    <SignatureProperties>
      <SignatureProperty Id="idSignatureTime" Target="#idPackageSignature">
        <mdssi:SignatureTime xmlns:mdssi="http://schemas.openxmlformats.org/package/2006/digital-signature">
          <mdssi:Format>YYYY-MM-DDThh:mm:ssTZD</mdssi:Format>
          <mdssi:Value>2020-06-30T18:56:27Z</mdssi:Value>
        </mdssi:SignatureTime>
      </SignatureProperty>
    </SignatureProperties>
  </Object>
  <Object Id="idOfficeObject">
    <SignatureProperties>
      <SignatureProperty Id="idOfficeV1Details" Target="#idPackageSignature">
        <SignatureInfoV1 xmlns="http://schemas.microsoft.com/office/2006/digsig">
          <SetupID>{057AA17E-307D-42AC-A191-BD123C237121}</SetupID>
          <SignatureText>Jorge Diaz de Bedoya</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2020-06-30T18:56:27Z</xd:SigningTime>
          <xd:SigningCertificate>
            <xd:Cert>
              <xd:CertDigest>
                <DigestMethod Algorithm="http://www.w3.org/2001/04/xmlenc#sha256"/>
                <DigestValue>wbq0nFMvIdJ0fMVQC/rRHJryfWvxnhl9kJFc+IIPevg=</DigestValue>
              </xd:CertDigest>
              <xd:IssuerSerial>
                <X509IssuerName>C=PY, O=DOCUMENTA S.A., CN=CA-DOCUMENTA S.A., SERIALNUMBER=RUC 80050172-1</X509IssuerName>
                <X509SerialNumber>8577211886987366757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oBAAB/AAAAAAAAAAAAAABZHgAAjw4AACBFTUYAAAEA8BsAAKoAAAAGAAAAAAAAAAAAAAAAAAAAoAUAAIQDAACjAQAABgEAAAAAAAAAAAAAAAAAALhkBgBw/wMACgAAABAAAAAAAAAAAAAAAEsAAAAQAAAAAAAAAAUAAAAeAAAAGAAAAAAAAAAAAAAACwEAAIAAAAAnAAAAGAAAAAEAAAAAAAAAAAAAAAAAAAAlAAAADAAAAAEAAABMAAAAZAAAAAAAAAAAAAAACgEAAH8AAAAAAAAAAAAAAA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8PDwAAAAAAAlAAAADAAAAAEAAABMAAAAZAAAAAAAAAAAAAAACgEAAH8AAAAAAAAAAAAAAAsBAACAAAAAIQDwAAAAAAAAAAAAAACAPwAAAAAAAAAAAACAPwAAAAAAAAAAAAAAAAAAAAAAAAAAAAAAAAAAAAAAAAAAJQAAAAwAAAAAAACAKAAAAAwAAAABAAAAJwAAABgAAAABAAAAAAAAAPDw8AAAAAAAJQAAAAwAAAABAAAATAAAAGQAAAAAAAAAAAAAAAoBAAB/AAAAAAAAAAAAAAAL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AAAAAAAlAAAADAAAAAEAAABMAAAAZAAAAAAAAAAAAAAACgEAAH8AAAAAAAAAAAAAAAsBAACAAAAAIQDwAAAAAAAAAAAAAACAPwAAAAAAAAAAAACAPwAAAAAAAAAAAAAAAAAAAAAAAAAAAAAAAAAAAAAAAAAAJQAAAAwAAAAAAACAKAAAAAwAAAABAAAAJwAAABgAAAABAAAAAAAAAP///wAAAAAAJQAAAAwAAAABAAAATAAAAGQAAAAAAAAAAAAAAAoBAAB/AAAAAAAAAAAAAAAL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AAAAAASAAAADAAAAAEAAAAeAAAAGAAAAMMAAAAEAAAA9wAAABEAAAAlAAAADAAAAAEAAABUAAAAhAAAAMQAAAAEAAAA9QAAABAAAAABAAAAHMfoQY7j6EHEAAAABAAAAAkAAABMAAAAAAAAAAAAAAAAAAAA//////////9gAAAAMwAwAC8ANgAvADIAMAAyADAAAAAGAAAABgAAAAQAAAAGAAAABAAAAAYAAAAGAAAABgAAAAYAAABLAAAAQAAAADAAAAAFAAAAIAAAAAEAAAABAAAAEAAAAAAAAAAAAAAACwEAAIAAAAAAAAAAAAAAAAs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4AAABHAAAAKQAAADMAAACW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L8AAABIAAAAJQAAAAwAAAAEAAAAVAAAAMQAAAAqAAAAMwAAAL0AAABHAAAAAQAAABzH6EGO4+hBKgAAADMAAAAUAAAATAAAAAAAAAAAAAAAAAAAAP//////////dAAAAEoAbwByAGcAZQAgAEQAaQBhAHoAIABkAGUAIABCAGUAZABvAHkAYQAGAAAACQAAAAYAAAAJAAAACAAAAAQAAAALAAAABAAAAAgAAAAHAAAABAAAAAkAAAAIAAAABAAAAAkAAAAIAAAACQAAAAkAAAAIAAAACAAAAEsAAABAAAAAMAAAAAUAAAAgAAAAAQAAAAEAAAAQAAAAAAAAAAAAAAALAQAAgAAAAAAAAAAAAAAACwEAAIAAAAAlAAAADAAAAAIAAAAnAAAAGAAAAAUAAAAAAAAA////AAAAAAAlAAAADAAAAAUAAABMAAAAZAAAAAAAAABQAAAACgEAAHwAAAAAAAAAUAAAAAs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EAAAACgAAAFAAAAB2AAAAXAAAAAEAAAAcx+hBjuPoQQoAAABQAAAAFAAAAEwAAAAAAAAAAAAAAAAAAAD//////////3QAAABKAG8AcgBnAGUAIABEAO0AYQB6ACAAZABlACAAQgBlAGQAbwB5AGEABAAAAAcAAAAEAAAABwAAAAYAAAADAAAACAAAAAMAAAAGAAAABQAAAAMAAAAHAAAABgAAAAMAAAAGAAAABgAAAAcAAAAHAAAABQAAAAYAAABLAAAAQAAAADAAAAAFAAAAIAAAAAEAAAABAAAAEAAAAAAAAAAAAAAACwEAAIAAAAAAAAAAAAAAAAs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IAAAACgAAAGAAAAA/AAAAbAAAAAEAAAAcx+hBjuPoQQoAAABgAAAACgAAAEwAAAAAAAAAAAAAAAAAAAD//////////2AAAABQAHIAZQBzAGkAZABlAG4AdABlAAYAAAAEAAAABgAAAAUAAAADAAAABwAAAAYAAAAHAAAABAAAAAYAAABLAAAAQAAAADAAAAAFAAAAIAAAAAEAAAABAAAAEAAAAAAAAAAAAAAACwEAAIAAAAAAAAAAAAAAAAsBAACAAAAAJQAAAAwAAAACAAAAJwAAABgAAAAFAAAAAAAAAP///wAAAAAAJQAAAAwAAAAFAAAATAAAAGQAAAAJAAAAcAAAAAEBAAB8AAAACQAAAHAAAAD5AAAADQAAACEA8AAAAAAAAAAAAAAAgD8AAAAAAAAAAAAAgD8AAAAAAAAAAAAAAAAAAAAAAAAAAAAAAAAAAAAAAAAAACUAAAAMAAAAAAAAgCgAAAAMAAAABQAAACUAAAAMAAAAAQAAABgAAAAMAAAAAAAAABIAAAAMAAAAAQAAABYAAAAMAAAAAAAAAFQAAABQAQAACgAAAHAAAAAAAQAAfAAAAAEAAAAcx+hBjuPoQQoAAABwAAAAKwAAAEwAAAAEAAAACQAAAHAAAAACAQAAfQAAAKQAAABGAGkAcgBtAGEAZABvACAAcABvAHIAOgAgAEoATwBSAEcARQAgAEQASQBBAFoAIABEAEUAIABCAEUARABPAFkAQQAgAEIASQBBAE4AQwBIAEkATgBJAAAABgAAAAMAAAAEAAAACQAAAAYAAAAHAAAABwAAAAMAAAAHAAAABwAAAAQAAAADAAAAAwAAAAQAAAAJAAAABwAAAAgAAAAGAAAAAwAAAAgAAAADAAAABwAAAAYAAAADAAAACAAAAAYAAAADAAAABgAAAAYAAAAIAAAACQAAAAUAAAAHAAAAAwAAAAYAAAADAAAABwAAAAgAAAAHAAAACAAAAAMAAAAIAAAAAwAAABYAAAAMAAAAAAAAACUAAAAMAAAAAgAAAA4AAAAUAAAAAAAAABAAAAAUAAAA</Object>
  <Object Id="idInvalidSigLnImg">AQAAAGwAAAAAAAAAAAAAAAoBAAB/AAAAAAAAAAAAAABZHgAAjw4AACBFTUYAAAEAYCEAALEAAAAGAAAAAAAAAAAAAAAAAAAAoAUAAIQDAACjAQAABgEAAAAAAAAAAAAAAAAAALhkBgBw/wMACgAAABAAAAAAAAAAAAAAAEsAAAAQAAAAAAAAAAUAAAAeAAAAGAAAAAAAAAAAAAAACwEAAIAAAAAnAAAAGAAAAAEAAAAAAAAAAAAAAAAAAAAlAAAADAAAAAEAAABMAAAAZAAAAAAAAAAAAAAACgEAAH8AAAAAAAAAAAAAAA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8PDwAAAAAAAlAAAADAAAAAEAAABMAAAAZAAAAAAAAAAAAAAACgEAAH8AAAAAAAAAAAAAAAsBAACAAAAAIQDwAAAAAAAAAAAAAACAPwAAAAAAAAAAAACAPwAAAAAAAAAAAAAAAAAAAAAAAAAAAAAAAAAAAAAAAAAAJQAAAAwAAAAAAACAKAAAAAwAAAABAAAAJwAAABgAAAABAAAAAAAAAPDw8AAAAAAAJQAAAAwAAAABAAAATAAAAGQAAAAAAAAAAAAAAAoBAAB/AAAAAAAAAAAAAAALAQAAgAAAACEA8AAAAAAAAAAAAAAAgD8AAAAAAAAAAAAAgD8AAAAAAAAAAAAAAAAAAAAAAAAAAAAAAAAAAAAAAAAAACUAAAAMAAAAAAAAgCgAAAAMAAAAAQAAACcAAAAYAAAAAQAAAAAAAADw8PAAAAAAACUAAAAMAAAAAQAAAEwAAABkAAAAAAAAAAAAAAAKAQAAfwAAAAAAAAAAAAAACwEAAIAAAAAhAPAAAAAAAAAAAAAAAIA/AAAAAAAAAAAAAIA/AAAAAAAAAAAAAAAAAAAAAAAAAAAAAAAAAAAAAAAAAAAlAAAADAAAAAAAAIAoAAAADAAAAAEAAAAnAAAAGAAAAAEAAAAAAAAA////AAAAAAAlAAAADAAAAAEAAABMAAAAZAAAAAAAAAAAAAAACgEAAH8AAAAAAAAAAAAAAAsBAACAAAAAIQDwAAAAAAAAAAAAAACAPwAAAAAAAAAAAACAPwAAAAAAAAAAAAAAAAAAAAAAAAAAAAAAAAAAAAAAAAAAJQAAAAwAAAAAAACAKAAAAAwAAAABAAAAJwAAABgAAAABAAAAAAAAAP///wAAAAAAJQAAAAwAAAABAAAATAAAAGQAAAAAAAAAAAAAAAoBAAB/AAAAAAAAAAAAAAAL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CwEAAIAAAAAAAAAAAAAAAAs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4AAABHAAAAKQAAADMAAACW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L8AAABIAAAAJQAAAAwAAAAEAAAAVAAAAMQAAAAqAAAAMwAAAL0AAABHAAAAAQAAABzH6EGO4+hBKgAAADMAAAAUAAAATAAAAAAAAAAAAAAAAAAAAP//////////dAAAAEoAbwByAGcAZQAgAEQAaQBhAHoAIABkAGUAIABCAGUAZABvAHkAYQAGAAAACQAAAAYAAAAJAAAACAAAAAQAAAALAAAABAAAAAgAAAAHAAAABAAAAAkAAAAIAAAABAAAAAkAAAAIAAAACQAAAAkAAAAIAAAACAAAAEsAAABAAAAAMAAAAAUAAAAgAAAAAQAAAAEAAAAQAAAAAAAAAAAAAAALAQAAgAAAAAAAAAAAAAAACwEAAIAAAAAlAAAADAAAAAIAAAAnAAAAGAAAAAUAAAAAAAAA////AAAAAAAlAAAADAAAAAUAAABMAAAAZAAAAAAAAABQAAAACgEAAHwAAAAAAAAAUAAAAAs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EAAAACgAAAFAAAAB2AAAAXAAAAAEAAAAcx+hBjuPoQQoAAABQAAAAFAAAAEwAAAAAAAAAAAAAAAAAAAD//////////3QAAABKAG8AcgBnAGUAIABEAO0AYQB6ACAAZABlACAAQgBlAGQAbwB5AGEABAAAAAcAAAAEAAAABwAAAAYAAAADAAAACAAAAAMAAAAGAAAABQAAAAMAAAAHAAAABgAAAAMAAAAGAAAABgAAAAcAAAAHAAAABQAAAAYAAABLAAAAQAAAADAAAAAFAAAAIAAAAAEAAAABAAAAEAAAAAAAAAAAAAAACwEAAIAAAAAAAAAAAAAAAAs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IAAAACgAAAGAAAAA/AAAAbAAAAAEAAAAcx+hBjuPoQQoAAABgAAAACgAAAEwAAAAAAAAAAAAAAAAAAAD//////////2AAAABQAHIAZQBzAGkAZABlAG4AdABlAAYAAAAEAAAABgAAAAUAAAADAAAABwAAAAYAAAAHAAAABAAAAAYAAABLAAAAQAAAADAAAAAFAAAAIAAAAAEAAAABAAAAEAAAAAAAAAAAAAAACwEAAIAAAAAAAAAAAAAAAAsBAACAAAAAJQAAAAwAAAACAAAAJwAAABgAAAAFAAAAAAAAAP///wAAAAAAJQAAAAwAAAAFAAAATAAAAGQAAAAJAAAAcAAAAAEBAAB8AAAACQAAAHAAAAD5AAAADQAAACEA8AAAAAAAAAAAAAAAgD8AAAAAAAAAAAAAgD8AAAAAAAAAAAAAAAAAAAAAAAAAAAAAAAAAAAAAAAAAACUAAAAMAAAAAAAAgCgAAAAMAAAABQAAACUAAAAMAAAAAQAAABgAAAAMAAAAAAAAABIAAAAMAAAAAQAAABYAAAAMAAAAAAAAAFQAAABQAQAACgAAAHAAAAAAAQAAfAAAAAEAAAAcx+hBjuPoQQoAAABwAAAAKwAAAEwAAAAEAAAACQAAAHAAAAACAQAAfQAAAKQAAABGAGkAcgBtAGEAZABvACAAcABvAHIAOgAgAEoATwBSAEcARQAgAEQASQBBAFoAIABEAEUAIABCAEUARABPAFkAQQAgAEIASQBBAE4AQwBIAEkATgBJAAAABgAAAAMAAAAEAAAACQAAAAYAAAAHAAAABwAAAAMAAAAHAAAABwAAAAQAAAADAAAAAwAAAAQAAAAJAAAABwAAAAgAAAAGAAAAAwAAAAgAAAADAAAABwAAAAYAAAADAAAACAAAAAYAAAADAAAABgAAAAYAAAAIAAAACQAAAAUAAAAHAAAAAwAAAAYAAAADAAAABwAAAAgAAAAHAAAACAAAAAMAAAAIAAAAAwAAABYAAAAMAAAAAAAAACUAAAAMAAAAAgAAAA4AAAAUAAAAAAAAABAAAAAUAAAA</Object>
</Signature>
</file>

<file path=_xmlsignatures/sig2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EZwVQ4k4wBaVd80U+NgPkkVhfJ30jBr7gcg6/n3e6Cw=</DigestValue>
    </Reference>
    <Reference Type="http://www.w3.org/2000/09/xmldsig#Object" URI="#idOfficeObject">
      <DigestMethod Algorithm="http://www.w3.org/2001/04/xmlenc#sha256"/>
      <DigestValue>Z7YRuUk7xTdPQkI2jqkFtiTQyy8bsLgPk2TNSvKuXNM=</DigestValue>
    </Reference>
    <Reference Type="http://uri.etsi.org/01903#SignedProperties" URI="#idSignedProperties">
      <Transforms>
        <Transform Algorithm="http://www.w3.org/TR/2001/REC-xml-c14n-20010315"/>
      </Transforms>
      <DigestMethod Algorithm="http://www.w3.org/2001/04/xmlenc#sha256"/>
      <DigestValue>bPzWg10ozTx0tJDTaqF4VgS+F+2/AsqyDzdacBx4rPU=</DigestValue>
    </Reference>
    <Reference Type="http://www.w3.org/2000/09/xmldsig#Object" URI="#idValidSigLnImg">
      <DigestMethod Algorithm="http://www.w3.org/2001/04/xmlenc#sha256"/>
      <DigestValue>3kGDdJEc0KF028RrHmtCK9EWsvQoBnUpRHmEgOKUEzU=</DigestValue>
    </Reference>
    <Reference Type="http://www.w3.org/2000/09/xmldsig#Object" URI="#idInvalidSigLnImg">
      <DigestMethod Algorithm="http://www.w3.org/2001/04/xmlenc#sha256"/>
      <DigestValue>Wigv2nM870bsvA0lMXUE+VfRGRpH9kGN1IfekOgLhbw=</DigestValue>
    </Reference>
  </SignedInfo>
  <SignatureValue>h4DtaOmqzM/PB1ezHVfe08qoBf0BxOaY6uzD8nz+mPUqUIeviWwhCjPZ78ZQj3allrQuH/mD7tHR
ldP9PHN3frII/pmeJ3lahLZsHfjKsebuja5LnQdhh+2pA37RGHzWxx4tccSCw02XUMAv8XSpynUj
66op0b0FchztBo0YSo317UwSIeOw2UpMN0h0k9b+5wwClyzIXj6YGzQk1Ei1khXDVJDRY3zLohwj
/BK3ECgN24rCUNBUA9JSBuzguMV5JyD+4crM5IWj4HKnBu8AVLW7SY/c0YS4tEjc2l2FgV5QevNQ
N7zuKzIb86/YenoiSrdXpbvC35m+O5vVqrnjrg==</SignatureValue>
  <KeyInfo>
    <X509Data>
      <X509Certificate>MIIIDjCCBfagAwIBAgIIF16swUb6qcEwDQYJKoZIhvcNAQELBQAwWzEXMBUGA1UEBRMOUlVDIDgwMDUwMTcyLTExGjAYBgNVBAMTEUNBLURPQ1VNRU5UQSBTLkEuMRcwFQYDVQQKEw5ET0NVTUVOVEEgUy5BLjELMAkGA1UEBhMCUFkwHhcNMjAwNjI2MTUxNjI4WhcNMjIwNjI2MTUyNjI4WjCBqzELMAkGA1UEBhMCUFkxGDAWBgNVBAQMD0xBUkEgVkFMRU5aVUVMQTESMBAGA1UEBRMJQ0kxMDUxNjQ3MRgwFgYDVQQqDA9SQUZBRUwgREVNRVRSSU8xFzAVBgNVBAoMDlBFUlNPTkEgRklTSUNBMREwDwYDVQQLDAhGSVJNQSBGMjEoMCYGA1UEAwwfUkFGQUVMIERFTUVUUklPIExBUkEgVkFMRU5aVUVMQTCCASIwDQYJKoZIhvcNAQEBBQADggEPADCCAQoCggEBAOFX/A40uSZ/gMmpDjK7fWEq1G1coC2E+E54oLl+ELQ750X5X2uk9jjCJ8fOve5vOoyPbPj2wI5FYjRBiFq655cO96928ZLbvJYfe2JoAWwZTADmjxt/nGTBNKvEYEdJI1MCHpcoxiHG5tybgq2CUoaScC63leoJfqhMLoy1ZptkxP6JYaTKj7br3Ofw7vy61KBCPTMJOnQtoOsnAh0f6A/a/ptZyAEFeNY2/9nJHHY0GgmCf1T6wAgRLOMs/GqfjbQKrSZRt0neEsqMmgjPT5uEeFr1Lhp7I9HFTXdrnydzkUp1qIjsG/Kef2lSHJKJXqPu5YFabCFK5xw16HF1PRUCAwEAAaOCA4MwggN/MAwGA1UdEwEB/wQCMAAwDgYDVR0PAQH/BAQDAgXgMCoGA1UdJQEB/wQgMB4GCCsGAQUFBwMBBggrBgEFBQcDAgYIKwYBBQUHAwQwHQYDVR0OBBYEFI+zme6va/xKWO1QYFMa8ShTT8U9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nBgNVHREEIDAegRxyYWZhZWwubGFyYUBpbnRlcmZp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hQJayQGPx4odQR1neQNRtqqPbxjROjM7keuprlIxl6DhJCx/inZOWKFonGkgbi0RI/oy6DiaOPL9qkD4uzeQ2Y2xsH3z9dUj0hWPrqKuu0yFHhwhxJTxFjhpoOrITqsCVvVjagNp+4ptM6kkgj2AsOouxAKKzBIYJDUWwTrMabNhSq0JTAmCFmgGQ4XUXTiQVsL+njRj6FBx7/A2mW1yPkvPpB07dHctQoOBs3J/WTQyay7NNiJOYxvEzcdF4EImaVCHlHuO5B1ZAfi0cbmU4XqV+eP47NySrvNopevPoSrJih6Rs+qHZPBst529gjNwTBxa9TxfSellB9ZnuFmV5U+HpTFp7X63wCzdHTyP1m46Ya/aQUyu8jZ9uE9ojix2viWFMCA9mVPab0lDftYCFp2T8pHc4h2fu5wBCgXD5XesTuSztgevw8byTUWoyFUPpx29Edhw2ExLru0/9K39LXf73QooO8S2YLqGvL4o7tRtSQzn+e6MkeZ2ava3LvXIaPs2MrbsTBwR+AtusKwRU/w+jDG+ksTT7PeRs+1twqV/ZrIxteWRxSw/QgJJjL95rFI+2FIBy4aOMGXNnXXZvpQ+SCUyF31QMqT+ah0Sc4oZvVD8oAgGnOdsqi6JuPNd/3MmzRK4m9GtUIGqUR5reYOGot5UbujzTRn8FiTrhk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QxTsZRIPljpCJSUvYq3yRrCeYFjxgd9qAAyZJAim1go=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VrXED7/c6wFS8DQR2wA9sIBSBpG3URvIqYOrVCvNdsw=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6PYPvcgE4EoP+JUZhtcVgXZMNK2a5L6GJifdA1XCFfo=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6PYPvcgE4EoP+JUZhtcVgXZMNK2a5L6GJifdA1XCFfo=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6PYPvcgE4EoP+JUZhtcVgXZMNK2a5L6GJifdA1XCFfo=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YY0KESmrjys0nHK0rESl1Vzt4562t2JT1arvGMjdaWk=</DigestValue>
      </Reference>
      <Reference URI="/xl/drawings/drawing1.xml?ContentType=application/vnd.openxmlformats-officedocument.drawing+xml">
        <DigestMethod Algorithm="http://www.w3.org/2001/04/xmlenc#sha256"/>
        <DigestValue>cYz6nP/kA4sESEaGWYGc9BYSKfRTAET2v883waM1MyA=</DigestValue>
      </Reference>
      <Reference URI="/xl/drawings/drawing2.xml?ContentType=application/vnd.openxmlformats-officedocument.drawing+xml">
        <DigestMethod Algorithm="http://www.w3.org/2001/04/xmlenc#sha256"/>
        <DigestValue>iZukg27XrhbInY59EslIKe0c+a5Zdk+BhU7GA0rC7Jw=</DigestValue>
      </Reference>
      <Reference URI="/xl/drawings/vmlDrawing1.vml?ContentType=application/vnd.openxmlformats-officedocument.vmlDrawing">
        <DigestMethod Algorithm="http://www.w3.org/2001/04/xmlenc#sha256"/>
        <DigestValue>Dcazh7Y6y82o7O+StOhPXCqmgRufqf7Hn9UqEHCdXKw=</DigestValue>
      </Reference>
      <Reference URI="/xl/drawings/vmlDrawing2.vml?ContentType=application/vnd.openxmlformats-officedocument.vmlDrawing">
        <DigestMethod Algorithm="http://www.w3.org/2001/04/xmlenc#sha256"/>
        <DigestValue>9e7r829xFOXJZLZhU/7bYPbkoUdHDzCi47wjFWVJSag=</DigestValue>
      </Reference>
      <Reference URI="/xl/drawings/vmlDrawing3.vml?ContentType=application/vnd.openxmlformats-officedocument.vmlDrawing">
        <DigestMethod Algorithm="http://www.w3.org/2001/04/xmlenc#sha256"/>
        <DigestValue>SMIuwi9GwHMmiRn8Ewu5sBiQLaz3JIV56cbkSo/J4sQ=</DigestValue>
      </Reference>
      <Reference URI="/xl/drawings/vmlDrawing4.vml?ContentType=application/vnd.openxmlformats-officedocument.vmlDrawing">
        <DigestMethod Algorithm="http://www.w3.org/2001/04/xmlenc#sha256"/>
        <DigestValue>XvKZPwKShVapujY9QuYKyWror4BO4TpKsiZEX09qvxM=</DigestValue>
      </Reference>
      <Reference URI="/xl/drawings/vmlDrawing5.vml?ContentType=application/vnd.openxmlformats-officedocument.vmlDrawing">
        <DigestMethod Algorithm="http://www.w3.org/2001/04/xmlenc#sha256"/>
        <DigestValue>Rouae/cP640zp/m+o39CITltPm/w0Zo5OzAG5FeTIO0=</DigestValue>
      </Reference>
      <Reference URI="/xl/embeddings/Microsoft_Excel_97-2003_Worksheet.xls?ContentType=application/vnd.ms-excel">
        <DigestMethod Algorithm="http://www.w3.org/2001/04/xmlenc#sha256"/>
        <DigestValue>NUiM9/pFsJylaSYNsF1iQmkVVqTu72CSWh+xr0FQbQ8=</DigestValue>
      </Reference>
      <Reference URI="/xl/embeddings/Microsoft_Excel_97-2003_Worksheet1.xls?ContentType=application/vnd.ms-excel">
        <DigestMethod Algorithm="http://www.w3.org/2001/04/xmlenc#sha256"/>
        <DigestValue>8zrUlHNX/uTFM3g+cqG9mwdTqoliTh9h20ITlCFyuCM=</DigestValue>
      </Reference>
      <Reference URI="/xl/media/image1.emf?ContentType=image/x-emf">
        <DigestMethod Algorithm="http://www.w3.org/2001/04/xmlenc#sha256"/>
        <DigestValue>M402nuAYAQk5G47QpGhnM6EnKeTAlsuGIVVF3qIxbuE=</DigestValue>
      </Reference>
      <Reference URI="/xl/media/image2.emf?ContentType=image/x-emf">
        <DigestMethod Algorithm="http://www.w3.org/2001/04/xmlenc#sha256"/>
        <DigestValue>as46bRdy9zH4l6tIJQga5cplRJbITJPlEkieZm+MGFE=</DigestValue>
      </Reference>
      <Reference URI="/xl/media/image3.emf?ContentType=image/x-emf">
        <DigestMethod Algorithm="http://www.w3.org/2001/04/xmlenc#sha256"/>
        <DigestValue>V83/BKLzhqxY4FPsPZ09VjJRPDusR2ayYw9cqVRtumM=</DigestValue>
      </Reference>
      <Reference URI="/xl/media/image4.emf?ContentType=image/x-emf">
        <DigestMethod Algorithm="http://www.w3.org/2001/04/xmlenc#sha256"/>
        <DigestValue>CdEaPRXmW9BDaFRU+Em1ZQd9FrLRIIcjBIEdwK2wWLQ=</DigestValue>
      </Reference>
      <Reference URI="/xl/media/image5.emf?ContentType=image/x-emf">
        <DigestMethod Algorithm="http://www.w3.org/2001/04/xmlenc#sha256"/>
        <DigestValue>JqaI6XSauIpjJvrhcBDtUdc6lKQb6Otfte4u+KhfsgQ=</DigestValue>
      </Reference>
      <Reference URI="/xl/media/image6.emf?ContentType=image/x-emf">
        <DigestMethod Algorithm="http://www.w3.org/2001/04/xmlenc#sha256"/>
        <DigestValue>PWTq6+Nic2nTGlGxPf/xBwnMQ/fOj193UkR5iificl8=</DigestValue>
      </Reference>
      <Reference URI="/xl/media/image7.emf?ContentType=image/x-emf">
        <DigestMethod Algorithm="http://www.w3.org/2001/04/xmlenc#sha256"/>
        <DigestValue>Jfwi8mIqt7ru+8ovtXF8B6RQVAs6Yi686+p1GeTEbOE=</DigestValue>
      </Reference>
      <Reference URI="/xl/media/image8.emf?ContentType=image/x-emf">
        <DigestMethod Algorithm="http://www.w3.org/2001/04/xmlenc#sha256"/>
        <DigestValue>3g7Dqlmd074fY/cWAkREtsn1IBSHXZHjpQczKU8d/ew=</DigestValue>
      </Reference>
      <Reference URI="/xl/printerSettings/printerSettings1.bin?ContentType=application/vnd.openxmlformats-officedocument.spreadsheetml.printerSettings">
        <DigestMethod Algorithm="http://www.w3.org/2001/04/xmlenc#sha256"/>
        <DigestValue>x9ON6vbhOxsNADzrW3Sqh5fq9kEQWWhpPm4RJfkJH9c=</DigestValue>
      </Reference>
      <Reference URI="/xl/printerSettings/printerSettings2.bin?ContentType=application/vnd.openxmlformats-officedocument.spreadsheetml.printerSettings">
        <DigestMethod Algorithm="http://www.w3.org/2001/04/xmlenc#sha256"/>
        <DigestValue>Giv5NI/oKNPJrD6HZtyz+AOEv2ZSVqq5HGjL7gBbIsU=</DigestValue>
      </Reference>
      <Reference URI="/xl/printerSettings/printerSettings3.bin?ContentType=application/vnd.openxmlformats-officedocument.spreadsheetml.printerSettings">
        <DigestMethod Algorithm="http://www.w3.org/2001/04/xmlenc#sha256"/>
        <DigestValue>PJ0w+ExbZsve2LukHY7bPHC41Sua1srnPNQumbnRVjg=</DigestValue>
      </Reference>
      <Reference URI="/xl/printerSettings/printerSettings4.bin?ContentType=application/vnd.openxmlformats-officedocument.spreadsheetml.printerSettings">
        <DigestMethod Algorithm="http://www.w3.org/2001/04/xmlenc#sha256"/>
        <DigestValue>x9ON6vbhOxsNADzrW3Sqh5fq9kEQWWhpPm4RJfkJH9c=</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t/SSd1MIfLjoIsWgjIPG6pc6xVDzxDpEaezEAvDiyV0=</DigestValue>
      </Reference>
      <Reference URI="/xl/styles.xml?ContentType=application/vnd.openxmlformats-officedocument.spreadsheetml.styles+xml">
        <DigestMethod Algorithm="http://www.w3.org/2001/04/xmlenc#sha256"/>
        <DigestValue>1dUYTuQVxVFDLFRVkTEQlO1t1u5hej1ZK3w+8ca2VbA=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1aJXmpyNrErzPQiu/V/p7u/J7hb5Z0QeyhfNgu20tqQ=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FFIrRsYgXaGYr5S5tvXNLL2fMBe0ujKkn3inKa+A3rM=</DigestValue>
      </Reference>
      <Reference URI="/xl/worksheets/sheet1.xml?ContentType=application/vnd.openxmlformats-officedocument.spreadsheetml.worksheet+xml">
        <DigestMethod Algorithm="http://www.w3.org/2001/04/xmlenc#sha256"/>
        <DigestValue>woJwnJofxDXX4NOhmV4DEpl478TT8umcS6I89HHobR4=</DigestValue>
      </Reference>
      <Reference URI="/xl/worksheets/sheet2.xml?ContentType=application/vnd.openxmlformats-officedocument.spreadsheetml.worksheet+xml">
        <DigestMethod Algorithm="http://www.w3.org/2001/04/xmlenc#sha256"/>
        <DigestValue>yUDgSa1zcPvsIcVW8FLjseUq/ykwQTMFG763hT9qEOM=</DigestValue>
      </Reference>
      <Reference URI="/xl/worksheets/sheet3.xml?ContentType=application/vnd.openxmlformats-officedocument.spreadsheetml.worksheet+xml">
        <DigestMethod Algorithm="http://www.w3.org/2001/04/xmlenc#sha256"/>
        <DigestValue>PgQJbXSoJ2euauCL2ptCcXaHrukQbs5MHONy8eGpSwc=</DigestValue>
      </Reference>
      <Reference URI="/xl/worksheets/sheet4.xml?ContentType=application/vnd.openxmlformats-officedocument.spreadsheetml.worksheet+xml">
        <DigestMethod Algorithm="http://www.w3.org/2001/04/xmlenc#sha256"/>
        <DigestValue>uVQP+EtkC1D5Kf+GpQTT6A+/JOcUl5SXV4PWCbXyRzM=</DigestValue>
      </Reference>
      <Reference URI="/xl/worksheets/sheet5.xml?ContentType=application/vnd.openxmlformats-officedocument.spreadsheetml.worksheet+xml">
        <DigestMethod Algorithm="http://www.w3.org/2001/04/xmlenc#sha256"/>
        <DigestValue>87VA0HqEf/TT2lspJ6za2dCpn/2BWaFK//rghxuiwIE=</DigestValue>
      </Reference>
    </Manifest>
    <SignatureProperties>
      <SignatureProperty Id="idSignatureTime" Target="#idPackageSignature">
        <mdssi:SignatureTime xmlns:mdssi="http://schemas.openxmlformats.org/package/2006/digital-signature">
          <mdssi:Format>YYYY-MM-DDThh:mm:ssTZD</mdssi:Format>
          <mdssi:Value>2020-06-30T19:52:13Z</mdssi:Value>
        </mdssi:SignatureTime>
      </SignatureProperty>
    </SignatureProperties>
  </Object>
  <Object Id="idOfficeObject">
    <SignatureProperties>
      <SignatureProperty Id="idOfficeV1Details" Target="#idPackageSignature">
        <SignatureInfoV1 xmlns="http://schemas.microsoft.com/office/2006/digsig">
          <SetupID>{733011CC-DFBB-414B-BEAF-F97A70FB5642}</SetupID>
          <SignatureText>Rafael Lara Valenzuela</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2020-06-30T19:52:13Z</xd:SigningTime>
          <xd:SigningCertificate>
            <xd:Cert>
              <xd:CertDigest>
                <DigestMethod Algorithm="http://www.w3.org/2001/04/xmlenc#sha256"/>
                <DigestValue>5HczLNz/v6wHLeJihqUNEBFHF+VjWtYjZ1q8AoOuLW0=</DigestValue>
              </xd:CertDigest>
              <xd:IssuerSerial>
                <X509IssuerName>C=PY, O=DOCUMENTA S.A., CN=CA-DOCUMENTA S.A., SERIALNUMBER=RUC 80050172-1</X509IssuerName>
                <X509SerialNumber>1683973256802642369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kBAAB/AAAAAAAAAAAAAAAOIAAAjw4AACBFTUYAAAEAYBwAAKoAAAAGAAAAAAAAAAAAAAAAAAAAoAUAAIQDAACjAQAABgEAAAAAAAAAAAAAAAAAALhkBgBw/wMACgAAABAAAAAAAAAAAAAAAEsAAAAQAAAAAAAAAAUAAAAeAAAAGAAAAAAAAAAAAAAAGgEAAIAAAAAnAAAAGAAAAAEAAAAAAAAAAAAAAAAAAAAlAAAADAAAAAEAAABMAAAAZAAAAAAAAAAAAAAAGQEAAH8AAAAAAAAAAAAAAB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8PDwAAAAAAAlAAAADAAAAAEAAABMAAAAZAAAAAAAAAAAAAAAGQEAAH8AAAAAAAAAAAAAABoBAACAAAAAIQDwAAAAAAAAAAAAAACAPwAAAAAAAAAAAACAPwAAAAAAAAAAAAAAAAAAAAAAAAAAAAAAAAAAAAAAAAAAJQAAAAwAAAAAAACAKAAAAAwAAAABAAAAJwAAABgAAAABAAAAAAAAAPDw8AAAAAAAJQAAAAwAAAABAAAATAAAAGQAAAAAAAAAAAAAABkB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AAAAAAAlAAAADAAAAAEAAABMAAAAZAAAAAAAAAAAAAAAGQEAAH8AAAAAAAAAAAAAABoBAACAAAAAIQDwAAAAAAAAAAAAAACAPwAAAAAAAAAAAACAPwAAAAAAAAAAAAAAAAAAAAAAAAAAAAAAAAAAAAAAAAAAJQAAAAwAAAAAAACAKAAAAAwAAAABAAAAJwAAABgAAAABAAAAAAAAAP///wAAAAAAJQAAAAwAAAABAAAATAAAAGQAAAAAAAAAAAAAABkB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AAAAAASAAAADAAAAAEAAAAeAAAAGAAAAMMAAAAEAAAA9wAAABEAAAAlAAAADAAAAAEAAABUAAAAhAAAAMQAAAAEAAAA9QAAABAAAAABAAAAHMfoQY7j6EHEAAAABAAAAAkAAABMAAAAAAAAAAAAAAAAAAAA//////////9gAAAAMwAwAC8ANgAvADIAMAAyADAAAAAGAAAABgAAAAQAAAAGAAAABAAAAAYAAAAGAAAABgAAAAYAAABLAAAAQAAAADAAAAAFAAAAIAAAAAEAAAABAAAAEAAAAAAAAAAAAAAAGgEAAIAAAAAAAAAAAAAAABo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Y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McAAABIAAAAJQAAAAwAAAAEAAAAVAAAANAAAAAqAAAAMwAAAMUAAABHAAAAAQAAABzH6EGO4+hBKgAAADMAAAAWAAAATAAAAAAAAAAAAAAAAAAAAP//////////eAAAAFIAYQBmAGEAZQBsACAATABhAHIAYQAgAFYAYQBsAGUAbgB6AHUAZQBsAGEACgAAAAgAAAAFAAAACAAAAAgAAAAEAAAABAAAAAgAAAAIAAAABgAAAAgAAAAEAAAACgAAAAgAAAAEAAAACAAAAAkAAAAHAAAACQAAAAgAAAAEAAAACAAAAEsAAABAAAAAMAAAAAUAAAAgAAAAAQAAAAEAAAAQAAAAAAAAAAAAAAAaAQAAgAAAAAAAAAAAAAAAGgEAAIAAAAAlAAAADAAAAAIAAAAnAAAAGAAAAAUAAAAAAAAA////AAAAAAAlAAAADAAAAAUAAABMAAAAZAAAAAAAAABQAAAAGQEAAHwAAAAAAAAAUAAAABo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QAAAACgAAAFAAAAB8AAAAXAAAAAEAAAAcx+hBjuPoQQoAAABQAAAAFgAAAEwAAAAAAAAAAAAAAAAAAAD//////////3gAAABSAGEAZgBhAGUAbAAgAEwAYQByAGEAIABWAGEAbABlAG4AegB1AGUAbABhAAcAAAAGAAAABAAAAAYAAAAGAAAAAwAAAAMAAAAFAAAABgAAAAQAAAAGAAAAAwAAAAcAAAAGAAAAAwAAAAYAAAAHAAAABQAAAAcAAAAGAAAAAwAAAAYAAABLAAAAQAAAADAAAAAFAAAAIAAAAAEAAAABAAAAEAAAAAAAAAAAAAAAGgEAAIAAAAAAAAAAAAAAABo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DcAAAACgAAAGAAAACJAAAAbAAAAAEAAAAcx+hBjuPoQQoAAABgAAAAGAAAAEwAAAAAAAAAAAAAAAAAAAD//////////3wAAABEAGkAcgBlAGMAdABvAHIAIABHAGUAcgBlAG4AdABlACAARwBlAG4AZQByAGEAbAAIAAAAAwAAAAQAAAAGAAAABQAAAAQAAAAHAAAABAAAAAMAAAAIAAAABgAAAAQAAAAGAAAABwAAAAQAAAAGAAAAAwAAAAgAAAAGAAAABwAAAAYAAAAEAAAABgAAAAMAAABLAAAAQAAAADAAAAAFAAAAIAAAAAEAAAABAAAAEAAAAAAAAAAAAAAAGgEAAIAAAAAAAAAAAAAAABoBAACAAAAAJQAAAAwAAAACAAAAJwAAABgAAAAFAAAAAAAAAP///wAAAAAAJQAAAAwAAAAFAAAATAAAAGQAAAAJAAAAcAAAABABAAB8AAAACQAAAHAAAAAIAQAADQAAACEA8AAAAAAAAAAAAAAAgD8AAAAAAAAAAAAAgD8AAAAAAAAAAAAAAAAAAAAAAAAAAAAAAAAAAAAAAAAAACUAAAAMAAAAAAAAgCgAAAAMAAAABQAAACUAAAAMAAAAAQAAABgAAAAMAAAAAAAAABIAAAAMAAAAAQAAABYAAAAMAAAAAAAAAFQAAABUAQAACgAAAHAAAAAPAQAAfAAAAAEAAAAcx+hBjuPoQQoAAABwAAAALAAAAEwAAAAEAAAACQAAAHAAAAARAQAAfQAAAKQAAABGAGkAcgBtAGEAZABvACAAcABvAHIAOgAgAFIAQQBGAEEARQBMACAARABFAE0ARQBUAFIASQBPACAATABBAFIAQQAgAFYAQQBMAEUATgBaAFUARQBMAEEABgAAAAMAAAAEAAAACQAAAAYAAAAHAAAABwAAAAMAAAAHAAAABwAAAAQAAAADAAAAAwAAAAcAAAAHAAAABgAAAAcAAAAGAAAABQAAAAMAAAAIAAAABgAAAAoAAAAGAAAABgAAAAcAAAADAAAACQAAAAMAAAAFAAAABwAAAAcAAAAHAAAAAwAAAAcAAAAHAAAABQAAAAYAAAAIAAAABgAAAAgAAAAGAAAABQAAAAcAAAAWAAAADAAAAAAAAAAlAAAADAAAAAIAAAAOAAAAFAAAAAAAAAAQAAAAFAAAAA==</Object>
  <Object Id="idInvalidSigLnImg">AQAAAGwAAAAAAAAAAAAAABkBAAB/AAAAAAAAAAAAAAAOIAAAjw4AACBFTUYAAAEA0CEAALEAAAAGAAAAAAAAAAAAAAAAAAAAoAUAAIQDAACjAQAABgEAAAAAAAAAAAAAAAAAALhkBgBw/wMACgAAABAAAAAAAAAAAAAAAEsAAAAQAAAAAAAAAAUAAAAeAAAAGAAAAAAAAAAAAAAAGgEAAIAAAAAnAAAAGAAAAAEAAAAAAAAAAAAAAAAAAAAlAAAADAAAAAEAAABMAAAAZAAAAAAAAAAAAAAAGQEAAH8AAAAAAAAAAAAAAB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8PDwAAAAAAAlAAAADAAAAAEAAABMAAAAZAAAAAAAAAAAAAAAGQEAAH8AAAAAAAAAAAAAABoBAACAAAAAIQDwAAAAAAAAAAAAAACAPwAAAAAAAAAAAACAPwAAAAAAAAAAAAAAAAAAAAAAAAAAAAAAAAAAAAAAAAAAJQAAAAwAAAAAAACAKAAAAAwAAAABAAAAJwAAABgAAAABAAAAAAAAAPDw8AAAAAAAJQAAAAwAAAABAAAATAAAAGQAAAAAAAAAAAAAABkB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AAAAAAAlAAAADAAAAAEAAABMAAAAZAAAAAAAAAAAAAAAGQEAAH8AAAAAAAAAAAAAABoBAACAAAAAIQDwAAAAAAAAAAAAAACAPwAAAAAAAAAAAACAPwAAAAAAAAAAAAAAAAAAAAAAAAAAAAAAAAAAAAAAAAAAJQAAAAwAAAAAAACAKAAAAAwAAAABAAAAJwAAABgAAAABAAAAAAAAAP///wAAAAAAJQAAAAwAAAABAAAATAAAAGQAAAAAAAAAAAAAABkB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GgEAAIAAAAAAAAAAAAAAABo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Y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McAAABIAAAAJQAAAAwAAAAEAAAAVAAAANAAAAAqAAAAMwAAAMUAAABHAAAAAQAAABzH6EGO4+hBKgAAADMAAAAWAAAATAAAAAAAAAAAAAAAAAAAAP//////////eAAAAFIAYQBmAGEAZQBsACAATABhAHIAYQAgAFYAYQBsAGUAbgB6AHUAZQBsAGEACgAAAAgAAAAFAAAACAAAAAgAAAAEAAAABAAAAAgAAAAIAAAABgAAAAgAAAAEAAAACgAAAAgAAAAEAAAACAAAAAkAAAAHAAAACQAAAAgAAAAEAAAACAAAAEsAAABAAAAAMAAAAAUAAAAgAAAAAQAAAAEAAAAQAAAAAAAAAAAAAAAaAQAAgAAAAAAAAAAAAAAAGgEAAIAAAAAlAAAADAAAAAIAAAAnAAAAGAAAAAUAAAAAAAAA////AAAAAAAlAAAADAAAAAUAAABMAAAAZAAAAAAAAABQAAAAGQEAAHwAAAAAAAAAUAAAABo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QAAAACgAAAFAAAAB8AAAAXAAAAAEAAAAcx+hBjuPoQQoAAABQAAAAFgAAAEwAAAAAAAAAAAAAAAAAAAD//////////3gAAABSAGEAZgBhAGUAbAAgAEwAYQByAGEAIABWAGEAbABlAG4AegB1AGUAbABhAAcAAAAGAAAABAAAAAYAAAAGAAAAAwAAAAMAAAAFAAAABgAAAAQAAAAGAAAAAwAAAAcAAAAGAAAAAwAAAAYAAAAHAAAABQAAAAcAAAAGAAAAAwAAAAYAAABLAAAAQAAAADAAAAAFAAAAIAAAAAEAAAABAAAAEAAAAAAAAAAAAAAAGgEAAIAAAAAAAAAAAAAAABo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DcAAAACgAAAGAAAACJAAAAbAAAAAEAAAAcx+hBjuPoQQoAAABgAAAAGAAAAEwAAAAAAAAAAAAAAAAAAAD//////////3wAAABEAGkAcgBlAGMAdABvAHIAIABHAGUAcgBlAG4AdABlACAARwBlAG4AZQByAGEAbAAIAAAAAwAAAAQAAAAGAAAABQAAAAQAAAAHAAAABAAAAAMAAAAIAAAABgAAAAQAAAAGAAAABwAAAAQAAAAGAAAAAwAAAAgAAAAGAAAABwAAAAYAAAAEAAAABgAAAAMAAABLAAAAQAAAADAAAAAFAAAAIAAAAAEAAAABAAAAEAAAAAAAAAAAAAAAGgEAAIAAAAAAAAAAAAAAABoBAACAAAAAJQAAAAwAAAACAAAAJwAAABgAAAAFAAAAAAAAAP///wAAAAAAJQAAAAwAAAAFAAAATAAAAGQAAAAJAAAAcAAAABABAAB8AAAACQAAAHAAAAAIAQAADQAAACEA8AAAAAAAAAAAAAAAgD8AAAAAAAAAAAAAgD8AAAAAAAAAAAAAAAAAAAAAAAAAAAAAAAAAAAAAAAAAACUAAAAMAAAAAAAAgCgAAAAMAAAABQAAACUAAAAMAAAAAQAAABgAAAAMAAAAAAAAABIAAAAMAAAAAQAAABYAAAAMAAAAAAAAAFQAAABUAQAACgAAAHAAAAAPAQAAfAAAAAEAAAAcx+hBjuPoQQoAAABwAAAALAAAAEwAAAAEAAAACQAAAHAAAAARAQAAfQAAAKQAAABGAGkAcgBtAGEAZABvACAAcABvAHIAOgAgAFIAQQBGAEEARQBMACAARABFAE0ARQBUAFIASQBPACAATABBAFIAQQAgAFYAQQBMAEUATgBaAFUARQBMAEEABgAAAAMAAAAEAAAACQAAAAYAAAAHAAAABwAAAAMAAAAHAAAABwAAAAQAAAADAAAAAwAAAAcAAAAHAAAABgAAAAcAAAAGAAAABQAAAAMAAAAIAAAABgAAAAoAAAAGAAAABgAAAAcAAAADAAAACQAAAAMAAAAFAAAABwAAAAcAAAAHAAAAAwAAAAcAAAAHAAAABQAAAAYAAAAIAAAABgAAAAgAAAAGAAAABQAAAAcAAAAWAAAADAAAAAAAAAAlAAAADAAAAAIAAAAOAAAAFAAAAAAAAAAQAAAAFAAAAA==</Object>
</Signature>
</file>

<file path=_xmlsignatures/sig2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HN6WWxzTmWhD/khC9stJ839jJB09sKDyOd3u3q3Jy3g=</DigestValue>
    </Reference>
    <Reference Type="http://www.w3.org/2000/09/xmldsig#Object" URI="#idOfficeObject">
      <DigestMethod Algorithm="http://www.w3.org/2001/04/xmlenc#sha256"/>
      <DigestValue>psomfVZioyG20qE9zHp6ieP/vmL99ItYSAKQzI8yH8o=</DigestValue>
    </Reference>
    <Reference Type="http://uri.etsi.org/01903#SignedProperties" URI="#idSignedProperties">
      <Transforms>
        <Transform Algorithm="http://www.w3.org/TR/2001/REC-xml-c14n-20010315"/>
      </Transforms>
      <DigestMethod Algorithm="http://www.w3.org/2001/04/xmlenc#sha256"/>
      <DigestValue>3qlYswxGuEIA3eNSdt9JvWCe9F1BDCJpqjU0ktnsZNs=</DigestValue>
    </Reference>
    <Reference Type="http://www.w3.org/2000/09/xmldsig#Object" URI="#idValidSigLnImg">
      <DigestMethod Algorithm="http://www.w3.org/2001/04/xmlenc#sha256"/>
      <DigestValue>3kGDdJEc0KF028RrHmtCK9EWsvQoBnUpRHmEgOKUEzU=</DigestValue>
    </Reference>
    <Reference Type="http://www.w3.org/2000/09/xmldsig#Object" URI="#idInvalidSigLnImg">
      <DigestMethod Algorithm="http://www.w3.org/2001/04/xmlenc#sha256"/>
      <DigestValue>Wigv2nM870bsvA0lMXUE+VfRGRpH9kGN1IfekOgLhbw=</DigestValue>
    </Reference>
  </SignedInfo>
  <SignatureValue>GF2gjth2oJRs6JX8MTyPPLZUlbCmzbrGt4yqGVi9LThc04qDQGtInS65k8b7je6QA0NW6B7lS+B9
c7T5JuLZXiV2Xn/gNC92tAaqWT0fOcLuk4HfW/c6sGB1bMnRi0mTUD2yoLzD5+0tfxEK9oG/HeZS
np2I37Apjy8jDugaIEyDBLbKnl+qL5pp7ILgtux0BtimAVMr7mNb8n2lfW25o6twx+nKRC5SF8hN
4LTx5CaXZ7sJ2UhHLSu5BbDstndcrQb1VSIdN1Fft6jN3Zk2rWgXtRa7gN8BGFN5YYpDRppx+tgC
i8f/16BAUIs18EGRFXDVTSFECin4gKb+5nnSDw==</SignatureValue>
  <KeyInfo>
    <X509Data>
      <X509Certificate>MIIIDjCCBfagAwIBAgIIF16swUb6qcEwDQYJKoZIhvcNAQELBQAwWzEXMBUGA1UEBRMOUlVDIDgwMDUwMTcyLTExGjAYBgNVBAMTEUNBLURPQ1VNRU5UQSBTLkEuMRcwFQYDVQQKEw5ET0NVTUVOVEEgUy5BLjELMAkGA1UEBhMCUFkwHhcNMjAwNjI2MTUxNjI4WhcNMjIwNjI2MTUyNjI4WjCBqzELMAkGA1UEBhMCUFkxGDAWBgNVBAQMD0xBUkEgVkFMRU5aVUVMQTESMBAGA1UEBRMJQ0kxMDUxNjQ3MRgwFgYDVQQqDA9SQUZBRUwgREVNRVRSSU8xFzAVBgNVBAoMDlBFUlNPTkEgRklTSUNBMREwDwYDVQQLDAhGSVJNQSBGMjEoMCYGA1UEAwwfUkFGQUVMIERFTUVUUklPIExBUkEgVkFMRU5aVUVMQTCCASIwDQYJKoZIhvcNAQEBBQADggEPADCCAQoCggEBAOFX/A40uSZ/gMmpDjK7fWEq1G1coC2E+E54oLl+ELQ750X5X2uk9jjCJ8fOve5vOoyPbPj2wI5FYjRBiFq655cO96928ZLbvJYfe2JoAWwZTADmjxt/nGTBNKvEYEdJI1MCHpcoxiHG5tybgq2CUoaScC63leoJfqhMLoy1ZptkxP6JYaTKj7br3Ofw7vy61KBCPTMJOnQtoOsnAh0f6A/a/ptZyAEFeNY2/9nJHHY0GgmCf1T6wAgRLOMs/GqfjbQKrSZRt0neEsqMmgjPT5uEeFr1Lhp7I9HFTXdrnydzkUp1qIjsG/Kef2lSHJKJXqPu5YFabCFK5xw16HF1PRUCAwEAAaOCA4MwggN/MAwGA1UdEwEB/wQCMAAwDgYDVR0PAQH/BAQDAgXgMCoGA1UdJQEB/wQgMB4GCCsGAQUFBwMBBggrBgEFBQcDAgYIKwYBBQUHAwQwHQYDVR0OBBYEFI+zme6va/xKWO1QYFMa8ShTT8U9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nBgNVHREEIDAegRxyYWZhZWwubGFyYUBpbnRlcmZp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hQJayQGPx4odQR1neQNRtqqPbxjROjM7keuprlIxl6DhJCx/inZOWKFonGkgbi0RI/oy6DiaOPL9qkD4uzeQ2Y2xsH3z9dUj0hWPrqKuu0yFHhwhxJTxFjhpoOrITqsCVvVjagNp+4ptM6kkgj2AsOouxAKKzBIYJDUWwTrMabNhSq0JTAmCFmgGQ4XUXTiQVsL+njRj6FBx7/A2mW1yPkvPpB07dHctQoOBs3J/WTQyay7NNiJOYxvEzcdF4EImaVCHlHuO5B1ZAfi0cbmU4XqV+eP47NySrvNopevPoSrJih6Rs+qHZPBst529gjNwTBxa9TxfSellB9ZnuFmV5U+HpTFp7X63wCzdHTyP1m46Ya/aQUyu8jZ9uE9ojix2viWFMCA9mVPab0lDftYCFp2T8pHc4h2fu5wBCgXD5XesTuSztgevw8byTUWoyFUPpx29Edhw2ExLru0/9K39LXf73QooO8S2YLqGvL4o7tRtSQzn+e6MkeZ2ava3LvXIaPs2MrbsTBwR+AtusKwRU/w+jDG+ksTT7PeRs+1twqV/ZrIxteWRxSw/QgJJjL95rFI+2FIBy4aOMGXNnXXZvpQ+SCUyF31QMqT+ah0Sc4oZvVD8oAgGnOdsqi6JuPNd/3MmzRK4m9GtUIGqUR5reYOGot5UbujzTRn8FiTrhk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QxTsZRIPljpCJSUvYq3yRrCeYFjxgd9qAAyZJAim1go=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VrXED7/c6wFS8DQR2wA9sIBSBpG3URvIqYOrVCvNdsw=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6PYPvcgE4EoP+JUZhtcVgXZMNK2a5L6GJifdA1XCFfo=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6PYPvcgE4EoP+JUZhtcVgXZMNK2a5L6GJifdA1XCFfo=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6PYPvcgE4EoP+JUZhtcVgXZMNK2a5L6GJifdA1XCFfo=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YY0KESmrjys0nHK0rESl1Vzt4562t2JT1arvGMjdaWk=</DigestValue>
      </Reference>
      <Reference URI="/xl/drawings/drawing1.xml?ContentType=application/vnd.openxmlformats-officedocument.drawing+xml">
        <DigestMethod Algorithm="http://www.w3.org/2001/04/xmlenc#sha256"/>
        <DigestValue>cYz6nP/kA4sESEaGWYGc9BYSKfRTAET2v883waM1MyA=</DigestValue>
      </Reference>
      <Reference URI="/xl/drawings/drawing2.xml?ContentType=application/vnd.openxmlformats-officedocument.drawing+xml">
        <DigestMethod Algorithm="http://www.w3.org/2001/04/xmlenc#sha256"/>
        <DigestValue>iZukg27XrhbInY59EslIKe0c+a5Zdk+BhU7GA0rC7Jw=</DigestValue>
      </Reference>
      <Reference URI="/xl/drawings/vmlDrawing1.vml?ContentType=application/vnd.openxmlformats-officedocument.vmlDrawing">
        <DigestMethod Algorithm="http://www.w3.org/2001/04/xmlenc#sha256"/>
        <DigestValue>Dcazh7Y6y82o7O+StOhPXCqmgRufqf7Hn9UqEHCdXKw=</DigestValue>
      </Reference>
      <Reference URI="/xl/drawings/vmlDrawing2.vml?ContentType=application/vnd.openxmlformats-officedocument.vmlDrawing">
        <DigestMethod Algorithm="http://www.w3.org/2001/04/xmlenc#sha256"/>
        <DigestValue>9e7r829xFOXJZLZhU/7bYPbkoUdHDzCi47wjFWVJSag=</DigestValue>
      </Reference>
      <Reference URI="/xl/drawings/vmlDrawing3.vml?ContentType=application/vnd.openxmlformats-officedocument.vmlDrawing">
        <DigestMethod Algorithm="http://www.w3.org/2001/04/xmlenc#sha256"/>
        <DigestValue>SMIuwi9GwHMmiRn8Ewu5sBiQLaz3JIV56cbkSo/J4sQ=</DigestValue>
      </Reference>
      <Reference URI="/xl/drawings/vmlDrawing4.vml?ContentType=application/vnd.openxmlformats-officedocument.vmlDrawing">
        <DigestMethod Algorithm="http://www.w3.org/2001/04/xmlenc#sha256"/>
        <DigestValue>XvKZPwKShVapujY9QuYKyWror4BO4TpKsiZEX09qvxM=</DigestValue>
      </Reference>
      <Reference URI="/xl/drawings/vmlDrawing5.vml?ContentType=application/vnd.openxmlformats-officedocument.vmlDrawing">
        <DigestMethod Algorithm="http://www.w3.org/2001/04/xmlenc#sha256"/>
        <DigestValue>Rouae/cP640zp/m+o39CITltPm/w0Zo5OzAG5FeTIO0=</DigestValue>
      </Reference>
      <Reference URI="/xl/embeddings/Microsoft_Excel_97-2003_Worksheet.xls?ContentType=application/vnd.ms-excel">
        <DigestMethod Algorithm="http://www.w3.org/2001/04/xmlenc#sha256"/>
        <DigestValue>NUiM9/pFsJylaSYNsF1iQmkVVqTu72CSWh+xr0FQbQ8=</DigestValue>
      </Reference>
      <Reference URI="/xl/embeddings/Microsoft_Excel_97-2003_Worksheet1.xls?ContentType=application/vnd.ms-excel">
        <DigestMethod Algorithm="http://www.w3.org/2001/04/xmlenc#sha256"/>
        <DigestValue>8zrUlHNX/uTFM3g+cqG9mwdTqoliTh9h20ITlCFyuCM=</DigestValue>
      </Reference>
      <Reference URI="/xl/media/image1.emf?ContentType=image/x-emf">
        <DigestMethod Algorithm="http://www.w3.org/2001/04/xmlenc#sha256"/>
        <DigestValue>M402nuAYAQk5G47QpGhnM6EnKeTAlsuGIVVF3qIxbuE=</DigestValue>
      </Reference>
      <Reference URI="/xl/media/image2.emf?ContentType=image/x-emf">
        <DigestMethod Algorithm="http://www.w3.org/2001/04/xmlenc#sha256"/>
        <DigestValue>as46bRdy9zH4l6tIJQga5cplRJbITJPlEkieZm+MGFE=</DigestValue>
      </Reference>
      <Reference URI="/xl/media/image3.emf?ContentType=image/x-emf">
        <DigestMethod Algorithm="http://www.w3.org/2001/04/xmlenc#sha256"/>
        <DigestValue>V83/BKLzhqxY4FPsPZ09VjJRPDusR2ayYw9cqVRtumM=</DigestValue>
      </Reference>
      <Reference URI="/xl/media/image4.emf?ContentType=image/x-emf">
        <DigestMethod Algorithm="http://www.w3.org/2001/04/xmlenc#sha256"/>
        <DigestValue>CdEaPRXmW9BDaFRU+Em1ZQd9FrLRIIcjBIEdwK2wWLQ=</DigestValue>
      </Reference>
      <Reference URI="/xl/media/image5.emf?ContentType=image/x-emf">
        <DigestMethod Algorithm="http://www.w3.org/2001/04/xmlenc#sha256"/>
        <DigestValue>JqaI6XSauIpjJvrhcBDtUdc6lKQb6Otfte4u+KhfsgQ=</DigestValue>
      </Reference>
      <Reference URI="/xl/media/image6.emf?ContentType=image/x-emf">
        <DigestMethod Algorithm="http://www.w3.org/2001/04/xmlenc#sha256"/>
        <DigestValue>PWTq6+Nic2nTGlGxPf/xBwnMQ/fOj193UkR5iificl8=</DigestValue>
      </Reference>
      <Reference URI="/xl/media/image7.emf?ContentType=image/x-emf">
        <DigestMethod Algorithm="http://www.w3.org/2001/04/xmlenc#sha256"/>
        <DigestValue>Jfwi8mIqt7ru+8ovtXF8B6RQVAs6Yi686+p1GeTEbOE=</DigestValue>
      </Reference>
      <Reference URI="/xl/media/image8.emf?ContentType=image/x-emf">
        <DigestMethod Algorithm="http://www.w3.org/2001/04/xmlenc#sha256"/>
        <DigestValue>3g7Dqlmd074fY/cWAkREtsn1IBSHXZHjpQczKU8d/ew=</DigestValue>
      </Reference>
      <Reference URI="/xl/printerSettings/printerSettings1.bin?ContentType=application/vnd.openxmlformats-officedocument.spreadsheetml.printerSettings">
        <DigestMethod Algorithm="http://www.w3.org/2001/04/xmlenc#sha256"/>
        <DigestValue>x9ON6vbhOxsNADzrW3Sqh5fq9kEQWWhpPm4RJfkJH9c=</DigestValue>
      </Reference>
      <Reference URI="/xl/printerSettings/printerSettings2.bin?ContentType=application/vnd.openxmlformats-officedocument.spreadsheetml.printerSettings">
        <DigestMethod Algorithm="http://www.w3.org/2001/04/xmlenc#sha256"/>
        <DigestValue>Giv5NI/oKNPJrD6HZtyz+AOEv2ZSVqq5HGjL7gBbIsU=</DigestValue>
      </Reference>
      <Reference URI="/xl/printerSettings/printerSettings3.bin?ContentType=application/vnd.openxmlformats-officedocument.spreadsheetml.printerSettings">
        <DigestMethod Algorithm="http://www.w3.org/2001/04/xmlenc#sha256"/>
        <DigestValue>PJ0w+ExbZsve2LukHY7bPHC41Sua1srnPNQumbnRVjg=</DigestValue>
      </Reference>
      <Reference URI="/xl/printerSettings/printerSettings4.bin?ContentType=application/vnd.openxmlformats-officedocument.spreadsheetml.printerSettings">
        <DigestMethod Algorithm="http://www.w3.org/2001/04/xmlenc#sha256"/>
        <DigestValue>x9ON6vbhOxsNADzrW3Sqh5fq9kEQWWhpPm4RJfkJH9c=</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t/SSd1MIfLjoIsWgjIPG6pc6xVDzxDpEaezEAvDiyV0=</DigestValue>
      </Reference>
      <Reference URI="/xl/styles.xml?ContentType=application/vnd.openxmlformats-officedocument.spreadsheetml.styles+xml">
        <DigestMethod Algorithm="http://www.w3.org/2001/04/xmlenc#sha256"/>
        <DigestValue>1dUYTuQVxVFDLFRVkTEQlO1t1u5hej1ZK3w+8ca2VbA=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1aJXmpyNrErzPQiu/V/p7u/J7hb5Z0QeyhfNgu20tqQ=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FFIrRsYgXaGYr5S5tvXNLL2fMBe0ujKkn3inKa+A3rM=</DigestValue>
      </Reference>
      <Reference URI="/xl/worksheets/sheet1.xml?ContentType=application/vnd.openxmlformats-officedocument.spreadsheetml.worksheet+xml">
        <DigestMethod Algorithm="http://www.w3.org/2001/04/xmlenc#sha256"/>
        <DigestValue>woJwnJofxDXX4NOhmV4DEpl478TT8umcS6I89HHobR4=</DigestValue>
      </Reference>
      <Reference URI="/xl/worksheets/sheet2.xml?ContentType=application/vnd.openxmlformats-officedocument.spreadsheetml.worksheet+xml">
        <DigestMethod Algorithm="http://www.w3.org/2001/04/xmlenc#sha256"/>
        <DigestValue>yUDgSa1zcPvsIcVW8FLjseUq/ykwQTMFG763hT9qEOM=</DigestValue>
      </Reference>
      <Reference URI="/xl/worksheets/sheet3.xml?ContentType=application/vnd.openxmlformats-officedocument.spreadsheetml.worksheet+xml">
        <DigestMethod Algorithm="http://www.w3.org/2001/04/xmlenc#sha256"/>
        <DigestValue>PgQJbXSoJ2euauCL2ptCcXaHrukQbs5MHONy8eGpSwc=</DigestValue>
      </Reference>
      <Reference URI="/xl/worksheets/sheet4.xml?ContentType=application/vnd.openxmlformats-officedocument.spreadsheetml.worksheet+xml">
        <DigestMethod Algorithm="http://www.w3.org/2001/04/xmlenc#sha256"/>
        <DigestValue>uVQP+EtkC1D5Kf+GpQTT6A+/JOcUl5SXV4PWCbXyRzM=</DigestValue>
      </Reference>
      <Reference URI="/xl/worksheets/sheet5.xml?ContentType=application/vnd.openxmlformats-officedocument.spreadsheetml.worksheet+xml">
        <DigestMethod Algorithm="http://www.w3.org/2001/04/xmlenc#sha256"/>
        <DigestValue>87VA0HqEf/TT2lspJ6za2dCpn/2BWaFK//rghxuiwIE=</DigestValue>
      </Reference>
    </Manifest>
    <SignatureProperties>
      <SignatureProperty Id="idSignatureTime" Target="#idPackageSignature">
        <mdssi:SignatureTime xmlns:mdssi="http://schemas.openxmlformats.org/package/2006/digital-signature">
          <mdssi:Format>YYYY-MM-DDThh:mm:ssTZD</mdssi:Format>
          <mdssi:Value>2020-06-30T19:52:51Z</mdssi:Value>
        </mdssi:SignatureTime>
      </SignatureProperty>
    </SignatureProperties>
  </Object>
  <Object Id="idOfficeObject">
    <SignatureProperties>
      <SignatureProperty Id="idOfficeV1Details" Target="#idPackageSignature">
        <SignatureInfoV1 xmlns="http://schemas.microsoft.com/office/2006/digsig">
          <SetupID>{AFCDD952-4C51-46ED-841B-D254457A62AF}</SetupID>
          <SignatureText>Rafael Lara Valenzuela</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2020-06-30T19:52:51Z</xd:SigningTime>
          <xd:SigningCertificate>
            <xd:Cert>
              <xd:CertDigest>
                <DigestMethod Algorithm="http://www.w3.org/2001/04/xmlenc#sha256"/>
                <DigestValue>5HczLNz/v6wHLeJihqUNEBFHF+VjWtYjZ1q8AoOuLW0=</DigestValue>
              </xd:CertDigest>
              <xd:IssuerSerial>
                <X509IssuerName>C=PY, O=DOCUMENTA S.A., CN=CA-DOCUMENTA S.A., SERIALNUMBER=RUC 80050172-1</X509IssuerName>
                <X509SerialNumber>1683973256802642369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kBAAB/AAAAAAAAAAAAAAAOIAAAjw4AACBFTUYAAAEAYBwAAKoAAAAGAAAAAAAAAAAAAAAAAAAAoAUAAIQDAACjAQAABgEAAAAAAAAAAAAAAAAAALhkBgBw/wMACgAAABAAAAAAAAAAAAAAAEsAAAAQAAAAAAAAAAUAAAAeAAAAGAAAAAAAAAAAAAAAGgEAAIAAAAAnAAAAGAAAAAEAAAAAAAAAAAAAAAAAAAAlAAAADAAAAAEAAABMAAAAZAAAAAAAAAAAAAAAGQEAAH8AAAAAAAAAAAAAAB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8PDwAAAAAAAlAAAADAAAAAEAAABMAAAAZAAAAAAAAAAAAAAAGQEAAH8AAAAAAAAAAAAAABoBAACAAAAAIQDwAAAAAAAAAAAAAACAPwAAAAAAAAAAAACAPwAAAAAAAAAAAAAAAAAAAAAAAAAAAAAAAAAAAAAAAAAAJQAAAAwAAAAAAACAKAAAAAwAAAABAAAAJwAAABgAAAABAAAAAAAAAPDw8AAAAAAAJQAAAAwAAAABAAAATAAAAGQAAAAAAAAAAAAAABkB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AAAAAAAlAAAADAAAAAEAAABMAAAAZAAAAAAAAAAAAAAAGQEAAH8AAAAAAAAAAAAAABoBAACAAAAAIQDwAAAAAAAAAAAAAACAPwAAAAAAAAAAAACAPwAAAAAAAAAAAAAAAAAAAAAAAAAAAAAAAAAAAAAAAAAAJQAAAAwAAAAAAACAKAAAAAwAAAABAAAAJwAAABgAAAABAAAAAAAAAP///wAAAAAAJQAAAAwAAAABAAAATAAAAGQAAAAAAAAAAAAAABkB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AAAAAASAAAADAAAAAEAAAAeAAAAGAAAAMMAAAAEAAAA9wAAABEAAAAlAAAADAAAAAEAAABUAAAAhAAAAMQAAAAEAAAA9QAAABAAAAABAAAAHMfoQY7j6EHEAAAABAAAAAkAAABMAAAAAAAAAAAAAAAAAAAA//////////9gAAAAMwAwAC8ANgAvADIAMAAyADAAAAAGAAAABgAAAAQAAAAGAAAABAAAAAYAAAAGAAAABgAAAAYAAABLAAAAQAAAADAAAAAFAAAAIAAAAAEAAAABAAAAEAAAAAAAAAAAAAAAGgEAAIAAAAAAAAAAAAAAABo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Y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McAAABIAAAAJQAAAAwAAAAEAAAAVAAAANAAAAAqAAAAMwAAAMUAAABHAAAAAQAAABzH6EGO4+hBKgAAADMAAAAWAAAATAAAAAAAAAAAAAAAAAAAAP//////////eAAAAFIAYQBmAGEAZQBsACAATABhAHIAYQAgAFYAYQBsAGUAbgB6AHUAZQBsAGEACgAAAAgAAAAFAAAACAAAAAgAAAAEAAAABAAAAAgAAAAIAAAABgAAAAgAAAAEAAAACgAAAAgAAAAEAAAACAAAAAkAAAAHAAAACQAAAAgAAAAEAAAACAAAAEsAAABAAAAAMAAAAAUAAAAgAAAAAQAAAAEAAAAQAAAAAAAAAAAAAAAaAQAAgAAAAAAAAAAAAAAAGgEAAIAAAAAlAAAADAAAAAIAAAAnAAAAGAAAAAUAAAAAAAAA////AAAAAAAlAAAADAAAAAUAAABMAAAAZAAAAAAAAABQAAAAGQEAAHwAAAAAAAAAUAAAABo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QAAAACgAAAFAAAAB8AAAAXAAAAAEAAAAcx+hBjuPoQQoAAABQAAAAFgAAAEwAAAAAAAAAAAAAAAAAAAD//////////3gAAABSAGEAZgBhAGUAbAAgAEwAYQByAGEAIABWAGEAbABlAG4AegB1AGUAbABhAAcAAAAGAAAABAAAAAYAAAAGAAAAAwAAAAMAAAAFAAAABgAAAAQAAAAGAAAAAwAAAAcAAAAGAAAAAwAAAAYAAAAHAAAABQAAAAcAAAAGAAAAAwAAAAYAAABLAAAAQAAAADAAAAAFAAAAIAAAAAEAAAABAAAAEAAAAAAAAAAAAAAAGgEAAIAAAAAAAAAAAAAAABo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DcAAAACgAAAGAAAACJAAAAbAAAAAEAAAAcx+hBjuPoQQoAAABgAAAAGAAAAEwAAAAAAAAAAAAAAAAAAAD//////////3wAAABEAGkAcgBlAGMAdABvAHIAIABHAGUAcgBlAG4AdABlACAARwBlAG4AZQByAGEAbAAIAAAAAwAAAAQAAAAGAAAABQAAAAQAAAAHAAAABAAAAAMAAAAIAAAABgAAAAQAAAAGAAAABwAAAAQAAAAGAAAAAwAAAAgAAAAGAAAABwAAAAYAAAAEAAAABgAAAAMAAABLAAAAQAAAADAAAAAFAAAAIAAAAAEAAAABAAAAEAAAAAAAAAAAAAAAGgEAAIAAAAAAAAAAAAAAABoBAACAAAAAJQAAAAwAAAACAAAAJwAAABgAAAAFAAAAAAAAAP///wAAAAAAJQAAAAwAAAAFAAAATAAAAGQAAAAJAAAAcAAAABABAAB8AAAACQAAAHAAAAAIAQAADQAAACEA8AAAAAAAAAAAAAAAgD8AAAAAAAAAAAAAgD8AAAAAAAAAAAAAAAAAAAAAAAAAAAAAAAAAAAAAAAAAACUAAAAMAAAAAAAAgCgAAAAMAAAABQAAACUAAAAMAAAAAQAAABgAAAAMAAAAAAAAABIAAAAMAAAAAQAAABYAAAAMAAAAAAAAAFQAAABUAQAACgAAAHAAAAAPAQAAfAAAAAEAAAAcx+hBjuPoQQoAAABwAAAALAAAAEwAAAAEAAAACQAAAHAAAAARAQAAfQAAAKQAAABGAGkAcgBtAGEAZABvACAAcABvAHIAOgAgAFIAQQBGAEEARQBMACAARABFAE0ARQBUAFIASQBPACAATABBAFIAQQAgAFYAQQBMAEUATgBaAFUARQBMAEEABgAAAAMAAAAEAAAACQAAAAYAAAAHAAAABwAAAAMAAAAHAAAABwAAAAQAAAADAAAAAwAAAAcAAAAHAAAABgAAAAcAAAAGAAAABQAAAAMAAAAIAAAABgAAAAoAAAAGAAAABgAAAAcAAAADAAAACQAAAAMAAAAFAAAABwAAAAcAAAAHAAAAAwAAAAcAAAAHAAAABQAAAAYAAAAIAAAABgAAAAgAAAAGAAAABQAAAAcAAAAWAAAADAAAAAAAAAAlAAAADAAAAAIAAAAOAAAAFAAAAAAAAAAQAAAAFAAAAA==</Object>
  <Object Id="idInvalidSigLnImg">AQAAAGwAAAAAAAAAAAAAABkBAAB/AAAAAAAAAAAAAAAOIAAAjw4AACBFTUYAAAEA0CEAALEAAAAGAAAAAAAAAAAAAAAAAAAAoAUAAIQDAACjAQAABgEAAAAAAAAAAAAAAAAAALhkBgBw/wMACgAAABAAAAAAAAAAAAAAAEsAAAAQAAAAAAAAAAUAAAAeAAAAGAAAAAAAAAAAAAAAGgEAAIAAAAAnAAAAGAAAAAEAAAAAAAAAAAAAAAAAAAAlAAAADAAAAAEAAABMAAAAZAAAAAAAAAAAAAAAGQEAAH8AAAAAAAAAAAAAAB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8PDwAAAAAAAlAAAADAAAAAEAAABMAAAAZAAAAAAAAAAAAAAAGQEAAH8AAAAAAAAAAAAAABoBAACAAAAAIQDwAAAAAAAAAAAAAACAPwAAAAAAAAAAAACAPwAAAAAAAAAAAAAAAAAAAAAAAAAAAAAAAAAAAAAAAAAAJQAAAAwAAAAAAACAKAAAAAwAAAABAAAAJwAAABgAAAABAAAAAAAAAPDw8AAAAAAAJQAAAAwAAAABAAAATAAAAGQAAAAAAAAAAAAAABkB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AAAAAAAlAAAADAAAAAEAAABMAAAAZAAAAAAAAAAAAAAAGQEAAH8AAAAAAAAAAAAAABoBAACAAAAAIQDwAAAAAAAAAAAAAACAPwAAAAAAAAAAAACAPwAAAAAAAAAAAAAAAAAAAAAAAAAAAAAAAAAAAAAAAAAAJQAAAAwAAAAAAACAKAAAAAwAAAABAAAAJwAAABgAAAABAAAAAAAAAP///wAAAAAAJQAAAAwAAAABAAAATAAAAGQAAAAAAAAAAAAAABkB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GgEAAIAAAAAAAAAAAAAAABo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Y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McAAABIAAAAJQAAAAwAAAAEAAAAVAAAANAAAAAqAAAAMwAAAMUAAABHAAAAAQAAABzH6EGO4+hBKgAAADMAAAAWAAAATAAAAAAAAAAAAAAAAAAAAP//////////eAAAAFIAYQBmAGEAZQBsACAATABhAHIAYQAgAFYAYQBsAGUAbgB6AHUAZQBsAGEACgAAAAgAAAAFAAAACAAAAAgAAAAEAAAABAAAAAgAAAAIAAAABgAAAAgAAAAEAAAACgAAAAgAAAAEAAAACAAAAAkAAAAHAAAACQAAAAgAAAAEAAAACAAAAEsAAABAAAAAMAAAAAUAAAAgAAAAAQAAAAEAAAAQAAAAAAAAAAAAAAAaAQAAgAAAAAAAAAAAAAAAGgEAAIAAAAAlAAAADAAAAAIAAAAnAAAAGAAAAAUAAAAAAAAA////AAAAAAAlAAAADAAAAAUAAABMAAAAZAAAAAAAAABQAAAAGQEAAHwAAAAAAAAAUAAAABo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QAAAACgAAAFAAAAB8AAAAXAAAAAEAAAAcx+hBjuPoQQoAAABQAAAAFgAAAEwAAAAAAAAAAAAAAAAAAAD//////////3gAAABSAGEAZgBhAGUAbAAgAEwAYQByAGEAIABWAGEAbABlAG4AegB1AGUAbABhAAcAAAAGAAAABAAAAAYAAAAGAAAAAwAAAAMAAAAFAAAABgAAAAQAAAAGAAAAAwAAAAcAAAAGAAAAAwAAAAYAAAAHAAAABQAAAAcAAAAGAAAAAwAAAAYAAABLAAAAQAAAADAAAAAFAAAAIAAAAAEAAAABAAAAEAAAAAAAAAAAAAAAGgEAAIAAAAAAAAAAAAAAABo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DcAAAACgAAAGAAAACJAAAAbAAAAAEAAAAcx+hBjuPoQQoAAABgAAAAGAAAAEwAAAAAAAAAAAAAAAAAAAD//////////3wAAABEAGkAcgBlAGMAdABvAHIAIABHAGUAcgBlAG4AdABlACAARwBlAG4AZQByAGEAbAAIAAAAAwAAAAQAAAAGAAAABQAAAAQAAAAHAAAABAAAAAMAAAAIAAAABgAAAAQAAAAGAAAABwAAAAQAAAAGAAAAAwAAAAgAAAAGAAAABwAAAAYAAAAEAAAABgAAAAMAAABLAAAAQAAAADAAAAAFAAAAIAAAAAEAAAABAAAAEAAAAAAAAAAAAAAAGgEAAIAAAAAAAAAAAAAAABoBAACAAAAAJQAAAAwAAAACAAAAJwAAABgAAAAFAAAAAAAAAP///wAAAAAAJQAAAAwAAAAFAAAATAAAAGQAAAAJAAAAcAAAABABAAB8AAAACQAAAHAAAAAIAQAADQAAACEA8AAAAAAAAAAAAAAAgD8AAAAAAAAAAAAAgD8AAAAAAAAAAAAAAAAAAAAAAAAAAAAAAAAAAAAAAAAAACUAAAAMAAAAAAAAgCgAAAAMAAAABQAAACUAAAAMAAAAAQAAABgAAAAMAAAAAAAAABIAAAAMAAAAAQAAABYAAAAMAAAAAAAAAFQAAABUAQAACgAAAHAAAAAPAQAAfAAAAAEAAAAcx+hBjuPoQQoAAABwAAAALAAAAEwAAAAEAAAACQAAAHAAAAARAQAAfQAAAKQAAABGAGkAcgBtAGEAZABvACAAcABvAHIAOgAgAFIAQQBGAEEARQBMACAARABFAE0ARQBUAFIASQBPACAATABBAFIAQQAgAFYAQQBMAEUATgBaAFUARQBMAEEABgAAAAMAAAAEAAAACQAAAAYAAAAHAAAABwAAAAMAAAAHAAAABwAAAAQAAAADAAAAAwAAAAcAAAAHAAAABgAAAAcAAAAGAAAABQAAAAMAAAAIAAAABgAAAAoAAAAGAAAABgAAAAcAAAADAAAACQAAAAMAAAAFAAAABwAAAAcAAAAHAAAAAwAAAAcAAAAHAAAABQAAAAYAAAAIAAAABgAAAAgAAAAGAAAABQAAAAcAAAAWAAAADAAAAAAAAAAlAAAADAAAAAIAAAAOAAAAFAAAAAAAAAAQAAAAFAAAAA==</Object>
</Signature>
</file>

<file path=_xmlsignatures/sig2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gRETMaH2D2zAkml21XWu6VYOn8Dxeevrb9H69KRjZBc=</DigestValue>
    </Reference>
    <Reference Type="http://www.w3.org/2000/09/xmldsig#Object" URI="#idOfficeObject">
      <DigestMethod Algorithm="http://www.w3.org/2001/04/xmlenc#sha256"/>
      <DigestValue>HgL4ckTt5CY3KKi+zySD6ngzf/KQK0SXQSrUgE2mTw4=</DigestValue>
    </Reference>
    <Reference Type="http://uri.etsi.org/01903#SignedProperties" URI="#idSignedProperties">
      <Transforms>
        <Transform Algorithm="http://www.w3.org/TR/2001/REC-xml-c14n-20010315"/>
      </Transforms>
      <DigestMethod Algorithm="http://www.w3.org/2001/04/xmlenc#sha256"/>
      <DigestValue>lJ7VsTRpCoMUVquQvXQurSnkvhSDAGdefeoRL90HZAI=</DigestValue>
    </Reference>
    <Reference Type="http://www.w3.org/2000/09/xmldsig#Object" URI="#idValidSigLnImg">
      <DigestMethod Algorithm="http://www.w3.org/2001/04/xmlenc#sha256"/>
      <DigestValue>3kGDdJEc0KF028RrHmtCK9EWsvQoBnUpRHmEgOKUEzU=</DigestValue>
    </Reference>
    <Reference Type="http://www.w3.org/2000/09/xmldsig#Object" URI="#idInvalidSigLnImg">
      <DigestMethod Algorithm="http://www.w3.org/2001/04/xmlenc#sha256"/>
      <DigestValue>Wigv2nM870bsvA0lMXUE+VfRGRpH9kGN1IfekOgLhbw=</DigestValue>
    </Reference>
  </SignedInfo>
  <SignatureValue>w+4v6z2jdsbQ3vgd3MLycMITEYmHYLLaFA6ch+mRsXzusbXjONOGkcMSWLopkmhEIys/hyDJ8wvP
yyuS+zJx1yvWljUPFzr2b0StLsrwSzuqd2NZakVRn2Sp/P0XZJOOdEoQe62JDLd/8gtMvZ4pwi1s
VUrKUrwNjov4+vIjncre0YZyWStSlS8apn7JfmnwOMigBghIDDgA2eWohSoIkqjf5irTITObf8uJ
+lYt8AIpBH3nPqoRG9jznQvJP/wGpUhLnaaSI2LHHqETp8dSGe8bzRfBi4qPC/HNIzZQioLlS57R
k1ld1wkQyMJwOcJIlILwzMPfyKskAD3uBpvtlw==</SignatureValue>
  <KeyInfo>
    <X509Data>
      <X509Certificate>MIIIDjCCBfagAwIBAgIIF16swUb6qcEwDQYJKoZIhvcNAQELBQAwWzEXMBUGA1UEBRMOUlVDIDgwMDUwMTcyLTExGjAYBgNVBAMTEUNBLURPQ1VNRU5UQSBTLkEuMRcwFQYDVQQKEw5ET0NVTUVOVEEgUy5BLjELMAkGA1UEBhMCUFkwHhcNMjAwNjI2MTUxNjI4WhcNMjIwNjI2MTUyNjI4WjCBqzELMAkGA1UEBhMCUFkxGDAWBgNVBAQMD0xBUkEgVkFMRU5aVUVMQTESMBAGA1UEBRMJQ0kxMDUxNjQ3MRgwFgYDVQQqDA9SQUZBRUwgREVNRVRSSU8xFzAVBgNVBAoMDlBFUlNPTkEgRklTSUNBMREwDwYDVQQLDAhGSVJNQSBGMjEoMCYGA1UEAwwfUkFGQUVMIERFTUVUUklPIExBUkEgVkFMRU5aVUVMQTCCASIwDQYJKoZIhvcNAQEBBQADggEPADCCAQoCggEBAOFX/A40uSZ/gMmpDjK7fWEq1G1coC2E+E54oLl+ELQ750X5X2uk9jjCJ8fOve5vOoyPbPj2wI5FYjRBiFq655cO96928ZLbvJYfe2JoAWwZTADmjxt/nGTBNKvEYEdJI1MCHpcoxiHG5tybgq2CUoaScC63leoJfqhMLoy1ZptkxP6JYaTKj7br3Ofw7vy61KBCPTMJOnQtoOsnAh0f6A/a/ptZyAEFeNY2/9nJHHY0GgmCf1T6wAgRLOMs/GqfjbQKrSZRt0neEsqMmgjPT5uEeFr1Lhp7I9HFTXdrnydzkUp1qIjsG/Kef2lSHJKJXqPu5YFabCFK5xw16HF1PRUCAwEAAaOCA4MwggN/MAwGA1UdEwEB/wQCMAAwDgYDVR0PAQH/BAQDAgXgMCoGA1UdJQEB/wQgMB4GCCsGAQUFBwMBBggrBgEFBQcDAgYIKwYBBQUHAwQwHQYDVR0OBBYEFI+zme6va/xKWO1QYFMa8ShTT8U9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nBgNVHREEIDAegRxyYWZhZWwubGFyYUBpbnRlcmZp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hQJayQGPx4odQR1neQNRtqqPbxjROjM7keuprlIxl6DhJCx/inZOWKFonGkgbi0RI/oy6DiaOPL9qkD4uzeQ2Y2xsH3z9dUj0hWPrqKuu0yFHhwhxJTxFjhpoOrITqsCVvVjagNp+4ptM6kkgj2AsOouxAKKzBIYJDUWwTrMabNhSq0JTAmCFmgGQ4XUXTiQVsL+njRj6FBx7/A2mW1yPkvPpB07dHctQoOBs3J/WTQyay7NNiJOYxvEzcdF4EImaVCHlHuO5B1ZAfi0cbmU4XqV+eP47NySrvNopevPoSrJih6Rs+qHZPBst529gjNwTBxa9TxfSellB9ZnuFmV5U+HpTFp7X63wCzdHTyP1m46Ya/aQUyu8jZ9uE9ojix2viWFMCA9mVPab0lDftYCFp2T8pHc4h2fu5wBCgXD5XesTuSztgevw8byTUWoyFUPpx29Edhw2ExLru0/9K39LXf73QooO8S2YLqGvL4o7tRtSQzn+e6MkeZ2ava3LvXIaPs2MrbsTBwR+AtusKwRU/w+jDG+ksTT7PeRs+1twqV/ZrIxteWRxSw/QgJJjL95rFI+2FIBy4aOMGXNnXXZvpQ+SCUyF31QMqT+ah0Sc4oZvVD8oAgGnOdsqi6JuPNd/3MmzRK4m9GtUIGqUR5reYOGot5UbujzTRn8FiTrhk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QxTsZRIPljpCJSUvYq3yRrCeYFjxgd9qAAyZJAim1go=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VrXED7/c6wFS8DQR2wA9sIBSBpG3URvIqYOrVCvNdsw=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6PYPvcgE4EoP+JUZhtcVgXZMNK2a5L6GJifdA1XCFfo=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6PYPvcgE4EoP+JUZhtcVgXZMNK2a5L6GJifdA1XCFfo=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6PYPvcgE4EoP+JUZhtcVgXZMNK2a5L6GJifdA1XCFfo=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YY0KESmrjys0nHK0rESl1Vzt4562t2JT1arvGMjdaWk=</DigestValue>
      </Reference>
      <Reference URI="/xl/drawings/drawing1.xml?ContentType=application/vnd.openxmlformats-officedocument.drawing+xml">
        <DigestMethod Algorithm="http://www.w3.org/2001/04/xmlenc#sha256"/>
        <DigestValue>cYz6nP/kA4sESEaGWYGc9BYSKfRTAET2v883waM1MyA=</DigestValue>
      </Reference>
      <Reference URI="/xl/drawings/drawing2.xml?ContentType=application/vnd.openxmlformats-officedocument.drawing+xml">
        <DigestMethod Algorithm="http://www.w3.org/2001/04/xmlenc#sha256"/>
        <DigestValue>iZukg27XrhbInY59EslIKe0c+a5Zdk+BhU7GA0rC7Jw=</DigestValue>
      </Reference>
      <Reference URI="/xl/drawings/vmlDrawing1.vml?ContentType=application/vnd.openxmlformats-officedocument.vmlDrawing">
        <DigestMethod Algorithm="http://www.w3.org/2001/04/xmlenc#sha256"/>
        <DigestValue>Dcazh7Y6y82o7O+StOhPXCqmgRufqf7Hn9UqEHCdXKw=</DigestValue>
      </Reference>
      <Reference URI="/xl/drawings/vmlDrawing2.vml?ContentType=application/vnd.openxmlformats-officedocument.vmlDrawing">
        <DigestMethod Algorithm="http://www.w3.org/2001/04/xmlenc#sha256"/>
        <DigestValue>9e7r829xFOXJZLZhU/7bYPbkoUdHDzCi47wjFWVJSag=</DigestValue>
      </Reference>
      <Reference URI="/xl/drawings/vmlDrawing3.vml?ContentType=application/vnd.openxmlformats-officedocument.vmlDrawing">
        <DigestMethod Algorithm="http://www.w3.org/2001/04/xmlenc#sha256"/>
        <DigestValue>SMIuwi9GwHMmiRn8Ewu5sBiQLaz3JIV56cbkSo/J4sQ=</DigestValue>
      </Reference>
      <Reference URI="/xl/drawings/vmlDrawing4.vml?ContentType=application/vnd.openxmlformats-officedocument.vmlDrawing">
        <DigestMethod Algorithm="http://www.w3.org/2001/04/xmlenc#sha256"/>
        <DigestValue>XvKZPwKShVapujY9QuYKyWror4BO4TpKsiZEX09qvxM=</DigestValue>
      </Reference>
      <Reference URI="/xl/drawings/vmlDrawing5.vml?ContentType=application/vnd.openxmlformats-officedocument.vmlDrawing">
        <DigestMethod Algorithm="http://www.w3.org/2001/04/xmlenc#sha256"/>
        <DigestValue>Rouae/cP640zp/m+o39CITltPm/w0Zo5OzAG5FeTIO0=</DigestValue>
      </Reference>
      <Reference URI="/xl/embeddings/Microsoft_Excel_97-2003_Worksheet.xls?ContentType=application/vnd.ms-excel">
        <DigestMethod Algorithm="http://www.w3.org/2001/04/xmlenc#sha256"/>
        <DigestValue>NUiM9/pFsJylaSYNsF1iQmkVVqTu72CSWh+xr0FQbQ8=</DigestValue>
      </Reference>
      <Reference URI="/xl/embeddings/Microsoft_Excel_97-2003_Worksheet1.xls?ContentType=application/vnd.ms-excel">
        <DigestMethod Algorithm="http://www.w3.org/2001/04/xmlenc#sha256"/>
        <DigestValue>8zrUlHNX/uTFM3g+cqG9mwdTqoliTh9h20ITlCFyuCM=</DigestValue>
      </Reference>
      <Reference URI="/xl/media/image1.emf?ContentType=image/x-emf">
        <DigestMethod Algorithm="http://www.w3.org/2001/04/xmlenc#sha256"/>
        <DigestValue>M402nuAYAQk5G47QpGhnM6EnKeTAlsuGIVVF3qIxbuE=</DigestValue>
      </Reference>
      <Reference URI="/xl/media/image2.emf?ContentType=image/x-emf">
        <DigestMethod Algorithm="http://www.w3.org/2001/04/xmlenc#sha256"/>
        <DigestValue>as46bRdy9zH4l6tIJQga5cplRJbITJPlEkieZm+MGFE=</DigestValue>
      </Reference>
      <Reference URI="/xl/media/image3.emf?ContentType=image/x-emf">
        <DigestMethod Algorithm="http://www.w3.org/2001/04/xmlenc#sha256"/>
        <DigestValue>V83/BKLzhqxY4FPsPZ09VjJRPDusR2ayYw9cqVRtumM=</DigestValue>
      </Reference>
      <Reference URI="/xl/media/image4.emf?ContentType=image/x-emf">
        <DigestMethod Algorithm="http://www.w3.org/2001/04/xmlenc#sha256"/>
        <DigestValue>CdEaPRXmW9BDaFRU+Em1ZQd9FrLRIIcjBIEdwK2wWLQ=</DigestValue>
      </Reference>
      <Reference URI="/xl/media/image5.emf?ContentType=image/x-emf">
        <DigestMethod Algorithm="http://www.w3.org/2001/04/xmlenc#sha256"/>
        <DigestValue>JqaI6XSauIpjJvrhcBDtUdc6lKQb6Otfte4u+KhfsgQ=</DigestValue>
      </Reference>
      <Reference URI="/xl/media/image6.emf?ContentType=image/x-emf">
        <DigestMethod Algorithm="http://www.w3.org/2001/04/xmlenc#sha256"/>
        <DigestValue>PWTq6+Nic2nTGlGxPf/xBwnMQ/fOj193UkR5iificl8=</DigestValue>
      </Reference>
      <Reference URI="/xl/media/image7.emf?ContentType=image/x-emf">
        <DigestMethod Algorithm="http://www.w3.org/2001/04/xmlenc#sha256"/>
        <DigestValue>Jfwi8mIqt7ru+8ovtXF8B6RQVAs6Yi686+p1GeTEbOE=</DigestValue>
      </Reference>
      <Reference URI="/xl/media/image8.emf?ContentType=image/x-emf">
        <DigestMethod Algorithm="http://www.w3.org/2001/04/xmlenc#sha256"/>
        <DigestValue>3g7Dqlmd074fY/cWAkREtsn1IBSHXZHjpQczKU8d/ew=</DigestValue>
      </Reference>
      <Reference URI="/xl/printerSettings/printerSettings1.bin?ContentType=application/vnd.openxmlformats-officedocument.spreadsheetml.printerSettings">
        <DigestMethod Algorithm="http://www.w3.org/2001/04/xmlenc#sha256"/>
        <DigestValue>x9ON6vbhOxsNADzrW3Sqh5fq9kEQWWhpPm4RJfkJH9c=</DigestValue>
      </Reference>
      <Reference URI="/xl/printerSettings/printerSettings2.bin?ContentType=application/vnd.openxmlformats-officedocument.spreadsheetml.printerSettings">
        <DigestMethod Algorithm="http://www.w3.org/2001/04/xmlenc#sha256"/>
        <DigestValue>Giv5NI/oKNPJrD6HZtyz+AOEv2ZSVqq5HGjL7gBbIsU=</DigestValue>
      </Reference>
      <Reference URI="/xl/printerSettings/printerSettings3.bin?ContentType=application/vnd.openxmlformats-officedocument.spreadsheetml.printerSettings">
        <DigestMethod Algorithm="http://www.w3.org/2001/04/xmlenc#sha256"/>
        <DigestValue>PJ0w+ExbZsve2LukHY7bPHC41Sua1srnPNQumbnRVjg=</DigestValue>
      </Reference>
      <Reference URI="/xl/printerSettings/printerSettings4.bin?ContentType=application/vnd.openxmlformats-officedocument.spreadsheetml.printerSettings">
        <DigestMethod Algorithm="http://www.w3.org/2001/04/xmlenc#sha256"/>
        <DigestValue>x9ON6vbhOxsNADzrW3Sqh5fq9kEQWWhpPm4RJfkJH9c=</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t/SSd1MIfLjoIsWgjIPG6pc6xVDzxDpEaezEAvDiyV0=</DigestValue>
      </Reference>
      <Reference URI="/xl/styles.xml?ContentType=application/vnd.openxmlformats-officedocument.spreadsheetml.styles+xml">
        <DigestMethod Algorithm="http://www.w3.org/2001/04/xmlenc#sha256"/>
        <DigestValue>1dUYTuQVxVFDLFRVkTEQlO1t1u5hej1ZK3w+8ca2VbA=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1aJXmpyNrErzPQiu/V/p7u/J7hb5Z0QeyhfNgu20tqQ=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FFIrRsYgXaGYr5S5tvXNLL2fMBe0ujKkn3inKa+A3rM=</DigestValue>
      </Reference>
      <Reference URI="/xl/worksheets/sheet1.xml?ContentType=application/vnd.openxmlformats-officedocument.spreadsheetml.worksheet+xml">
        <DigestMethod Algorithm="http://www.w3.org/2001/04/xmlenc#sha256"/>
        <DigestValue>woJwnJofxDXX4NOhmV4DEpl478TT8umcS6I89HHobR4=</DigestValue>
      </Reference>
      <Reference URI="/xl/worksheets/sheet2.xml?ContentType=application/vnd.openxmlformats-officedocument.spreadsheetml.worksheet+xml">
        <DigestMethod Algorithm="http://www.w3.org/2001/04/xmlenc#sha256"/>
        <DigestValue>yUDgSa1zcPvsIcVW8FLjseUq/ykwQTMFG763hT9qEOM=</DigestValue>
      </Reference>
      <Reference URI="/xl/worksheets/sheet3.xml?ContentType=application/vnd.openxmlformats-officedocument.spreadsheetml.worksheet+xml">
        <DigestMethod Algorithm="http://www.w3.org/2001/04/xmlenc#sha256"/>
        <DigestValue>PgQJbXSoJ2euauCL2ptCcXaHrukQbs5MHONy8eGpSwc=</DigestValue>
      </Reference>
      <Reference URI="/xl/worksheets/sheet4.xml?ContentType=application/vnd.openxmlformats-officedocument.spreadsheetml.worksheet+xml">
        <DigestMethod Algorithm="http://www.w3.org/2001/04/xmlenc#sha256"/>
        <DigestValue>uVQP+EtkC1D5Kf+GpQTT6A+/JOcUl5SXV4PWCbXyRzM=</DigestValue>
      </Reference>
      <Reference URI="/xl/worksheets/sheet5.xml?ContentType=application/vnd.openxmlformats-officedocument.spreadsheetml.worksheet+xml">
        <DigestMethod Algorithm="http://www.w3.org/2001/04/xmlenc#sha256"/>
        <DigestValue>87VA0HqEf/TT2lspJ6za2dCpn/2BWaFK//rghxuiwIE=</DigestValue>
      </Reference>
    </Manifest>
    <SignatureProperties>
      <SignatureProperty Id="idSignatureTime" Target="#idPackageSignature">
        <mdssi:SignatureTime xmlns:mdssi="http://schemas.openxmlformats.org/package/2006/digital-signature">
          <mdssi:Format>YYYY-MM-DDThh:mm:ssTZD</mdssi:Format>
          <mdssi:Value>2020-06-30T19:53:05Z</mdssi:Value>
        </mdssi:SignatureTime>
      </SignatureProperty>
    </SignatureProperties>
  </Object>
  <Object Id="idOfficeObject">
    <SignatureProperties>
      <SignatureProperty Id="idOfficeV1Details" Target="#idPackageSignature">
        <SignatureInfoV1 xmlns="http://schemas.microsoft.com/office/2006/digsig">
          <SetupID>{9C15F287-E1B0-4505-BD67-A3933C53D075}</SetupID>
          <SignatureText>Rafael Lara Valenzuela</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2020-06-30T19:53:05Z</xd:SigningTime>
          <xd:SigningCertificate>
            <xd:Cert>
              <xd:CertDigest>
                <DigestMethod Algorithm="http://www.w3.org/2001/04/xmlenc#sha256"/>
                <DigestValue>5HczLNz/v6wHLeJihqUNEBFHF+VjWtYjZ1q8AoOuLW0=</DigestValue>
              </xd:CertDigest>
              <xd:IssuerSerial>
                <X509IssuerName>C=PY, O=DOCUMENTA S.A., CN=CA-DOCUMENTA S.A., SERIALNUMBER=RUC 80050172-1</X509IssuerName>
                <X509SerialNumber>1683973256802642369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kBAAB/AAAAAAAAAAAAAAAOIAAAjw4AACBFTUYAAAEAYBwAAKoAAAAGAAAAAAAAAAAAAAAAAAAAoAUAAIQDAACjAQAABgEAAAAAAAAAAAAAAAAAALhkBgBw/wMACgAAABAAAAAAAAAAAAAAAEsAAAAQAAAAAAAAAAUAAAAeAAAAGAAAAAAAAAAAAAAAGgEAAIAAAAAnAAAAGAAAAAEAAAAAAAAAAAAAAAAAAAAlAAAADAAAAAEAAABMAAAAZAAAAAAAAAAAAAAAGQEAAH8AAAAAAAAAAAAAAB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8PDwAAAAAAAlAAAADAAAAAEAAABMAAAAZAAAAAAAAAAAAAAAGQEAAH8AAAAAAAAAAAAAABoBAACAAAAAIQDwAAAAAAAAAAAAAACAPwAAAAAAAAAAAACAPwAAAAAAAAAAAAAAAAAAAAAAAAAAAAAAAAAAAAAAAAAAJQAAAAwAAAAAAACAKAAAAAwAAAABAAAAJwAAABgAAAABAAAAAAAAAPDw8AAAAAAAJQAAAAwAAAABAAAATAAAAGQAAAAAAAAAAAAAABkB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AAAAAAAlAAAADAAAAAEAAABMAAAAZAAAAAAAAAAAAAAAGQEAAH8AAAAAAAAAAAAAABoBAACAAAAAIQDwAAAAAAAAAAAAAACAPwAAAAAAAAAAAACAPwAAAAAAAAAAAAAAAAAAAAAAAAAAAAAAAAAAAAAAAAAAJQAAAAwAAAAAAACAKAAAAAwAAAABAAAAJwAAABgAAAABAAAAAAAAAP///wAAAAAAJQAAAAwAAAABAAAATAAAAGQAAAAAAAAAAAAAABkB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AAAAAASAAAADAAAAAEAAAAeAAAAGAAAAMMAAAAEAAAA9wAAABEAAAAlAAAADAAAAAEAAABUAAAAhAAAAMQAAAAEAAAA9QAAABAAAAABAAAAHMfoQY7j6EHEAAAABAAAAAkAAABMAAAAAAAAAAAAAAAAAAAA//////////9gAAAAMwAwAC8ANgAvADIAMAAyADAAAAAGAAAABgAAAAQAAAAGAAAABAAAAAYAAAAGAAAABgAAAAYAAABLAAAAQAAAADAAAAAFAAAAIAAAAAEAAAABAAAAEAAAAAAAAAAAAAAAGgEAAIAAAAAAAAAAAAAAABo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Y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McAAABIAAAAJQAAAAwAAAAEAAAAVAAAANAAAAAqAAAAMwAAAMUAAABHAAAAAQAAABzH6EGO4+hBKgAAADMAAAAWAAAATAAAAAAAAAAAAAAAAAAAAP//////////eAAAAFIAYQBmAGEAZQBsACAATABhAHIAYQAgAFYAYQBsAGUAbgB6AHUAZQBsAGEACgAAAAgAAAAFAAAACAAAAAgAAAAEAAAABAAAAAgAAAAIAAAABgAAAAgAAAAEAAAACgAAAAgAAAAEAAAACAAAAAkAAAAHAAAACQAAAAgAAAAEAAAACAAAAEsAAABAAAAAMAAAAAUAAAAgAAAAAQAAAAEAAAAQAAAAAAAAAAAAAAAaAQAAgAAAAAAAAAAAAAAAGgEAAIAAAAAlAAAADAAAAAIAAAAnAAAAGAAAAAUAAAAAAAAA////AAAAAAAlAAAADAAAAAUAAABMAAAAZAAAAAAAAABQAAAAGQEAAHwAAAAAAAAAUAAAABo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QAAAACgAAAFAAAAB8AAAAXAAAAAEAAAAcx+hBjuPoQQoAAABQAAAAFgAAAEwAAAAAAAAAAAAAAAAAAAD//////////3gAAABSAGEAZgBhAGUAbAAgAEwAYQByAGEAIABWAGEAbABlAG4AegB1AGUAbABhAAcAAAAGAAAABAAAAAYAAAAGAAAAAwAAAAMAAAAFAAAABgAAAAQAAAAGAAAAAwAAAAcAAAAGAAAAAwAAAAYAAAAHAAAABQAAAAcAAAAGAAAAAwAAAAYAAABLAAAAQAAAADAAAAAFAAAAIAAAAAEAAAABAAAAEAAAAAAAAAAAAAAAGgEAAIAAAAAAAAAAAAAAABo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DcAAAACgAAAGAAAACJAAAAbAAAAAEAAAAcx+hBjuPoQQoAAABgAAAAGAAAAEwAAAAAAAAAAAAAAAAAAAD//////////3wAAABEAGkAcgBlAGMAdABvAHIAIABHAGUAcgBlAG4AdABlACAARwBlAG4AZQByAGEAbAAIAAAAAwAAAAQAAAAGAAAABQAAAAQAAAAHAAAABAAAAAMAAAAIAAAABgAAAAQAAAAGAAAABwAAAAQAAAAGAAAAAwAAAAgAAAAGAAAABwAAAAYAAAAEAAAABgAAAAMAAABLAAAAQAAAADAAAAAFAAAAIAAAAAEAAAABAAAAEAAAAAAAAAAAAAAAGgEAAIAAAAAAAAAAAAAAABoBAACAAAAAJQAAAAwAAAACAAAAJwAAABgAAAAFAAAAAAAAAP///wAAAAAAJQAAAAwAAAAFAAAATAAAAGQAAAAJAAAAcAAAABABAAB8AAAACQAAAHAAAAAIAQAADQAAACEA8AAAAAAAAAAAAAAAgD8AAAAAAAAAAAAAgD8AAAAAAAAAAAAAAAAAAAAAAAAAAAAAAAAAAAAAAAAAACUAAAAMAAAAAAAAgCgAAAAMAAAABQAAACUAAAAMAAAAAQAAABgAAAAMAAAAAAAAABIAAAAMAAAAAQAAABYAAAAMAAAAAAAAAFQAAABUAQAACgAAAHAAAAAPAQAAfAAAAAEAAAAcx+hBjuPoQQoAAABwAAAALAAAAEwAAAAEAAAACQAAAHAAAAARAQAAfQAAAKQAAABGAGkAcgBtAGEAZABvACAAcABvAHIAOgAgAFIAQQBGAEEARQBMACAARABFAE0ARQBUAFIASQBPACAATABBAFIAQQAgAFYAQQBMAEUATgBaAFUARQBMAEEABgAAAAMAAAAEAAAACQAAAAYAAAAHAAAABwAAAAMAAAAHAAAABwAAAAQAAAADAAAAAwAAAAcAAAAHAAAABgAAAAcAAAAGAAAABQAAAAMAAAAIAAAABgAAAAoAAAAGAAAABgAAAAcAAAADAAAACQAAAAMAAAAFAAAABwAAAAcAAAAHAAAAAwAAAAcAAAAHAAAABQAAAAYAAAAIAAAABgAAAAgAAAAGAAAABQAAAAcAAAAWAAAADAAAAAAAAAAlAAAADAAAAAIAAAAOAAAAFAAAAAAAAAAQAAAAFAAAAA==</Object>
  <Object Id="idInvalidSigLnImg">AQAAAGwAAAAAAAAAAAAAABkBAAB/AAAAAAAAAAAAAAAOIAAAjw4AACBFTUYAAAEA0CEAALEAAAAGAAAAAAAAAAAAAAAAAAAAoAUAAIQDAACjAQAABgEAAAAAAAAAAAAAAAAAALhkBgBw/wMACgAAABAAAAAAAAAAAAAAAEsAAAAQAAAAAAAAAAUAAAAeAAAAGAAAAAAAAAAAAAAAGgEAAIAAAAAnAAAAGAAAAAEAAAAAAAAAAAAAAAAAAAAlAAAADAAAAAEAAABMAAAAZAAAAAAAAAAAAAAAGQEAAH8AAAAAAAAAAAAAAB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8PDwAAAAAAAlAAAADAAAAAEAAABMAAAAZAAAAAAAAAAAAAAAGQEAAH8AAAAAAAAAAAAAABoBAACAAAAAIQDwAAAAAAAAAAAAAACAPwAAAAAAAAAAAACAPwAAAAAAAAAAAAAAAAAAAAAAAAAAAAAAAAAAAAAAAAAAJQAAAAwAAAAAAACAKAAAAAwAAAABAAAAJwAAABgAAAABAAAAAAAAAPDw8AAAAAAAJQAAAAwAAAABAAAATAAAAGQAAAAAAAAAAAAAABkB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AAAAAAAlAAAADAAAAAEAAABMAAAAZAAAAAAAAAAAAAAAGQEAAH8AAAAAAAAAAAAAABoBAACAAAAAIQDwAAAAAAAAAAAAAACAPwAAAAAAAAAAAACAPwAAAAAAAAAAAAAAAAAAAAAAAAAAAAAAAAAAAAAAAAAAJQAAAAwAAAAAAACAKAAAAAwAAAABAAAAJwAAABgAAAABAAAAAAAAAP///wAAAAAAJQAAAAwAAAABAAAATAAAAGQAAAAAAAAAAAAAABkB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GgEAAIAAAAAAAAAAAAAAABo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Y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McAAABIAAAAJQAAAAwAAAAEAAAAVAAAANAAAAAqAAAAMwAAAMUAAABHAAAAAQAAABzH6EGO4+hBKgAAADMAAAAWAAAATAAAAAAAAAAAAAAAAAAAAP//////////eAAAAFIAYQBmAGEAZQBsACAATABhAHIAYQAgAFYAYQBsAGUAbgB6AHUAZQBsAGEACgAAAAgAAAAFAAAACAAAAAgAAAAEAAAABAAAAAgAAAAIAAAABgAAAAgAAAAEAAAACgAAAAgAAAAEAAAACAAAAAkAAAAHAAAACQAAAAgAAAAEAAAACAAAAEsAAABAAAAAMAAAAAUAAAAgAAAAAQAAAAEAAAAQAAAAAAAAAAAAAAAaAQAAgAAAAAAAAAAAAAAAGgEAAIAAAAAlAAAADAAAAAIAAAAnAAAAGAAAAAUAAAAAAAAA////AAAAAAAlAAAADAAAAAUAAABMAAAAZAAAAAAAAABQAAAAGQEAAHwAAAAAAAAAUAAAABo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QAAAACgAAAFAAAAB8AAAAXAAAAAEAAAAcx+hBjuPoQQoAAABQAAAAFgAAAEwAAAAAAAAAAAAAAAAAAAD//////////3gAAABSAGEAZgBhAGUAbAAgAEwAYQByAGEAIABWAGEAbABlAG4AegB1AGUAbABhAAcAAAAGAAAABAAAAAYAAAAGAAAAAwAAAAMAAAAFAAAABgAAAAQAAAAGAAAAAwAAAAcAAAAGAAAAAwAAAAYAAAAHAAAABQAAAAcAAAAGAAAAAwAAAAYAAABLAAAAQAAAADAAAAAFAAAAIAAAAAEAAAABAAAAEAAAAAAAAAAAAAAAGgEAAIAAAAAAAAAAAAAAABo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DcAAAACgAAAGAAAACJAAAAbAAAAAEAAAAcx+hBjuPoQQoAAABgAAAAGAAAAEwAAAAAAAAAAAAAAAAAAAD//////////3wAAABEAGkAcgBlAGMAdABvAHIAIABHAGUAcgBlAG4AdABlACAARwBlAG4AZQByAGEAbAAIAAAAAwAAAAQAAAAGAAAABQAAAAQAAAAHAAAABAAAAAMAAAAIAAAABgAAAAQAAAAGAAAABwAAAAQAAAAGAAAAAwAAAAgAAAAGAAAABwAAAAYAAAAEAAAABgAAAAMAAABLAAAAQAAAADAAAAAFAAAAIAAAAAEAAAABAAAAEAAAAAAAAAAAAAAAGgEAAIAAAAAAAAAAAAAAABoBAACAAAAAJQAAAAwAAAACAAAAJwAAABgAAAAFAAAAAAAAAP///wAAAAAAJQAAAAwAAAAFAAAATAAAAGQAAAAJAAAAcAAAABABAAB8AAAACQAAAHAAAAAIAQAADQAAACEA8AAAAAAAAAAAAAAAgD8AAAAAAAAAAAAAgD8AAAAAAAAAAAAAAAAAAAAAAAAAAAAAAAAAAAAAAAAAACUAAAAMAAAAAAAAgCgAAAAMAAAABQAAACUAAAAMAAAAAQAAABgAAAAMAAAAAAAAABIAAAAMAAAAAQAAABYAAAAMAAAAAAAAAFQAAABUAQAACgAAAHAAAAAPAQAAfAAAAAEAAAAcx+hBjuPoQQoAAABwAAAALAAAAEwAAAAEAAAACQAAAHAAAAARAQAAfQAAAKQAAABGAGkAcgBtAGEAZABvACAAcABvAHIAOgAgAFIAQQBGAEEARQBMACAARABFAE0ARQBUAFIASQBPACAATABBAFIAQQAgAFYAQQBMAEUATgBaAFUARQBMAEEABgAAAAMAAAAEAAAACQAAAAYAAAAHAAAABwAAAAMAAAAHAAAABwAAAAQAAAADAAAAAwAAAAcAAAAHAAAABgAAAAcAAAAGAAAABQAAAAMAAAAIAAAABgAAAAoAAAAGAAAABgAAAAcAAAADAAAACQAAAAMAAAAFAAAABwAAAAcAAAAHAAAAAwAAAAcAAAAHAAAABQAAAAYAAAAIAAAABgAAAAgAAAAGAAAABQAAAAcAAAAWAAAADAAAAAAAAAAlAAAADAAAAAIAAAAOAAAAFAAAAAAAAAAQAAAAFAAAAA==</Object>
</Signature>
</file>

<file path=_xmlsignatures/sig2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nW7kHuSA18J6/NqOVpmlpj8VH9WWAmSqrhAsC4P/ZTU=</DigestValue>
    </Reference>
    <Reference Type="http://www.w3.org/2000/09/xmldsig#Object" URI="#idOfficeObject">
      <DigestMethod Algorithm="http://www.w3.org/2001/04/xmlenc#sha256"/>
      <DigestValue>DwDmvRy3e0xKnbzBbsfKKqM+FIZL9R1YN+f/z5DI0IE=</DigestValue>
    </Reference>
    <Reference Type="http://uri.etsi.org/01903#SignedProperties" URI="#idSignedProperties">
      <Transforms>
        <Transform Algorithm="http://www.w3.org/TR/2001/REC-xml-c14n-20010315"/>
      </Transforms>
      <DigestMethod Algorithm="http://www.w3.org/2001/04/xmlenc#sha256"/>
      <DigestValue>dhLjU3jCTFtzZq9yrC6NDlIdySDqq6OxnZU3HkhY5pU=</DigestValue>
    </Reference>
    <Reference Type="http://www.w3.org/2000/09/xmldsig#Object" URI="#idValidSigLnImg">
      <DigestMethod Algorithm="http://www.w3.org/2001/04/xmlenc#sha256"/>
      <DigestValue>3kGDdJEc0KF028RrHmtCK9EWsvQoBnUpRHmEgOKUEzU=</DigestValue>
    </Reference>
    <Reference Type="http://www.w3.org/2000/09/xmldsig#Object" URI="#idInvalidSigLnImg">
      <DigestMethod Algorithm="http://www.w3.org/2001/04/xmlenc#sha256"/>
      <DigestValue>Wigv2nM870bsvA0lMXUE+VfRGRpH9kGN1IfekOgLhbw=</DigestValue>
    </Reference>
  </SignedInfo>
  <SignatureValue>qbXV4JLNodRPEh0IDrOhgUAIKhhmg5wTM+g6TScwxhlsBMKMtfvt9qVZ/RXDOPFOIZttX80SJkAU
ag4ILcX/4CcsOrGR3x1pBPTpGCnScchQbc9drNfXt7Ohu+40MBKLXI9wZ+Yjqc2bHwB5b2o1feR2
qJHlqC+6yuN1ffyCfZ68OPaZBp6K5zS4ZRuTCSaefmub1wdML/k+X8tw5UqVd7OuYEz9hNFU87eI
bg1JFKIpC1N0vZRbobGw2lVZ52CUKemRQPkVdYHauZh5SQkqC+/8ujqJQO19bubBCKgzqpFh2FLc
1s2qD0bnALbTPd8JSROBQkr+EL2NEmsHt7+WFg==</SignatureValue>
  <KeyInfo>
    <X509Data>
      <X509Certificate>MIIIDjCCBfagAwIBAgIIF16swUb6qcEwDQYJKoZIhvcNAQELBQAwWzEXMBUGA1UEBRMOUlVDIDgwMDUwMTcyLTExGjAYBgNVBAMTEUNBLURPQ1VNRU5UQSBTLkEuMRcwFQYDVQQKEw5ET0NVTUVOVEEgUy5BLjELMAkGA1UEBhMCUFkwHhcNMjAwNjI2MTUxNjI4WhcNMjIwNjI2MTUyNjI4WjCBqzELMAkGA1UEBhMCUFkxGDAWBgNVBAQMD0xBUkEgVkFMRU5aVUVMQTESMBAGA1UEBRMJQ0kxMDUxNjQ3MRgwFgYDVQQqDA9SQUZBRUwgREVNRVRSSU8xFzAVBgNVBAoMDlBFUlNPTkEgRklTSUNBMREwDwYDVQQLDAhGSVJNQSBGMjEoMCYGA1UEAwwfUkFGQUVMIERFTUVUUklPIExBUkEgVkFMRU5aVUVMQTCCASIwDQYJKoZIhvcNAQEBBQADggEPADCCAQoCggEBAOFX/A40uSZ/gMmpDjK7fWEq1G1coC2E+E54oLl+ELQ750X5X2uk9jjCJ8fOve5vOoyPbPj2wI5FYjRBiFq655cO96928ZLbvJYfe2JoAWwZTADmjxt/nGTBNKvEYEdJI1MCHpcoxiHG5tybgq2CUoaScC63leoJfqhMLoy1ZptkxP6JYaTKj7br3Ofw7vy61KBCPTMJOnQtoOsnAh0f6A/a/ptZyAEFeNY2/9nJHHY0GgmCf1T6wAgRLOMs/GqfjbQKrSZRt0neEsqMmgjPT5uEeFr1Lhp7I9HFTXdrnydzkUp1qIjsG/Kef2lSHJKJXqPu5YFabCFK5xw16HF1PRUCAwEAAaOCA4MwggN/MAwGA1UdEwEB/wQCMAAwDgYDVR0PAQH/BAQDAgXgMCoGA1UdJQEB/wQgMB4GCCsGAQUFBwMBBggrBgEFBQcDAgYIKwYBBQUHAwQwHQYDVR0OBBYEFI+zme6va/xKWO1QYFMa8ShTT8U9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nBgNVHREEIDAegRxyYWZhZWwubGFyYUBpbnRlcmZp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hQJayQGPx4odQR1neQNRtqqPbxjROjM7keuprlIxl6DhJCx/inZOWKFonGkgbi0RI/oy6DiaOPL9qkD4uzeQ2Y2xsH3z9dUj0hWPrqKuu0yFHhwhxJTxFjhpoOrITqsCVvVjagNp+4ptM6kkgj2AsOouxAKKzBIYJDUWwTrMabNhSq0JTAmCFmgGQ4XUXTiQVsL+njRj6FBx7/A2mW1yPkvPpB07dHctQoOBs3J/WTQyay7NNiJOYxvEzcdF4EImaVCHlHuO5B1ZAfi0cbmU4XqV+eP47NySrvNopevPoSrJih6Rs+qHZPBst529gjNwTBxa9TxfSellB9ZnuFmV5U+HpTFp7X63wCzdHTyP1m46Ya/aQUyu8jZ9uE9ojix2viWFMCA9mVPab0lDftYCFp2T8pHc4h2fu5wBCgXD5XesTuSztgevw8byTUWoyFUPpx29Edhw2ExLru0/9K39LXf73QooO8S2YLqGvL4o7tRtSQzn+e6MkeZ2ava3LvXIaPs2MrbsTBwR+AtusKwRU/w+jDG+ksTT7PeRs+1twqV/ZrIxteWRxSw/QgJJjL95rFI+2FIBy4aOMGXNnXXZvpQ+SCUyF31QMqT+ah0Sc4oZvVD8oAgGnOdsqi6JuPNd/3MmzRK4m9GtUIGqUR5reYOGot5UbujzTRn8FiTrhk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QxTsZRIPljpCJSUvYq3yRrCeYFjxgd9qAAyZJAim1go=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VrXED7/c6wFS8DQR2wA9sIBSBpG3URvIqYOrVCvNdsw=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6PYPvcgE4EoP+JUZhtcVgXZMNK2a5L6GJifdA1XCFfo=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6PYPvcgE4EoP+JUZhtcVgXZMNK2a5L6GJifdA1XCFfo=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6PYPvcgE4EoP+JUZhtcVgXZMNK2a5L6GJifdA1XCFfo=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YY0KESmrjys0nHK0rESl1Vzt4562t2JT1arvGMjdaWk=</DigestValue>
      </Reference>
      <Reference URI="/xl/drawings/drawing1.xml?ContentType=application/vnd.openxmlformats-officedocument.drawing+xml">
        <DigestMethod Algorithm="http://www.w3.org/2001/04/xmlenc#sha256"/>
        <DigestValue>cYz6nP/kA4sESEaGWYGc9BYSKfRTAET2v883waM1MyA=</DigestValue>
      </Reference>
      <Reference URI="/xl/drawings/drawing2.xml?ContentType=application/vnd.openxmlformats-officedocument.drawing+xml">
        <DigestMethod Algorithm="http://www.w3.org/2001/04/xmlenc#sha256"/>
        <DigestValue>iZukg27XrhbInY59EslIKe0c+a5Zdk+BhU7GA0rC7Jw=</DigestValue>
      </Reference>
      <Reference URI="/xl/drawings/vmlDrawing1.vml?ContentType=application/vnd.openxmlformats-officedocument.vmlDrawing">
        <DigestMethod Algorithm="http://www.w3.org/2001/04/xmlenc#sha256"/>
        <DigestValue>Dcazh7Y6y82o7O+StOhPXCqmgRufqf7Hn9UqEHCdXKw=</DigestValue>
      </Reference>
      <Reference URI="/xl/drawings/vmlDrawing2.vml?ContentType=application/vnd.openxmlformats-officedocument.vmlDrawing">
        <DigestMethod Algorithm="http://www.w3.org/2001/04/xmlenc#sha256"/>
        <DigestValue>9e7r829xFOXJZLZhU/7bYPbkoUdHDzCi47wjFWVJSag=</DigestValue>
      </Reference>
      <Reference URI="/xl/drawings/vmlDrawing3.vml?ContentType=application/vnd.openxmlformats-officedocument.vmlDrawing">
        <DigestMethod Algorithm="http://www.w3.org/2001/04/xmlenc#sha256"/>
        <DigestValue>SMIuwi9GwHMmiRn8Ewu5sBiQLaz3JIV56cbkSo/J4sQ=</DigestValue>
      </Reference>
      <Reference URI="/xl/drawings/vmlDrawing4.vml?ContentType=application/vnd.openxmlformats-officedocument.vmlDrawing">
        <DigestMethod Algorithm="http://www.w3.org/2001/04/xmlenc#sha256"/>
        <DigestValue>XvKZPwKShVapujY9QuYKyWror4BO4TpKsiZEX09qvxM=</DigestValue>
      </Reference>
      <Reference URI="/xl/drawings/vmlDrawing5.vml?ContentType=application/vnd.openxmlformats-officedocument.vmlDrawing">
        <DigestMethod Algorithm="http://www.w3.org/2001/04/xmlenc#sha256"/>
        <DigestValue>Rouae/cP640zp/m+o39CITltPm/w0Zo5OzAG5FeTIO0=</DigestValue>
      </Reference>
      <Reference URI="/xl/embeddings/Microsoft_Excel_97-2003_Worksheet.xls?ContentType=application/vnd.ms-excel">
        <DigestMethod Algorithm="http://www.w3.org/2001/04/xmlenc#sha256"/>
        <DigestValue>NUiM9/pFsJylaSYNsF1iQmkVVqTu72CSWh+xr0FQbQ8=</DigestValue>
      </Reference>
      <Reference URI="/xl/embeddings/Microsoft_Excel_97-2003_Worksheet1.xls?ContentType=application/vnd.ms-excel">
        <DigestMethod Algorithm="http://www.w3.org/2001/04/xmlenc#sha256"/>
        <DigestValue>8zrUlHNX/uTFM3g+cqG9mwdTqoliTh9h20ITlCFyuCM=</DigestValue>
      </Reference>
      <Reference URI="/xl/media/image1.emf?ContentType=image/x-emf">
        <DigestMethod Algorithm="http://www.w3.org/2001/04/xmlenc#sha256"/>
        <DigestValue>M402nuAYAQk5G47QpGhnM6EnKeTAlsuGIVVF3qIxbuE=</DigestValue>
      </Reference>
      <Reference URI="/xl/media/image2.emf?ContentType=image/x-emf">
        <DigestMethod Algorithm="http://www.w3.org/2001/04/xmlenc#sha256"/>
        <DigestValue>as46bRdy9zH4l6tIJQga5cplRJbITJPlEkieZm+MGFE=</DigestValue>
      </Reference>
      <Reference URI="/xl/media/image3.emf?ContentType=image/x-emf">
        <DigestMethod Algorithm="http://www.w3.org/2001/04/xmlenc#sha256"/>
        <DigestValue>V83/BKLzhqxY4FPsPZ09VjJRPDusR2ayYw9cqVRtumM=</DigestValue>
      </Reference>
      <Reference URI="/xl/media/image4.emf?ContentType=image/x-emf">
        <DigestMethod Algorithm="http://www.w3.org/2001/04/xmlenc#sha256"/>
        <DigestValue>CdEaPRXmW9BDaFRU+Em1ZQd9FrLRIIcjBIEdwK2wWLQ=</DigestValue>
      </Reference>
      <Reference URI="/xl/media/image5.emf?ContentType=image/x-emf">
        <DigestMethod Algorithm="http://www.w3.org/2001/04/xmlenc#sha256"/>
        <DigestValue>JqaI6XSauIpjJvrhcBDtUdc6lKQb6Otfte4u+KhfsgQ=</DigestValue>
      </Reference>
      <Reference URI="/xl/media/image6.emf?ContentType=image/x-emf">
        <DigestMethod Algorithm="http://www.w3.org/2001/04/xmlenc#sha256"/>
        <DigestValue>PWTq6+Nic2nTGlGxPf/xBwnMQ/fOj193UkR5iificl8=</DigestValue>
      </Reference>
      <Reference URI="/xl/media/image7.emf?ContentType=image/x-emf">
        <DigestMethod Algorithm="http://www.w3.org/2001/04/xmlenc#sha256"/>
        <DigestValue>Jfwi8mIqt7ru+8ovtXF8B6RQVAs6Yi686+p1GeTEbOE=</DigestValue>
      </Reference>
      <Reference URI="/xl/media/image8.emf?ContentType=image/x-emf">
        <DigestMethod Algorithm="http://www.w3.org/2001/04/xmlenc#sha256"/>
        <DigestValue>3g7Dqlmd074fY/cWAkREtsn1IBSHXZHjpQczKU8d/ew=</DigestValue>
      </Reference>
      <Reference URI="/xl/printerSettings/printerSettings1.bin?ContentType=application/vnd.openxmlformats-officedocument.spreadsheetml.printerSettings">
        <DigestMethod Algorithm="http://www.w3.org/2001/04/xmlenc#sha256"/>
        <DigestValue>x9ON6vbhOxsNADzrW3Sqh5fq9kEQWWhpPm4RJfkJH9c=</DigestValue>
      </Reference>
      <Reference URI="/xl/printerSettings/printerSettings2.bin?ContentType=application/vnd.openxmlformats-officedocument.spreadsheetml.printerSettings">
        <DigestMethod Algorithm="http://www.w3.org/2001/04/xmlenc#sha256"/>
        <DigestValue>Giv5NI/oKNPJrD6HZtyz+AOEv2ZSVqq5HGjL7gBbIsU=</DigestValue>
      </Reference>
      <Reference URI="/xl/printerSettings/printerSettings3.bin?ContentType=application/vnd.openxmlformats-officedocument.spreadsheetml.printerSettings">
        <DigestMethod Algorithm="http://www.w3.org/2001/04/xmlenc#sha256"/>
        <DigestValue>PJ0w+ExbZsve2LukHY7bPHC41Sua1srnPNQumbnRVjg=</DigestValue>
      </Reference>
      <Reference URI="/xl/printerSettings/printerSettings4.bin?ContentType=application/vnd.openxmlformats-officedocument.spreadsheetml.printerSettings">
        <DigestMethod Algorithm="http://www.w3.org/2001/04/xmlenc#sha256"/>
        <DigestValue>x9ON6vbhOxsNADzrW3Sqh5fq9kEQWWhpPm4RJfkJH9c=</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t/SSd1MIfLjoIsWgjIPG6pc6xVDzxDpEaezEAvDiyV0=</DigestValue>
      </Reference>
      <Reference URI="/xl/styles.xml?ContentType=application/vnd.openxmlformats-officedocument.spreadsheetml.styles+xml">
        <DigestMethod Algorithm="http://www.w3.org/2001/04/xmlenc#sha256"/>
        <DigestValue>1dUYTuQVxVFDLFRVkTEQlO1t1u5hej1ZK3w+8ca2VbA=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1aJXmpyNrErzPQiu/V/p7u/J7hb5Z0QeyhfNgu20tqQ=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FFIrRsYgXaGYr5S5tvXNLL2fMBe0ujKkn3inKa+A3rM=</DigestValue>
      </Reference>
      <Reference URI="/xl/worksheets/sheet1.xml?ContentType=application/vnd.openxmlformats-officedocument.spreadsheetml.worksheet+xml">
        <DigestMethod Algorithm="http://www.w3.org/2001/04/xmlenc#sha256"/>
        <DigestValue>woJwnJofxDXX4NOhmV4DEpl478TT8umcS6I89HHobR4=</DigestValue>
      </Reference>
      <Reference URI="/xl/worksheets/sheet2.xml?ContentType=application/vnd.openxmlformats-officedocument.spreadsheetml.worksheet+xml">
        <DigestMethod Algorithm="http://www.w3.org/2001/04/xmlenc#sha256"/>
        <DigestValue>yUDgSa1zcPvsIcVW8FLjseUq/ykwQTMFG763hT9qEOM=</DigestValue>
      </Reference>
      <Reference URI="/xl/worksheets/sheet3.xml?ContentType=application/vnd.openxmlformats-officedocument.spreadsheetml.worksheet+xml">
        <DigestMethod Algorithm="http://www.w3.org/2001/04/xmlenc#sha256"/>
        <DigestValue>PgQJbXSoJ2euauCL2ptCcXaHrukQbs5MHONy8eGpSwc=</DigestValue>
      </Reference>
      <Reference URI="/xl/worksheets/sheet4.xml?ContentType=application/vnd.openxmlformats-officedocument.spreadsheetml.worksheet+xml">
        <DigestMethod Algorithm="http://www.w3.org/2001/04/xmlenc#sha256"/>
        <DigestValue>uVQP+EtkC1D5Kf+GpQTT6A+/JOcUl5SXV4PWCbXyRzM=</DigestValue>
      </Reference>
      <Reference URI="/xl/worksheets/sheet5.xml?ContentType=application/vnd.openxmlformats-officedocument.spreadsheetml.worksheet+xml">
        <DigestMethod Algorithm="http://www.w3.org/2001/04/xmlenc#sha256"/>
        <DigestValue>87VA0HqEf/TT2lspJ6za2dCpn/2BWaFK//rghxuiwIE=</DigestValue>
      </Reference>
    </Manifest>
    <SignatureProperties>
      <SignatureProperty Id="idSignatureTime" Target="#idPackageSignature">
        <mdssi:SignatureTime xmlns:mdssi="http://schemas.openxmlformats.org/package/2006/digital-signature">
          <mdssi:Format>YYYY-MM-DDThh:mm:ssTZD</mdssi:Format>
          <mdssi:Value>2020-06-30T19:53:15Z</mdssi:Value>
        </mdssi:SignatureTime>
      </SignatureProperty>
    </SignatureProperties>
  </Object>
  <Object Id="idOfficeObject">
    <SignatureProperties>
      <SignatureProperty Id="idOfficeV1Details" Target="#idPackageSignature">
        <SignatureInfoV1 xmlns="http://schemas.microsoft.com/office/2006/digsig">
          <SetupID>{C1F741FC-3900-4C42-B826-B3661384D16D}</SetupID>
          <SignatureText>Rafael Lara Valenzuela</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2020-06-30T19:53:15Z</xd:SigningTime>
          <xd:SigningCertificate>
            <xd:Cert>
              <xd:CertDigest>
                <DigestMethod Algorithm="http://www.w3.org/2001/04/xmlenc#sha256"/>
                <DigestValue>5HczLNz/v6wHLeJihqUNEBFHF+VjWtYjZ1q8AoOuLW0=</DigestValue>
              </xd:CertDigest>
              <xd:IssuerSerial>
                <X509IssuerName>C=PY, O=DOCUMENTA S.A., CN=CA-DOCUMENTA S.A., SERIALNUMBER=RUC 80050172-1</X509IssuerName>
                <X509SerialNumber>1683973256802642369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kBAAB/AAAAAAAAAAAAAAAOIAAAjw4AACBFTUYAAAEAYBwAAKoAAAAGAAAAAAAAAAAAAAAAAAAAoAUAAIQDAACjAQAABgEAAAAAAAAAAAAAAAAAALhkBgBw/wMACgAAABAAAAAAAAAAAAAAAEsAAAAQAAAAAAAAAAUAAAAeAAAAGAAAAAAAAAAAAAAAGgEAAIAAAAAnAAAAGAAAAAEAAAAAAAAAAAAAAAAAAAAlAAAADAAAAAEAAABMAAAAZAAAAAAAAAAAAAAAGQEAAH8AAAAAAAAAAAAAAB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8PDwAAAAAAAlAAAADAAAAAEAAABMAAAAZAAAAAAAAAAAAAAAGQEAAH8AAAAAAAAAAAAAABoBAACAAAAAIQDwAAAAAAAAAAAAAACAPwAAAAAAAAAAAACAPwAAAAAAAAAAAAAAAAAAAAAAAAAAAAAAAAAAAAAAAAAAJQAAAAwAAAAAAACAKAAAAAwAAAABAAAAJwAAABgAAAABAAAAAAAAAPDw8AAAAAAAJQAAAAwAAAABAAAATAAAAGQAAAAAAAAAAAAAABkB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AAAAAAAlAAAADAAAAAEAAABMAAAAZAAAAAAAAAAAAAAAGQEAAH8AAAAAAAAAAAAAABoBAACAAAAAIQDwAAAAAAAAAAAAAACAPwAAAAAAAAAAAACAPwAAAAAAAAAAAAAAAAAAAAAAAAAAAAAAAAAAAAAAAAAAJQAAAAwAAAAAAACAKAAAAAwAAAABAAAAJwAAABgAAAABAAAAAAAAAP///wAAAAAAJQAAAAwAAAABAAAATAAAAGQAAAAAAAAAAAAAABkB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AAAAAASAAAADAAAAAEAAAAeAAAAGAAAAMMAAAAEAAAA9wAAABEAAAAlAAAADAAAAAEAAABUAAAAhAAAAMQAAAAEAAAA9QAAABAAAAABAAAAHMfoQY7j6EHEAAAABAAAAAkAAABMAAAAAAAAAAAAAAAAAAAA//////////9gAAAAMwAwAC8ANgAvADIAMAAyADAAAAAGAAAABgAAAAQAAAAGAAAABAAAAAYAAAAGAAAABgAAAAYAAABLAAAAQAAAADAAAAAFAAAAIAAAAAEAAAABAAAAEAAAAAAAAAAAAAAAGgEAAIAAAAAAAAAAAAAAABo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Y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McAAABIAAAAJQAAAAwAAAAEAAAAVAAAANAAAAAqAAAAMwAAAMUAAABHAAAAAQAAABzH6EGO4+hBKgAAADMAAAAWAAAATAAAAAAAAAAAAAAAAAAAAP//////////eAAAAFIAYQBmAGEAZQBsACAATABhAHIAYQAgAFYAYQBsAGUAbgB6AHUAZQBsAGEACgAAAAgAAAAFAAAACAAAAAgAAAAEAAAABAAAAAgAAAAIAAAABgAAAAgAAAAEAAAACgAAAAgAAAAEAAAACAAAAAkAAAAHAAAACQAAAAgAAAAEAAAACAAAAEsAAABAAAAAMAAAAAUAAAAgAAAAAQAAAAEAAAAQAAAAAAAAAAAAAAAaAQAAgAAAAAAAAAAAAAAAGgEAAIAAAAAlAAAADAAAAAIAAAAnAAAAGAAAAAUAAAAAAAAA////AAAAAAAlAAAADAAAAAUAAABMAAAAZAAAAAAAAABQAAAAGQEAAHwAAAAAAAAAUAAAABo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QAAAACgAAAFAAAAB8AAAAXAAAAAEAAAAcx+hBjuPoQQoAAABQAAAAFgAAAEwAAAAAAAAAAAAAAAAAAAD//////////3gAAABSAGEAZgBhAGUAbAAgAEwAYQByAGEAIABWAGEAbABlAG4AegB1AGUAbABhAAcAAAAGAAAABAAAAAYAAAAGAAAAAwAAAAMAAAAFAAAABgAAAAQAAAAGAAAAAwAAAAcAAAAGAAAAAwAAAAYAAAAHAAAABQAAAAcAAAAGAAAAAwAAAAYAAABLAAAAQAAAADAAAAAFAAAAIAAAAAEAAAABAAAAEAAAAAAAAAAAAAAAGgEAAIAAAAAAAAAAAAAAABo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DcAAAACgAAAGAAAACJAAAAbAAAAAEAAAAcx+hBjuPoQQoAAABgAAAAGAAAAEwAAAAAAAAAAAAAAAAAAAD//////////3wAAABEAGkAcgBlAGMAdABvAHIAIABHAGUAcgBlAG4AdABlACAARwBlAG4AZQByAGEAbAAIAAAAAwAAAAQAAAAGAAAABQAAAAQAAAAHAAAABAAAAAMAAAAIAAAABgAAAAQAAAAGAAAABwAAAAQAAAAGAAAAAwAAAAgAAAAGAAAABwAAAAYAAAAEAAAABgAAAAMAAABLAAAAQAAAADAAAAAFAAAAIAAAAAEAAAABAAAAEAAAAAAAAAAAAAAAGgEAAIAAAAAAAAAAAAAAABoBAACAAAAAJQAAAAwAAAACAAAAJwAAABgAAAAFAAAAAAAAAP///wAAAAAAJQAAAAwAAAAFAAAATAAAAGQAAAAJAAAAcAAAABABAAB8AAAACQAAAHAAAAAIAQAADQAAACEA8AAAAAAAAAAAAAAAgD8AAAAAAAAAAAAAgD8AAAAAAAAAAAAAAAAAAAAAAAAAAAAAAAAAAAAAAAAAACUAAAAMAAAAAAAAgCgAAAAMAAAABQAAACUAAAAMAAAAAQAAABgAAAAMAAAAAAAAABIAAAAMAAAAAQAAABYAAAAMAAAAAAAAAFQAAABUAQAACgAAAHAAAAAPAQAAfAAAAAEAAAAcx+hBjuPoQQoAAABwAAAALAAAAEwAAAAEAAAACQAAAHAAAAARAQAAfQAAAKQAAABGAGkAcgBtAGEAZABvACAAcABvAHIAOgAgAFIAQQBGAEEARQBMACAARABFAE0ARQBUAFIASQBPACAATABBAFIAQQAgAFYAQQBMAEUATgBaAFUARQBMAEEABgAAAAMAAAAEAAAACQAAAAYAAAAHAAAABwAAAAMAAAAHAAAABwAAAAQAAAADAAAAAwAAAAcAAAAHAAAABgAAAAcAAAAGAAAABQAAAAMAAAAIAAAABgAAAAoAAAAGAAAABgAAAAcAAAADAAAACQAAAAMAAAAFAAAABwAAAAcAAAAHAAAAAwAAAAcAAAAHAAAABQAAAAYAAAAIAAAABgAAAAgAAAAGAAAABQAAAAcAAAAWAAAADAAAAAAAAAAlAAAADAAAAAIAAAAOAAAAFAAAAAAAAAAQAAAAFAAAAA==</Object>
  <Object Id="idInvalidSigLnImg">AQAAAGwAAAAAAAAAAAAAABkBAAB/AAAAAAAAAAAAAAAOIAAAjw4AACBFTUYAAAEA0CEAALEAAAAGAAAAAAAAAAAAAAAAAAAAoAUAAIQDAACjAQAABgEAAAAAAAAAAAAAAAAAALhkBgBw/wMACgAAABAAAAAAAAAAAAAAAEsAAAAQAAAAAAAAAAUAAAAeAAAAGAAAAAAAAAAAAAAAGgEAAIAAAAAnAAAAGAAAAAEAAAAAAAAAAAAAAAAAAAAlAAAADAAAAAEAAABMAAAAZAAAAAAAAAAAAAAAGQEAAH8AAAAAAAAAAAAAAB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8PDwAAAAAAAlAAAADAAAAAEAAABMAAAAZAAAAAAAAAAAAAAAGQEAAH8AAAAAAAAAAAAAABoBAACAAAAAIQDwAAAAAAAAAAAAAACAPwAAAAAAAAAAAACAPwAAAAAAAAAAAAAAAAAAAAAAAAAAAAAAAAAAAAAAAAAAJQAAAAwAAAAAAACAKAAAAAwAAAABAAAAJwAAABgAAAABAAAAAAAAAPDw8AAAAAAAJQAAAAwAAAABAAAATAAAAGQAAAAAAAAAAAAAABkB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AAAAAAAlAAAADAAAAAEAAABMAAAAZAAAAAAAAAAAAAAAGQEAAH8AAAAAAAAAAAAAABoBAACAAAAAIQDwAAAAAAAAAAAAAACAPwAAAAAAAAAAAACAPwAAAAAAAAAAAAAAAAAAAAAAAAAAAAAAAAAAAAAAAAAAJQAAAAwAAAAAAACAKAAAAAwAAAABAAAAJwAAABgAAAABAAAAAAAAAP///wAAAAAAJQAAAAwAAAABAAAATAAAAGQAAAAAAAAAAAAAABkB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GgEAAIAAAAAAAAAAAAAAABo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Y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McAAABIAAAAJQAAAAwAAAAEAAAAVAAAANAAAAAqAAAAMwAAAMUAAABHAAAAAQAAABzH6EGO4+hBKgAAADMAAAAWAAAATAAAAAAAAAAAAAAAAAAAAP//////////eAAAAFIAYQBmAGEAZQBsACAATABhAHIAYQAgAFYAYQBsAGUAbgB6AHUAZQBsAGEACgAAAAgAAAAFAAAACAAAAAgAAAAEAAAABAAAAAgAAAAIAAAABgAAAAgAAAAEAAAACgAAAAgAAAAEAAAACAAAAAkAAAAHAAAACQAAAAgAAAAEAAAACAAAAEsAAABAAAAAMAAAAAUAAAAgAAAAAQAAAAEAAAAQAAAAAAAAAAAAAAAaAQAAgAAAAAAAAAAAAAAAGgEAAIAAAAAlAAAADAAAAAIAAAAnAAAAGAAAAAUAAAAAAAAA////AAAAAAAlAAAADAAAAAUAAABMAAAAZAAAAAAAAABQAAAAGQEAAHwAAAAAAAAAUAAAABo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QAAAACgAAAFAAAAB8AAAAXAAAAAEAAAAcx+hBjuPoQQoAAABQAAAAFgAAAEwAAAAAAAAAAAAAAAAAAAD//////////3gAAABSAGEAZgBhAGUAbAAgAEwAYQByAGEAIABWAGEAbABlAG4AegB1AGUAbABhAAcAAAAGAAAABAAAAAYAAAAGAAAAAwAAAAMAAAAFAAAABgAAAAQAAAAGAAAAAwAAAAcAAAAGAAAAAwAAAAYAAAAHAAAABQAAAAcAAAAGAAAAAwAAAAYAAABLAAAAQAAAADAAAAAFAAAAIAAAAAEAAAABAAAAEAAAAAAAAAAAAAAAGgEAAIAAAAAAAAAAAAAAABo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DcAAAACgAAAGAAAACJAAAAbAAAAAEAAAAcx+hBjuPoQQoAAABgAAAAGAAAAEwAAAAAAAAAAAAAAAAAAAD//////////3wAAABEAGkAcgBlAGMAdABvAHIAIABHAGUAcgBlAG4AdABlACAARwBlAG4AZQByAGEAbAAIAAAAAwAAAAQAAAAGAAAABQAAAAQAAAAHAAAABAAAAAMAAAAIAAAABgAAAAQAAAAGAAAABwAAAAQAAAAGAAAAAwAAAAgAAAAGAAAABwAAAAYAAAAEAAAABgAAAAMAAABLAAAAQAAAADAAAAAFAAAAIAAAAAEAAAABAAAAEAAAAAAAAAAAAAAAGgEAAIAAAAAAAAAAAAAAABoBAACAAAAAJQAAAAwAAAACAAAAJwAAABgAAAAFAAAAAAAAAP///wAAAAAAJQAAAAwAAAAFAAAATAAAAGQAAAAJAAAAcAAAABABAAB8AAAACQAAAHAAAAAIAQAADQAAACEA8AAAAAAAAAAAAAAAgD8AAAAAAAAAAAAAgD8AAAAAAAAAAAAAAAAAAAAAAAAAAAAAAAAAAAAAAAAAACUAAAAMAAAAAAAAgCgAAAAMAAAABQAAACUAAAAMAAAAAQAAABgAAAAMAAAAAAAAABIAAAAMAAAAAQAAABYAAAAMAAAAAAAAAFQAAABUAQAACgAAAHAAAAAPAQAAfAAAAAEAAAAcx+hBjuPoQQoAAABwAAAALAAAAEwAAAAEAAAACQAAAHAAAAARAQAAfQAAAKQAAABGAGkAcgBtAGEAZABvACAAcABvAHIAOgAgAFIAQQBGAEEARQBMACAARABFAE0ARQBUAFIASQBPACAATABBAFIAQQAgAFYAQQBMAEUATgBaAFUARQBMAEEABgAAAAMAAAAEAAAACQAAAAYAAAAHAAAABwAAAAMAAAAHAAAABwAAAAQAAAADAAAAAwAAAAcAAAAHAAAABgAAAAcAAAAGAAAABQAAAAMAAAAIAAAABgAAAAoAAAAGAAAABgAAAAcAAAADAAAACQAAAAMAAAAFAAAABwAAAAcAAAAHAAAAAwAAAAcAAAAHAAAABQAAAAYAAAAIAAAABgAAAAgAAAAGAAAABQAAAAcAAAAWAAAADAAAAAAAAAAlAAAADAAAAAIAAAAOAAAAFAAAAAAAAAAQAAAAFAAAAA==</Object>
</Signature>
</file>

<file path=_xmlsignatures/sig2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xSG4FpAMsgfYjGbDeM+CJEhVrOcfg9Y01UnvCgdS6jk=</DigestValue>
    </Reference>
    <Reference Type="http://www.w3.org/2000/09/xmldsig#Object" URI="#idOfficeObject">
      <DigestMethod Algorithm="http://www.w3.org/2001/04/xmlenc#sha256"/>
      <DigestValue>GJKrsfDXsXK6nknpqzISIyofVvgAKmFlsnG09F2xEPM=</DigestValue>
    </Reference>
    <Reference Type="http://uri.etsi.org/01903#SignedProperties" URI="#idSignedProperties">
      <Transforms>
        <Transform Algorithm="http://www.w3.org/TR/2001/REC-xml-c14n-20010315"/>
      </Transforms>
      <DigestMethod Algorithm="http://www.w3.org/2001/04/xmlenc#sha256"/>
      <DigestValue>PXFlVq+cG9odVUzfurGdwi9TTe+4RAIYSW2FvNcDcv8=</DigestValue>
    </Reference>
    <Reference Type="http://www.w3.org/2000/09/xmldsig#Object" URI="#idValidSigLnImg">
      <DigestMethod Algorithm="http://www.w3.org/2001/04/xmlenc#sha256"/>
      <DigestValue>3kGDdJEc0KF028RrHmtCK9EWsvQoBnUpRHmEgOKUEzU=</DigestValue>
    </Reference>
    <Reference Type="http://www.w3.org/2000/09/xmldsig#Object" URI="#idInvalidSigLnImg">
      <DigestMethod Algorithm="http://www.w3.org/2001/04/xmlenc#sha256"/>
      <DigestValue>Wigv2nM870bsvA0lMXUE+VfRGRpH9kGN1IfekOgLhbw=</DigestValue>
    </Reference>
  </SignedInfo>
  <SignatureValue>GbmUgbM4idA8iBB4Q2iMtkKVBcyiBlzHLGg2TZZVhDsgKqI28kD0a5aBQq2MpIlH/rSmgPOoCzB4
nnTM1+uw+z4XDdLKa9N1MwKy+7lpPY+L+0sCqM+2mI7k69ACME/nzVt4JBWXmnGNais9t8BGB8bM
EZT6l+HRYhf/Vok3TEl325JbLrGacbAVuLaP2wslFB+gAcw2KyAWbU22p9Km/OAO70YhfvDDD4QV
NT0CGYkz6nJ6f2X5KI9PmLVdN0gF6cs23Mw44PtquTzf6itOtc6JdMCnHauxbtWSW6I2geS9t4k3
xIgAUWIscHcKLZCbWtkqIWv1XAk22T4LDpy8rw==</SignatureValue>
  <KeyInfo>
    <X509Data>
      <X509Certificate>MIIIDjCCBfagAwIBAgIIF16swUb6qcEwDQYJKoZIhvcNAQELBQAwWzEXMBUGA1UEBRMOUlVDIDgwMDUwMTcyLTExGjAYBgNVBAMTEUNBLURPQ1VNRU5UQSBTLkEuMRcwFQYDVQQKEw5ET0NVTUVOVEEgUy5BLjELMAkGA1UEBhMCUFkwHhcNMjAwNjI2MTUxNjI4WhcNMjIwNjI2MTUyNjI4WjCBqzELMAkGA1UEBhMCUFkxGDAWBgNVBAQMD0xBUkEgVkFMRU5aVUVMQTESMBAGA1UEBRMJQ0kxMDUxNjQ3MRgwFgYDVQQqDA9SQUZBRUwgREVNRVRSSU8xFzAVBgNVBAoMDlBFUlNPTkEgRklTSUNBMREwDwYDVQQLDAhGSVJNQSBGMjEoMCYGA1UEAwwfUkFGQUVMIERFTUVUUklPIExBUkEgVkFMRU5aVUVMQTCCASIwDQYJKoZIhvcNAQEBBQADggEPADCCAQoCggEBAOFX/A40uSZ/gMmpDjK7fWEq1G1coC2E+E54oLl+ELQ750X5X2uk9jjCJ8fOve5vOoyPbPj2wI5FYjRBiFq655cO96928ZLbvJYfe2JoAWwZTADmjxt/nGTBNKvEYEdJI1MCHpcoxiHG5tybgq2CUoaScC63leoJfqhMLoy1ZptkxP6JYaTKj7br3Ofw7vy61KBCPTMJOnQtoOsnAh0f6A/a/ptZyAEFeNY2/9nJHHY0GgmCf1T6wAgRLOMs/GqfjbQKrSZRt0neEsqMmgjPT5uEeFr1Lhp7I9HFTXdrnydzkUp1qIjsG/Kef2lSHJKJXqPu5YFabCFK5xw16HF1PRUCAwEAAaOCA4MwggN/MAwGA1UdEwEB/wQCMAAwDgYDVR0PAQH/BAQDAgXgMCoGA1UdJQEB/wQgMB4GCCsGAQUFBwMBBggrBgEFBQcDAgYIKwYBBQUHAwQwHQYDVR0OBBYEFI+zme6va/xKWO1QYFMa8ShTT8U9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nBgNVHREEIDAegRxyYWZhZWwubGFyYUBpbnRlcmZp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hQJayQGPx4odQR1neQNRtqqPbxjROjM7keuprlIxl6DhJCx/inZOWKFonGkgbi0RI/oy6DiaOPL9qkD4uzeQ2Y2xsH3z9dUj0hWPrqKuu0yFHhwhxJTxFjhpoOrITqsCVvVjagNp+4ptM6kkgj2AsOouxAKKzBIYJDUWwTrMabNhSq0JTAmCFmgGQ4XUXTiQVsL+njRj6FBx7/A2mW1yPkvPpB07dHctQoOBs3J/WTQyay7NNiJOYxvEzcdF4EImaVCHlHuO5B1ZAfi0cbmU4XqV+eP47NySrvNopevPoSrJih6Rs+qHZPBst529gjNwTBxa9TxfSellB9ZnuFmV5U+HpTFp7X63wCzdHTyP1m46Ya/aQUyu8jZ9uE9ojix2viWFMCA9mVPab0lDftYCFp2T8pHc4h2fu5wBCgXD5XesTuSztgevw8byTUWoyFUPpx29Edhw2ExLru0/9K39LXf73QooO8S2YLqGvL4o7tRtSQzn+e6MkeZ2ava3LvXIaPs2MrbsTBwR+AtusKwRU/w+jDG+ksTT7PeRs+1twqV/ZrIxteWRxSw/QgJJjL95rFI+2FIBy4aOMGXNnXXZvpQ+SCUyF31QMqT+ah0Sc4oZvVD8oAgGnOdsqi6JuPNd/3MmzRK4m9GtUIGqUR5reYOGot5UbujzTRn8FiTrhk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QxTsZRIPljpCJSUvYq3yRrCeYFjxgd9qAAyZJAim1go=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VrXED7/c6wFS8DQR2wA9sIBSBpG3URvIqYOrVCvNdsw=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6PYPvcgE4EoP+JUZhtcVgXZMNK2a5L6GJifdA1XCFfo=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6PYPvcgE4EoP+JUZhtcVgXZMNK2a5L6GJifdA1XCFfo=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6PYPvcgE4EoP+JUZhtcVgXZMNK2a5L6GJifdA1XCFfo=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YY0KESmrjys0nHK0rESl1Vzt4562t2JT1arvGMjdaWk=</DigestValue>
      </Reference>
      <Reference URI="/xl/drawings/drawing1.xml?ContentType=application/vnd.openxmlformats-officedocument.drawing+xml">
        <DigestMethod Algorithm="http://www.w3.org/2001/04/xmlenc#sha256"/>
        <DigestValue>cYz6nP/kA4sESEaGWYGc9BYSKfRTAET2v883waM1MyA=</DigestValue>
      </Reference>
      <Reference URI="/xl/drawings/drawing2.xml?ContentType=application/vnd.openxmlformats-officedocument.drawing+xml">
        <DigestMethod Algorithm="http://www.w3.org/2001/04/xmlenc#sha256"/>
        <DigestValue>iZukg27XrhbInY59EslIKe0c+a5Zdk+BhU7GA0rC7Jw=</DigestValue>
      </Reference>
      <Reference URI="/xl/drawings/vmlDrawing1.vml?ContentType=application/vnd.openxmlformats-officedocument.vmlDrawing">
        <DigestMethod Algorithm="http://www.w3.org/2001/04/xmlenc#sha256"/>
        <DigestValue>Dcazh7Y6y82o7O+StOhPXCqmgRufqf7Hn9UqEHCdXKw=</DigestValue>
      </Reference>
      <Reference URI="/xl/drawings/vmlDrawing2.vml?ContentType=application/vnd.openxmlformats-officedocument.vmlDrawing">
        <DigestMethod Algorithm="http://www.w3.org/2001/04/xmlenc#sha256"/>
        <DigestValue>9e7r829xFOXJZLZhU/7bYPbkoUdHDzCi47wjFWVJSag=</DigestValue>
      </Reference>
      <Reference URI="/xl/drawings/vmlDrawing3.vml?ContentType=application/vnd.openxmlformats-officedocument.vmlDrawing">
        <DigestMethod Algorithm="http://www.w3.org/2001/04/xmlenc#sha256"/>
        <DigestValue>SMIuwi9GwHMmiRn8Ewu5sBiQLaz3JIV56cbkSo/J4sQ=</DigestValue>
      </Reference>
      <Reference URI="/xl/drawings/vmlDrawing4.vml?ContentType=application/vnd.openxmlformats-officedocument.vmlDrawing">
        <DigestMethod Algorithm="http://www.w3.org/2001/04/xmlenc#sha256"/>
        <DigestValue>XvKZPwKShVapujY9QuYKyWror4BO4TpKsiZEX09qvxM=</DigestValue>
      </Reference>
      <Reference URI="/xl/drawings/vmlDrawing5.vml?ContentType=application/vnd.openxmlformats-officedocument.vmlDrawing">
        <DigestMethod Algorithm="http://www.w3.org/2001/04/xmlenc#sha256"/>
        <DigestValue>Rouae/cP640zp/m+o39CITltPm/w0Zo5OzAG5FeTIO0=</DigestValue>
      </Reference>
      <Reference URI="/xl/embeddings/Microsoft_Excel_97-2003_Worksheet.xls?ContentType=application/vnd.ms-excel">
        <DigestMethod Algorithm="http://www.w3.org/2001/04/xmlenc#sha256"/>
        <DigestValue>NUiM9/pFsJylaSYNsF1iQmkVVqTu72CSWh+xr0FQbQ8=</DigestValue>
      </Reference>
      <Reference URI="/xl/embeddings/Microsoft_Excel_97-2003_Worksheet1.xls?ContentType=application/vnd.ms-excel">
        <DigestMethod Algorithm="http://www.w3.org/2001/04/xmlenc#sha256"/>
        <DigestValue>8zrUlHNX/uTFM3g+cqG9mwdTqoliTh9h20ITlCFyuCM=</DigestValue>
      </Reference>
      <Reference URI="/xl/media/image1.emf?ContentType=image/x-emf">
        <DigestMethod Algorithm="http://www.w3.org/2001/04/xmlenc#sha256"/>
        <DigestValue>M402nuAYAQk5G47QpGhnM6EnKeTAlsuGIVVF3qIxbuE=</DigestValue>
      </Reference>
      <Reference URI="/xl/media/image2.emf?ContentType=image/x-emf">
        <DigestMethod Algorithm="http://www.w3.org/2001/04/xmlenc#sha256"/>
        <DigestValue>as46bRdy9zH4l6tIJQga5cplRJbITJPlEkieZm+MGFE=</DigestValue>
      </Reference>
      <Reference URI="/xl/media/image3.emf?ContentType=image/x-emf">
        <DigestMethod Algorithm="http://www.w3.org/2001/04/xmlenc#sha256"/>
        <DigestValue>V83/BKLzhqxY4FPsPZ09VjJRPDusR2ayYw9cqVRtumM=</DigestValue>
      </Reference>
      <Reference URI="/xl/media/image4.emf?ContentType=image/x-emf">
        <DigestMethod Algorithm="http://www.w3.org/2001/04/xmlenc#sha256"/>
        <DigestValue>CdEaPRXmW9BDaFRU+Em1ZQd9FrLRIIcjBIEdwK2wWLQ=</DigestValue>
      </Reference>
      <Reference URI="/xl/media/image5.emf?ContentType=image/x-emf">
        <DigestMethod Algorithm="http://www.w3.org/2001/04/xmlenc#sha256"/>
        <DigestValue>JqaI6XSauIpjJvrhcBDtUdc6lKQb6Otfte4u+KhfsgQ=</DigestValue>
      </Reference>
      <Reference URI="/xl/media/image6.emf?ContentType=image/x-emf">
        <DigestMethod Algorithm="http://www.w3.org/2001/04/xmlenc#sha256"/>
        <DigestValue>PWTq6+Nic2nTGlGxPf/xBwnMQ/fOj193UkR5iificl8=</DigestValue>
      </Reference>
      <Reference URI="/xl/media/image7.emf?ContentType=image/x-emf">
        <DigestMethod Algorithm="http://www.w3.org/2001/04/xmlenc#sha256"/>
        <DigestValue>Jfwi8mIqt7ru+8ovtXF8B6RQVAs6Yi686+p1GeTEbOE=</DigestValue>
      </Reference>
      <Reference URI="/xl/media/image8.emf?ContentType=image/x-emf">
        <DigestMethod Algorithm="http://www.w3.org/2001/04/xmlenc#sha256"/>
        <DigestValue>3g7Dqlmd074fY/cWAkREtsn1IBSHXZHjpQczKU8d/ew=</DigestValue>
      </Reference>
      <Reference URI="/xl/printerSettings/printerSettings1.bin?ContentType=application/vnd.openxmlformats-officedocument.spreadsheetml.printerSettings">
        <DigestMethod Algorithm="http://www.w3.org/2001/04/xmlenc#sha256"/>
        <DigestValue>x9ON6vbhOxsNADzrW3Sqh5fq9kEQWWhpPm4RJfkJH9c=</DigestValue>
      </Reference>
      <Reference URI="/xl/printerSettings/printerSettings2.bin?ContentType=application/vnd.openxmlformats-officedocument.spreadsheetml.printerSettings">
        <DigestMethod Algorithm="http://www.w3.org/2001/04/xmlenc#sha256"/>
        <DigestValue>Giv5NI/oKNPJrD6HZtyz+AOEv2ZSVqq5HGjL7gBbIsU=</DigestValue>
      </Reference>
      <Reference URI="/xl/printerSettings/printerSettings3.bin?ContentType=application/vnd.openxmlformats-officedocument.spreadsheetml.printerSettings">
        <DigestMethod Algorithm="http://www.w3.org/2001/04/xmlenc#sha256"/>
        <DigestValue>PJ0w+ExbZsve2LukHY7bPHC41Sua1srnPNQumbnRVjg=</DigestValue>
      </Reference>
      <Reference URI="/xl/printerSettings/printerSettings4.bin?ContentType=application/vnd.openxmlformats-officedocument.spreadsheetml.printerSettings">
        <DigestMethod Algorithm="http://www.w3.org/2001/04/xmlenc#sha256"/>
        <DigestValue>x9ON6vbhOxsNADzrW3Sqh5fq9kEQWWhpPm4RJfkJH9c=</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t/SSd1MIfLjoIsWgjIPG6pc6xVDzxDpEaezEAvDiyV0=</DigestValue>
      </Reference>
      <Reference URI="/xl/styles.xml?ContentType=application/vnd.openxmlformats-officedocument.spreadsheetml.styles+xml">
        <DigestMethod Algorithm="http://www.w3.org/2001/04/xmlenc#sha256"/>
        <DigestValue>1dUYTuQVxVFDLFRVkTEQlO1t1u5hej1ZK3w+8ca2VbA=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1aJXmpyNrErzPQiu/V/p7u/J7hb5Z0QeyhfNgu20tqQ=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FFIrRsYgXaGYr5S5tvXNLL2fMBe0ujKkn3inKa+A3rM=</DigestValue>
      </Reference>
      <Reference URI="/xl/worksheets/sheet1.xml?ContentType=application/vnd.openxmlformats-officedocument.spreadsheetml.worksheet+xml">
        <DigestMethod Algorithm="http://www.w3.org/2001/04/xmlenc#sha256"/>
        <DigestValue>woJwnJofxDXX4NOhmV4DEpl478TT8umcS6I89HHobR4=</DigestValue>
      </Reference>
      <Reference URI="/xl/worksheets/sheet2.xml?ContentType=application/vnd.openxmlformats-officedocument.spreadsheetml.worksheet+xml">
        <DigestMethod Algorithm="http://www.w3.org/2001/04/xmlenc#sha256"/>
        <DigestValue>yUDgSa1zcPvsIcVW8FLjseUq/ykwQTMFG763hT9qEOM=</DigestValue>
      </Reference>
      <Reference URI="/xl/worksheets/sheet3.xml?ContentType=application/vnd.openxmlformats-officedocument.spreadsheetml.worksheet+xml">
        <DigestMethod Algorithm="http://www.w3.org/2001/04/xmlenc#sha256"/>
        <DigestValue>PgQJbXSoJ2euauCL2ptCcXaHrukQbs5MHONy8eGpSwc=</DigestValue>
      </Reference>
      <Reference URI="/xl/worksheets/sheet4.xml?ContentType=application/vnd.openxmlformats-officedocument.spreadsheetml.worksheet+xml">
        <DigestMethod Algorithm="http://www.w3.org/2001/04/xmlenc#sha256"/>
        <DigestValue>uVQP+EtkC1D5Kf+GpQTT6A+/JOcUl5SXV4PWCbXyRzM=</DigestValue>
      </Reference>
      <Reference URI="/xl/worksheets/sheet5.xml?ContentType=application/vnd.openxmlformats-officedocument.spreadsheetml.worksheet+xml">
        <DigestMethod Algorithm="http://www.w3.org/2001/04/xmlenc#sha256"/>
        <DigestValue>87VA0HqEf/TT2lspJ6za2dCpn/2BWaFK//rghxuiwIE=</DigestValue>
      </Reference>
    </Manifest>
    <SignatureProperties>
      <SignatureProperty Id="idSignatureTime" Target="#idPackageSignature">
        <mdssi:SignatureTime xmlns:mdssi="http://schemas.openxmlformats.org/package/2006/digital-signature">
          <mdssi:Format>YYYY-MM-DDThh:mm:ssTZD</mdssi:Format>
          <mdssi:Value>2020-06-30T19:53:29Z</mdssi:Value>
        </mdssi:SignatureTime>
      </SignatureProperty>
    </SignatureProperties>
  </Object>
  <Object Id="idOfficeObject">
    <SignatureProperties>
      <SignatureProperty Id="idOfficeV1Details" Target="#idPackageSignature">
        <SignatureInfoV1 xmlns="http://schemas.microsoft.com/office/2006/digsig">
          <SetupID>{B8586BC8-A1C2-47AB-87F2-4D989D2A0A71}</SetupID>
          <SignatureText>Rafael Lara Valenzuela</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2020-06-30T19:53:29Z</xd:SigningTime>
          <xd:SigningCertificate>
            <xd:Cert>
              <xd:CertDigest>
                <DigestMethod Algorithm="http://www.w3.org/2001/04/xmlenc#sha256"/>
                <DigestValue>5HczLNz/v6wHLeJihqUNEBFHF+VjWtYjZ1q8AoOuLW0=</DigestValue>
              </xd:CertDigest>
              <xd:IssuerSerial>
                <X509IssuerName>C=PY, O=DOCUMENTA S.A., CN=CA-DOCUMENTA S.A., SERIALNUMBER=RUC 80050172-1</X509IssuerName>
                <X509SerialNumber>1683973256802642369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kBAAB/AAAAAAAAAAAAAAAOIAAAjw4AACBFTUYAAAEAYBwAAKoAAAAGAAAAAAAAAAAAAAAAAAAAoAUAAIQDAACjAQAABgEAAAAAAAAAAAAAAAAAALhkBgBw/wMACgAAABAAAAAAAAAAAAAAAEsAAAAQAAAAAAAAAAUAAAAeAAAAGAAAAAAAAAAAAAAAGgEAAIAAAAAnAAAAGAAAAAEAAAAAAAAAAAAAAAAAAAAlAAAADAAAAAEAAABMAAAAZAAAAAAAAAAAAAAAGQEAAH8AAAAAAAAAAAAAAB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8PDwAAAAAAAlAAAADAAAAAEAAABMAAAAZAAAAAAAAAAAAAAAGQEAAH8AAAAAAAAAAAAAABoBAACAAAAAIQDwAAAAAAAAAAAAAACAPwAAAAAAAAAAAACAPwAAAAAAAAAAAAAAAAAAAAAAAAAAAAAAAAAAAAAAAAAAJQAAAAwAAAAAAACAKAAAAAwAAAABAAAAJwAAABgAAAABAAAAAAAAAPDw8AAAAAAAJQAAAAwAAAABAAAATAAAAGQAAAAAAAAAAAAAABkB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AAAAAAAlAAAADAAAAAEAAABMAAAAZAAAAAAAAAAAAAAAGQEAAH8AAAAAAAAAAAAAABoBAACAAAAAIQDwAAAAAAAAAAAAAACAPwAAAAAAAAAAAACAPwAAAAAAAAAAAAAAAAAAAAAAAAAAAAAAAAAAAAAAAAAAJQAAAAwAAAAAAACAKAAAAAwAAAABAAAAJwAAABgAAAABAAAAAAAAAP///wAAAAAAJQAAAAwAAAABAAAATAAAAGQAAAAAAAAAAAAAABkB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AAAAAASAAAADAAAAAEAAAAeAAAAGAAAAMMAAAAEAAAA9wAAABEAAAAlAAAADAAAAAEAAABUAAAAhAAAAMQAAAAEAAAA9QAAABAAAAABAAAAHMfoQY7j6EHEAAAABAAAAAkAAABMAAAAAAAAAAAAAAAAAAAA//////////9gAAAAMwAwAC8ANgAvADIAMAAyADAAAAAGAAAABgAAAAQAAAAGAAAABAAAAAYAAAAGAAAABgAAAAYAAABLAAAAQAAAADAAAAAFAAAAIAAAAAEAAAABAAAAEAAAAAAAAAAAAAAAGgEAAIAAAAAAAAAAAAAAABo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Y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McAAABIAAAAJQAAAAwAAAAEAAAAVAAAANAAAAAqAAAAMwAAAMUAAABHAAAAAQAAABzH6EGO4+hBKgAAADMAAAAWAAAATAAAAAAAAAAAAAAAAAAAAP//////////eAAAAFIAYQBmAGEAZQBsACAATABhAHIAYQAgAFYAYQBsAGUAbgB6AHUAZQBsAGEACgAAAAgAAAAFAAAACAAAAAgAAAAEAAAABAAAAAgAAAAIAAAABgAAAAgAAAAEAAAACgAAAAgAAAAEAAAACAAAAAkAAAAHAAAACQAAAAgAAAAEAAAACAAAAEsAAABAAAAAMAAAAAUAAAAgAAAAAQAAAAEAAAAQAAAAAAAAAAAAAAAaAQAAgAAAAAAAAAAAAAAAGgEAAIAAAAAlAAAADAAAAAIAAAAnAAAAGAAAAAUAAAAAAAAA////AAAAAAAlAAAADAAAAAUAAABMAAAAZAAAAAAAAABQAAAAGQEAAHwAAAAAAAAAUAAAABo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QAAAACgAAAFAAAAB8AAAAXAAAAAEAAAAcx+hBjuPoQQoAAABQAAAAFgAAAEwAAAAAAAAAAAAAAAAAAAD//////////3gAAABSAGEAZgBhAGUAbAAgAEwAYQByAGEAIABWAGEAbABlAG4AegB1AGUAbABhAAcAAAAGAAAABAAAAAYAAAAGAAAAAwAAAAMAAAAFAAAABgAAAAQAAAAGAAAAAwAAAAcAAAAGAAAAAwAAAAYAAAAHAAAABQAAAAcAAAAGAAAAAwAAAAYAAABLAAAAQAAAADAAAAAFAAAAIAAAAAEAAAABAAAAEAAAAAAAAAAAAAAAGgEAAIAAAAAAAAAAAAAAABo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DcAAAACgAAAGAAAACJAAAAbAAAAAEAAAAcx+hBjuPoQQoAAABgAAAAGAAAAEwAAAAAAAAAAAAAAAAAAAD//////////3wAAABEAGkAcgBlAGMAdABvAHIAIABHAGUAcgBlAG4AdABlACAARwBlAG4AZQByAGEAbAAIAAAAAwAAAAQAAAAGAAAABQAAAAQAAAAHAAAABAAAAAMAAAAIAAAABgAAAAQAAAAGAAAABwAAAAQAAAAGAAAAAwAAAAgAAAAGAAAABwAAAAYAAAAEAAAABgAAAAMAAABLAAAAQAAAADAAAAAFAAAAIAAAAAEAAAABAAAAEAAAAAAAAAAAAAAAGgEAAIAAAAAAAAAAAAAAABoBAACAAAAAJQAAAAwAAAACAAAAJwAAABgAAAAFAAAAAAAAAP///wAAAAAAJQAAAAwAAAAFAAAATAAAAGQAAAAJAAAAcAAAABABAAB8AAAACQAAAHAAAAAIAQAADQAAACEA8AAAAAAAAAAAAAAAgD8AAAAAAAAAAAAAgD8AAAAAAAAAAAAAAAAAAAAAAAAAAAAAAAAAAAAAAAAAACUAAAAMAAAAAAAAgCgAAAAMAAAABQAAACUAAAAMAAAAAQAAABgAAAAMAAAAAAAAABIAAAAMAAAAAQAAABYAAAAMAAAAAAAAAFQAAABUAQAACgAAAHAAAAAPAQAAfAAAAAEAAAAcx+hBjuPoQQoAAABwAAAALAAAAEwAAAAEAAAACQAAAHAAAAARAQAAfQAAAKQAAABGAGkAcgBtAGEAZABvACAAcABvAHIAOgAgAFIAQQBGAEEARQBMACAARABFAE0ARQBUAFIASQBPACAATABBAFIAQQAgAFYAQQBMAEUATgBaAFUARQBMAEEABgAAAAMAAAAEAAAACQAAAAYAAAAHAAAABwAAAAMAAAAHAAAABwAAAAQAAAADAAAAAwAAAAcAAAAHAAAABgAAAAcAAAAGAAAABQAAAAMAAAAIAAAABgAAAAoAAAAGAAAABgAAAAcAAAADAAAACQAAAAMAAAAFAAAABwAAAAcAAAAHAAAAAwAAAAcAAAAHAAAABQAAAAYAAAAIAAAABgAAAAgAAAAGAAAABQAAAAcAAAAWAAAADAAAAAAAAAAlAAAADAAAAAIAAAAOAAAAFAAAAAAAAAAQAAAAFAAAAA==</Object>
  <Object Id="idInvalidSigLnImg">AQAAAGwAAAAAAAAAAAAAABkBAAB/AAAAAAAAAAAAAAAOIAAAjw4AACBFTUYAAAEA0CEAALEAAAAGAAAAAAAAAAAAAAAAAAAAoAUAAIQDAACjAQAABgEAAAAAAAAAAAAAAAAAALhkBgBw/wMACgAAABAAAAAAAAAAAAAAAEsAAAAQAAAAAAAAAAUAAAAeAAAAGAAAAAAAAAAAAAAAGgEAAIAAAAAnAAAAGAAAAAEAAAAAAAAAAAAAAAAAAAAlAAAADAAAAAEAAABMAAAAZAAAAAAAAAAAAAAAGQEAAH8AAAAAAAAAAAAAAB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8PDwAAAAAAAlAAAADAAAAAEAAABMAAAAZAAAAAAAAAAAAAAAGQEAAH8AAAAAAAAAAAAAABoBAACAAAAAIQDwAAAAAAAAAAAAAACAPwAAAAAAAAAAAACAPwAAAAAAAAAAAAAAAAAAAAAAAAAAAAAAAAAAAAAAAAAAJQAAAAwAAAAAAACAKAAAAAwAAAABAAAAJwAAABgAAAABAAAAAAAAAPDw8AAAAAAAJQAAAAwAAAABAAAATAAAAGQAAAAAAAAAAAAAABkB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AAAAAAAlAAAADAAAAAEAAABMAAAAZAAAAAAAAAAAAAAAGQEAAH8AAAAAAAAAAAAAABoBAACAAAAAIQDwAAAAAAAAAAAAAACAPwAAAAAAAAAAAACAPwAAAAAAAAAAAAAAAAAAAAAAAAAAAAAAAAAAAAAAAAAAJQAAAAwAAAAAAACAKAAAAAwAAAABAAAAJwAAABgAAAABAAAAAAAAAP///wAAAAAAJQAAAAwAAAABAAAATAAAAGQAAAAAAAAAAAAAABkB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GgEAAIAAAAAAAAAAAAAAABo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Y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McAAABIAAAAJQAAAAwAAAAEAAAAVAAAANAAAAAqAAAAMwAAAMUAAABHAAAAAQAAABzH6EGO4+hBKgAAADMAAAAWAAAATAAAAAAAAAAAAAAAAAAAAP//////////eAAAAFIAYQBmAGEAZQBsACAATABhAHIAYQAgAFYAYQBsAGUAbgB6AHUAZQBsAGEACgAAAAgAAAAFAAAACAAAAAgAAAAEAAAABAAAAAgAAAAIAAAABgAAAAgAAAAEAAAACgAAAAgAAAAEAAAACAAAAAkAAAAHAAAACQAAAAgAAAAEAAAACAAAAEsAAABAAAAAMAAAAAUAAAAgAAAAAQAAAAEAAAAQAAAAAAAAAAAAAAAaAQAAgAAAAAAAAAAAAAAAGgEAAIAAAAAlAAAADAAAAAIAAAAnAAAAGAAAAAUAAAAAAAAA////AAAAAAAlAAAADAAAAAUAAABMAAAAZAAAAAAAAABQAAAAGQEAAHwAAAAAAAAAUAAAABo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QAAAACgAAAFAAAAB8AAAAXAAAAAEAAAAcx+hBjuPoQQoAAABQAAAAFgAAAEwAAAAAAAAAAAAAAAAAAAD//////////3gAAABSAGEAZgBhAGUAbAAgAEwAYQByAGEAIABWAGEAbABlAG4AegB1AGUAbABhAAcAAAAGAAAABAAAAAYAAAAGAAAAAwAAAAMAAAAFAAAABgAAAAQAAAAGAAAAAwAAAAcAAAAGAAAAAwAAAAYAAAAHAAAABQAAAAcAAAAGAAAAAwAAAAYAAABLAAAAQAAAADAAAAAFAAAAIAAAAAEAAAABAAAAEAAAAAAAAAAAAAAAGgEAAIAAAAAAAAAAAAAAABo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DcAAAACgAAAGAAAACJAAAAbAAAAAEAAAAcx+hBjuPoQQoAAABgAAAAGAAAAEwAAAAAAAAAAAAAAAAAAAD//////////3wAAABEAGkAcgBlAGMAdABvAHIAIABHAGUAcgBlAG4AdABlACAARwBlAG4AZQByAGEAbAAIAAAAAwAAAAQAAAAGAAAABQAAAAQAAAAHAAAABAAAAAMAAAAIAAAABgAAAAQAAAAGAAAABwAAAAQAAAAGAAAAAwAAAAgAAAAGAAAABwAAAAYAAAAEAAAABgAAAAMAAABLAAAAQAAAADAAAAAFAAAAIAAAAAEAAAABAAAAEAAAAAAAAAAAAAAAGgEAAIAAAAAAAAAAAAAAABoBAACAAAAAJQAAAAwAAAACAAAAJwAAABgAAAAFAAAAAAAAAP///wAAAAAAJQAAAAwAAAAFAAAATAAAAGQAAAAJAAAAcAAAABABAAB8AAAACQAAAHAAAAAIAQAADQAAACEA8AAAAAAAAAAAAAAAgD8AAAAAAAAAAAAAgD8AAAAAAAAAAAAAAAAAAAAAAAAAAAAAAAAAAAAAAAAAACUAAAAMAAAAAAAAgCgAAAAMAAAABQAAACUAAAAMAAAAAQAAABgAAAAMAAAAAAAAABIAAAAMAAAAAQAAABYAAAAMAAAAAAAAAFQAAABUAQAACgAAAHAAAAAPAQAAfAAAAAEAAAAcx+hBjuPoQQoAAABwAAAALAAAAEwAAAAEAAAACQAAAHAAAAARAQAAfQAAAKQAAABGAGkAcgBtAGEAZABvACAAcABvAHIAOgAgAFIAQQBGAEEARQBMACAARABFAE0ARQBUAFIASQBPACAATABBAFIAQQAgAFYAQQBMAEUATgBaAFUARQBMAEEABgAAAAMAAAAEAAAACQAAAAYAAAAHAAAABwAAAAMAAAAHAAAABwAAAAQAAAADAAAAAwAAAAcAAAAHAAAABgAAAAcAAAAGAAAABQAAAAMAAAAIAAAABgAAAAoAAAAGAAAABgAAAAcAAAADAAAACQAAAAMAAAAFAAAABwAAAAcAAAAHAAAAAwAAAAcAAAAHAAAABQAAAAYAAAAIAAAABgAAAAgAAAAGAAAABQAAAAc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H97edSfPGGgo1BACNvJS91U5B/r/TqPvoVrirqXk5qY=</DigestValue>
    </Reference>
    <Reference Type="http://www.w3.org/2000/09/xmldsig#Object" URI="#idOfficeObject">
      <DigestMethod Algorithm="http://www.w3.org/2001/04/xmlenc#sha256"/>
      <DigestValue>TByY/Chpho9DP+Xjn9auM9zCzVrlO/E20okodGN67QQ=</DigestValue>
    </Reference>
    <Reference Type="http://uri.etsi.org/01903#SignedProperties" URI="#idSignedProperties">
      <Transforms>
        <Transform Algorithm="http://www.w3.org/TR/2001/REC-xml-c14n-20010315"/>
      </Transforms>
      <DigestMethod Algorithm="http://www.w3.org/2001/04/xmlenc#sha256"/>
      <DigestValue>VrA+ZROfY6RGqzOK5OSotqMxhAXGh/HU5IZQAf5J2hQ=</DigestValue>
    </Reference>
    <Reference Type="http://www.w3.org/2000/09/xmldsig#Object" URI="#idValidSigLnImg">
      <DigestMethod Algorithm="http://www.w3.org/2001/04/xmlenc#sha256"/>
      <DigestValue>fQu52eXDTwtXRMPAR1O4c5WgZWFU6MxOI9QgM1EtX9E=</DigestValue>
    </Reference>
    <Reference Type="http://www.w3.org/2000/09/xmldsig#Object" URI="#idInvalidSigLnImg">
      <DigestMethod Algorithm="http://www.w3.org/2001/04/xmlenc#sha256"/>
      <DigestValue>41/qOf5GrBpG+qydIrMAIuYwOD1sMEa4JLRBOadPOCU=</DigestValue>
    </Reference>
  </SignedInfo>
  <SignatureValue>dr9riCrhlP79QL1a9y/Syn/f0tLp9bmImI6BEpfHmoNbKX11PEo9E19OWG/x+zSmSaqTPhpDY9Dl
7n50GGayT11mx/mEAeDS8cgeXXybK3jc0GlU0/InEmOOPXlqCYPhsNZDjLOiP3UdWtkpVglO4B7g
rZmXjDvLrXXk9A502Bq/tbpNlTusTprMB2ZD6f4Tl34nfWPleNJ1vZFGLY8lWwju3UgQKyoXBFDw
7wt1ItliDhVOeY93NiyJ6TsaACAoZ/TrpMann7jXC5OaKqCkE2Se8SI9O7APeJ2FyHde8IPIXNCB
oJd9WGKyHoNUKsnMnbgzll1oG9SwsHAX4W/uUw==</SignatureValue>
  <KeyInfo>
    <X509Data>
      <X509Certificate>MIIIDTCCBfWgAwIBAgIID1bzS3/s5U0wDQYJKoZIhvcNAQELBQAwWzEXMBUGA1UEBRMOUlVDIDgwMDUwMTcyLTExGjAYBgNVBAMTEUNBLURPQ1VNRU5UQSBTLkEuMRcwFQYDVQQKEw5ET0NVTUVOVEEgUy5BLjELMAkGA1UEBhMCUFkwHhcNMjAwNjI2MTI1ODA0WhcNMjIwNjI2MTMwODA0WjCBpjELMAkGA1UEBhMCUFkxFTATBgNVBAQMDENBUkRPWk8gVkVSQTERMA8GA1UEBRMIQ0k5NzIzNjUxGTAXBgNVBCoMEFZJUkdJTklBIEFNQU1CQVkxFzAVBgNVBAoMDlBFUlNPTkEgRklTSUNBMREwDwYDVQQLDAhGSVJNQSBGMjEmMCQGA1UEAwwdVklSR0lOSUEgQU1BTUJBWSBDQVJET1pPIFZFUkEwggEiMA0GCSqGSIb3DQEBAQUAA4IBDwAwggEKAoIBAQC+xI+UKrK+5QEcwtXzCzxEGlijkduYh31f6IOKjGU13er+ua1WgVWHlti8iic1QO+xVc5+jAZl/vr6VqqR/UqOImgB/k05ErNJonVT6RTLY0tRDYR4XvDqHDZblrK5NerxijfPwW5cZcnkB99bOwu90iVyIqHj3v7MKjW2oDGmjmCovb2TOrPcenkhCVYcC0RpbHeeGlkheTwXqXJEwu+RLbN7wEMO6s2+BYd4Ykwb41lI4dg3WI2y+3buiJD/jXc8mM6g93e1uwCgud2NfQQaPYEa3faLze25lqGWdfApU3inMEaCNIRH6k3Uyt6OL4hqTNInZvo2H4K6A0k7mWdtAgMBAAGjggOHMIIDgzAMBgNVHRMBAf8EAjAAMA4GA1UdDwEB/wQEAwIF4DAqBgNVHSUBAf8EIDAeBggrBgEFBQcDAQYIKwYBBQUHAwIGCCsGAQUFBwMEMB0GA1UdDgQWBBSW20CIKYFINPEZjSNMcuCIaIVih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wYDVR0RBCQwIoEgYW1hbWJheS5jYXJkb3pvQGludGVyZmlzYS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AJ7dqufQyHXrZbxSEogvHOsEMr4KwKZLc2I9daX9VOViN0un+PoV19zoUpkx0XE17eOtK67YSQ8GU9fgLZfNm3NhhtUrIU/9Plhk52PdYiFTW53I/w1CaLad2uu0BhtrZBUzXOfY/UktzKYh6zHVJsv68dEZ0giSkHIay49vBZQvp7saXO1a5HQCiQXRCLMMkdSOlmjVlrl2whATvykn9LbcVLgQ4JdXHfQeQvIgGHKBu+KdIq/Y1FoFrTfc5TrDorJTNK0jRRuoxkAMiR/2G34lzfQGkY+YpX618d1AmI/KAEmRMTBQOk8tplJgtIU0QnP/RPY8GUJ5a2LC2iJu2EKWn3gif3GFPlbcf60qkLJPJ2FCNDbsBxM6CkOOCyYJVydEJhdULWj3Y4X+WtxRXU8Hxj/Dw9CenL4c+HBaOSJiAEkZSsAiLPhKSLHKRlSWXAQ4YpLQQOtvEFmAbWK7OeDbomnNEDM+bZIlTuFy9s6cm64qjorLradVbxFl4yKL04OpG8DBWEomFCWp6cQAmdjFd3T2bnY/PqL5eS5J1KkB3BNnihPE7yXYWapgzHbm1Ooe1xqH8JE+SdqxPs3F7IS4CoCgRtIDwg++hgMPlBe1aA6CJAWU8cw63gjQJ//H2pzUSqx95d52pAUCxVZ3UiJWDEs5cNkLh+VQ8hTvDRe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QxTsZRIPljpCJSUvYq3yRrCeYFjxgd9qAAyZJAim1go=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VrXED7/c6wFS8DQR2wA9sIBSBpG3URvIqYOrVCvNdsw=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6PYPvcgE4EoP+JUZhtcVgXZMNK2a5L6GJifdA1XCFfo=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6PYPvcgE4EoP+JUZhtcVgXZMNK2a5L6GJifdA1XCFfo=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6PYPvcgE4EoP+JUZhtcVgXZMNK2a5L6GJifdA1XCFfo=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YY0KESmrjys0nHK0rESl1Vzt4562t2JT1arvGMjdaWk=</DigestValue>
      </Reference>
      <Reference URI="/xl/drawings/drawing1.xml?ContentType=application/vnd.openxmlformats-officedocument.drawing+xml">
        <DigestMethod Algorithm="http://www.w3.org/2001/04/xmlenc#sha256"/>
        <DigestValue>cYz6nP/kA4sESEaGWYGc9BYSKfRTAET2v883waM1MyA=</DigestValue>
      </Reference>
      <Reference URI="/xl/drawings/drawing2.xml?ContentType=application/vnd.openxmlformats-officedocument.drawing+xml">
        <DigestMethod Algorithm="http://www.w3.org/2001/04/xmlenc#sha256"/>
        <DigestValue>iZukg27XrhbInY59EslIKe0c+a5Zdk+BhU7GA0rC7Jw=</DigestValue>
      </Reference>
      <Reference URI="/xl/drawings/vmlDrawing1.vml?ContentType=application/vnd.openxmlformats-officedocument.vmlDrawing">
        <DigestMethod Algorithm="http://www.w3.org/2001/04/xmlenc#sha256"/>
        <DigestValue>Dcazh7Y6y82o7O+StOhPXCqmgRufqf7Hn9UqEHCdXKw=</DigestValue>
      </Reference>
      <Reference URI="/xl/drawings/vmlDrawing2.vml?ContentType=application/vnd.openxmlformats-officedocument.vmlDrawing">
        <DigestMethod Algorithm="http://www.w3.org/2001/04/xmlenc#sha256"/>
        <DigestValue>9e7r829xFOXJZLZhU/7bYPbkoUdHDzCi47wjFWVJSag=</DigestValue>
      </Reference>
      <Reference URI="/xl/drawings/vmlDrawing3.vml?ContentType=application/vnd.openxmlformats-officedocument.vmlDrawing">
        <DigestMethod Algorithm="http://www.w3.org/2001/04/xmlenc#sha256"/>
        <DigestValue>SMIuwi9GwHMmiRn8Ewu5sBiQLaz3JIV56cbkSo/J4sQ=</DigestValue>
      </Reference>
      <Reference URI="/xl/drawings/vmlDrawing4.vml?ContentType=application/vnd.openxmlformats-officedocument.vmlDrawing">
        <DigestMethod Algorithm="http://www.w3.org/2001/04/xmlenc#sha256"/>
        <DigestValue>XvKZPwKShVapujY9QuYKyWror4BO4TpKsiZEX09qvxM=</DigestValue>
      </Reference>
      <Reference URI="/xl/drawings/vmlDrawing5.vml?ContentType=application/vnd.openxmlformats-officedocument.vmlDrawing">
        <DigestMethod Algorithm="http://www.w3.org/2001/04/xmlenc#sha256"/>
        <DigestValue>Rouae/cP640zp/m+o39CITltPm/w0Zo5OzAG5FeTIO0=</DigestValue>
      </Reference>
      <Reference URI="/xl/embeddings/Microsoft_Excel_97-2003_Worksheet.xls?ContentType=application/vnd.ms-excel">
        <DigestMethod Algorithm="http://www.w3.org/2001/04/xmlenc#sha256"/>
        <DigestValue>NUiM9/pFsJylaSYNsF1iQmkVVqTu72CSWh+xr0FQbQ8=</DigestValue>
      </Reference>
      <Reference URI="/xl/embeddings/Microsoft_Excel_97-2003_Worksheet1.xls?ContentType=application/vnd.ms-excel">
        <DigestMethod Algorithm="http://www.w3.org/2001/04/xmlenc#sha256"/>
        <DigestValue>8zrUlHNX/uTFM3g+cqG9mwdTqoliTh9h20ITlCFyuCM=</DigestValue>
      </Reference>
      <Reference URI="/xl/media/image1.emf?ContentType=image/x-emf">
        <DigestMethod Algorithm="http://www.w3.org/2001/04/xmlenc#sha256"/>
        <DigestValue>M402nuAYAQk5G47QpGhnM6EnKeTAlsuGIVVF3qIxbuE=</DigestValue>
      </Reference>
      <Reference URI="/xl/media/image2.emf?ContentType=image/x-emf">
        <DigestMethod Algorithm="http://www.w3.org/2001/04/xmlenc#sha256"/>
        <DigestValue>as46bRdy9zH4l6tIJQga5cplRJbITJPlEkieZm+MGFE=</DigestValue>
      </Reference>
      <Reference URI="/xl/media/image3.emf?ContentType=image/x-emf">
        <DigestMethod Algorithm="http://www.w3.org/2001/04/xmlenc#sha256"/>
        <DigestValue>V83/BKLzhqxY4FPsPZ09VjJRPDusR2ayYw9cqVRtumM=</DigestValue>
      </Reference>
      <Reference URI="/xl/media/image4.emf?ContentType=image/x-emf">
        <DigestMethod Algorithm="http://www.w3.org/2001/04/xmlenc#sha256"/>
        <DigestValue>CdEaPRXmW9BDaFRU+Em1ZQd9FrLRIIcjBIEdwK2wWLQ=</DigestValue>
      </Reference>
      <Reference URI="/xl/media/image5.emf?ContentType=image/x-emf">
        <DigestMethod Algorithm="http://www.w3.org/2001/04/xmlenc#sha256"/>
        <DigestValue>JqaI6XSauIpjJvrhcBDtUdc6lKQb6Otfte4u+KhfsgQ=</DigestValue>
      </Reference>
      <Reference URI="/xl/media/image6.emf?ContentType=image/x-emf">
        <DigestMethod Algorithm="http://www.w3.org/2001/04/xmlenc#sha256"/>
        <DigestValue>PWTq6+Nic2nTGlGxPf/xBwnMQ/fOj193UkR5iificl8=</DigestValue>
      </Reference>
      <Reference URI="/xl/media/image7.emf?ContentType=image/x-emf">
        <DigestMethod Algorithm="http://www.w3.org/2001/04/xmlenc#sha256"/>
        <DigestValue>Jfwi8mIqt7ru+8ovtXF8B6RQVAs6Yi686+p1GeTEbOE=</DigestValue>
      </Reference>
      <Reference URI="/xl/media/image8.emf?ContentType=image/x-emf">
        <DigestMethod Algorithm="http://www.w3.org/2001/04/xmlenc#sha256"/>
        <DigestValue>3g7Dqlmd074fY/cWAkREtsn1IBSHXZHjpQczKU8d/ew=</DigestValue>
      </Reference>
      <Reference URI="/xl/printerSettings/printerSettings1.bin?ContentType=application/vnd.openxmlformats-officedocument.spreadsheetml.printerSettings">
        <DigestMethod Algorithm="http://www.w3.org/2001/04/xmlenc#sha256"/>
        <DigestValue>x9ON6vbhOxsNADzrW3Sqh5fq9kEQWWhpPm4RJfkJH9c=</DigestValue>
      </Reference>
      <Reference URI="/xl/printerSettings/printerSettings2.bin?ContentType=application/vnd.openxmlformats-officedocument.spreadsheetml.printerSettings">
        <DigestMethod Algorithm="http://www.w3.org/2001/04/xmlenc#sha256"/>
        <DigestValue>Giv5NI/oKNPJrD6HZtyz+AOEv2ZSVqq5HGjL7gBbIsU=</DigestValue>
      </Reference>
      <Reference URI="/xl/printerSettings/printerSettings3.bin?ContentType=application/vnd.openxmlformats-officedocument.spreadsheetml.printerSettings">
        <DigestMethod Algorithm="http://www.w3.org/2001/04/xmlenc#sha256"/>
        <DigestValue>PJ0w+ExbZsve2LukHY7bPHC41Sua1srnPNQumbnRVjg=</DigestValue>
      </Reference>
      <Reference URI="/xl/printerSettings/printerSettings4.bin?ContentType=application/vnd.openxmlformats-officedocument.spreadsheetml.printerSettings">
        <DigestMethod Algorithm="http://www.w3.org/2001/04/xmlenc#sha256"/>
        <DigestValue>x9ON6vbhOxsNADzrW3Sqh5fq9kEQWWhpPm4RJfkJH9c=</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t/SSd1MIfLjoIsWgjIPG6pc6xVDzxDpEaezEAvDiyV0=</DigestValue>
      </Reference>
      <Reference URI="/xl/styles.xml?ContentType=application/vnd.openxmlformats-officedocument.spreadsheetml.styles+xml">
        <DigestMethod Algorithm="http://www.w3.org/2001/04/xmlenc#sha256"/>
        <DigestValue>1dUYTuQVxVFDLFRVkTEQlO1t1u5hej1ZK3w+8ca2VbA=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1aJXmpyNrErzPQiu/V/p7u/J7hb5Z0QeyhfNgu20tqQ=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FFIrRsYgXaGYr5S5tvXNLL2fMBe0ujKkn3inKa+A3rM=</DigestValue>
      </Reference>
      <Reference URI="/xl/worksheets/sheet1.xml?ContentType=application/vnd.openxmlformats-officedocument.spreadsheetml.worksheet+xml">
        <DigestMethod Algorithm="http://www.w3.org/2001/04/xmlenc#sha256"/>
        <DigestValue>woJwnJofxDXX4NOhmV4DEpl478TT8umcS6I89HHobR4=</DigestValue>
      </Reference>
      <Reference URI="/xl/worksheets/sheet2.xml?ContentType=application/vnd.openxmlformats-officedocument.spreadsheetml.worksheet+xml">
        <DigestMethod Algorithm="http://www.w3.org/2001/04/xmlenc#sha256"/>
        <DigestValue>yUDgSa1zcPvsIcVW8FLjseUq/ykwQTMFG763hT9qEOM=</DigestValue>
      </Reference>
      <Reference URI="/xl/worksheets/sheet3.xml?ContentType=application/vnd.openxmlformats-officedocument.spreadsheetml.worksheet+xml">
        <DigestMethod Algorithm="http://www.w3.org/2001/04/xmlenc#sha256"/>
        <DigestValue>PgQJbXSoJ2euauCL2ptCcXaHrukQbs5MHONy8eGpSwc=</DigestValue>
      </Reference>
      <Reference URI="/xl/worksheets/sheet4.xml?ContentType=application/vnd.openxmlformats-officedocument.spreadsheetml.worksheet+xml">
        <DigestMethod Algorithm="http://www.w3.org/2001/04/xmlenc#sha256"/>
        <DigestValue>uVQP+EtkC1D5Kf+GpQTT6A+/JOcUl5SXV4PWCbXyRzM=</DigestValue>
      </Reference>
      <Reference URI="/xl/worksheets/sheet5.xml?ContentType=application/vnd.openxmlformats-officedocument.spreadsheetml.worksheet+xml">
        <DigestMethod Algorithm="http://www.w3.org/2001/04/xmlenc#sha256"/>
        <DigestValue>87VA0HqEf/TT2lspJ6za2dCpn/2BWaFK//rghxuiwIE=</DigestValue>
      </Reference>
    </Manifest>
    <SignatureProperties>
      <SignatureProperty Id="idSignatureTime" Target="#idPackageSignature">
        <mdssi:SignatureTime xmlns:mdssi="http://schemas.openxmlformats.org/package/2006/digital-signature">
          <mdssi:Format>YYYY-MM-DDThh:mm:ssTZD</mdssi:Format>
          <mdssi:Value>2020-06-30T17:50:27Z</mdssi:Value>
        </mdssi:SignatureTime>
      </SignatureProperty>
    </SignatureProperties>
  </Object>
  <Object Id="idOfficeObject">
    <SignatureProperties>
      <SignatureProperty Id="idOfficeV1Details" Target="#idPackageSignature">
        <SignatureInfoV1 xmlns="http://schemas.microsoft.com/office/2006/digsig">
          <SetupID>{DD012EFE-AD89-4F5C-B80D-5029A3246400}</SetupID>
          <SignatureText>Virginia Amambay Cardozo</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2020-06-30T17:50:27Z</xd:SigningTime>
          <xd:SigningCertificate>
            <xd:Cert>
              <xd:CertDigest>
                <DigestMethod Algorithm="http://www.w3.org/2001/04/xmlenc#sha256"/>
                <DigestValue>nk1xQyYt+nugr2aHcAte++07a39o2oHJcSLIYNAbcRo=</DigestValue>
              </xd:CertDigest>
              <xd:IssuerSerial>
                <X509IssuerName>C=PY, O=DOCUMENTA S.A., CN=CA-DOCUMENTA S.A., SERIALNUMBER=RUC 80050172-1</X509IssuerName>
                <X509SerialNumber>1105338264160363853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MBAAB/AAAAAAAAAAAAAABfHwAAjw4AACBFTUYAAAEAFBwAAKoAAAAGAAAAAAAAAAAAAAAAAAAAoAUAAIQDAACjAQAABgEAAAAAAAAAAAAAAAAAALhkBgBw/wMACgAAABAAAAAAAAAAAAAAAEsAAAAQAAAAAAAAAAUAAAAeAAAAGAAAAAAAAAAAAAAAFAEAAIAAAAAnAAAAGAAAAAEAAAAAAAAAAAAAAAAAAAAlAAAADAAAAAEAAABMAAAAZAAAAAAAAAAAAAAAEwEAAH8AAAAAAAAAAAAAABQ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TAQAAfwAAAAAAAAAAAAAAFAEAAIAAAAAhAPAAAAAAAAAAAAAAAIA/AAAAAAAAAAAAAIA/AAAAAAAAAAAAAAAAAAAAAAAAAAAAAAAAAAAAAAAAAAAlAAAADAAAAAAAAIAoAAAADAAAAAEAAAAnAAAAGAAAAAEAAAAAAAAA8PDwAAAAAAAlAAAADAAAAAEAAABMAAAAZAAAAAAAAAAAAAAAEwEAAH8AAAAAAAAAAAAAABQBAACAAAAAIQDwAAAAAAAAAAAAAACAPwAAAAAAAAAAAACAPwAAAAAAAAAAAAAAAAAAAAAAAAAAAAAAAAAAAAAAAAAAJQAAAAwAAAAAAACAKAAAAAwAAAABAAAAJwAAABgAAAABAAAAAAAAAPDw8AAAAAAAJQAAAAwAAAABAAAATAAAAGQAAAAAAAAAAAAAABMBAAB/AAAAAAAAAAAAAAAUAQAAgAAAACEA8AAAAAAAAAAAAAAAgD8AAAAAAAAAAAAAgD8AAAAAAAAAAAAAAAAAAAAAAAAAAAAAAAAAAAAAAAAAACUAAAAMAAAAAAAAgCgAAAAMAAAAAQAAACcAAAAYAAAAAQAAAAAAAADw8PAAAAAAACUAAAAMAAAAAQAAAEwAAABkAAAAAAAAAAAAAAATAQAAfwAAAAAAAAAAAAAAFAEAAIAAAAAhAPAAAAAAAAAAAAAAAIA/AAAAAAAAAAAAAIA/AAAAAAAAAAAAAAAAAAAAAAAAAAAAAAAAAAAAAAAAAAAlAAAADAAAAAAAAIAoAAAADAAAAAEAAAAnAAAAGAAAAAEAAAAAAAAA////AAAAAAAlAAAADAAAAAEAAABMAAAAZAAAAAAAAAAAAAAAEwEAAH8AAAAAAAAAAAAAABQBAACAAAAAIQDwAAAAAAAAAAAAAACAPwAAAAAAAAAAAACAPwAAAAAAAAAAAAAAAAAAAAAAAAAAAAAAAAAAAAAAAAAAJQAAAAwAAAAAAACAKAAAAAwAAAABAAAAJwAAABgAAAABAAAAAAAAAP///wAAAAAAJQAAAAwAAAABAAAATAAAAGQAAAAAAAAAAAAAABMBAAB/AAAAAAAAAAAAAAAU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AAAAAASAAAADAAAAAEAAAAeAAAAGAAAAMMAAAAEAAAA9wAAABEAAAAlAAAADAAAAAEAAABUAAAAhAAAAMQAAAAEAAAA9QAAABAAAAABAAAAHMfoQY7j6EHEAAAABAAAAAkAAABMAAAAAAAAAAAAAAAAAAAA//////////9gAAAAMwAwAC8ANgAvADIAMAAyADAAAAAGAAAABgAAAAQAAAAGAAAABAAAAAYAAAAGAAAABgAAAAYAAABLAAAAQAAAADAAAAAFAAAAIAAAAAEAAAABAAAAEAAAAAAAAAAAAAAAFAEAAIAAAAAAAAAAAAAAABQ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OkAAABHAAAAKQAAADMAAADB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OoAAABIAAAAJQAAAAwAAAAEAAAAVAAAANwAAAAqAAAAMwAAAOgAAABHAAAAAQAAABzH6EGO4+hBKgAAADMAAAAYAAAATAAAAAAAAAAAAAAAAAAAAP//////////fAAAAFYAaQByAGcAaQBuAGkAYQAgAEEAbQBhAG0AYgBhAHkAIABDAGEAcgBkAG8AegBvAAoAAAAEAAAABgAAAAkAAAAEAAAACQAAAAQAAAAIAAAABAAAAAoAAAAOAAAACAAAAA4AAAAJAAAACAAAAAgAAAAEAAAACgAAAAgAAAAGAAAACQAAAAkAAAAHAAAACQAAAEsAAABAAAAAMAAAAAUAAAAgAAAAAQAAAAEAAAAQAAAAAAAAAAAAAAAUAQAAgAAAAAAAAAAAAAAAFAEAAIAAAAAlAAAADAAAAAIAAAAnAAAAGAAAAAUAAAAAAAAA////AAAAAAAlAAAADAAAAAUAAABMAAAAZAAAAAAAAABQAAAAEwEAAHwAAAAAAAAAUAAAABQ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kAAAACgAAAFAAAACWAAAAXAAAAAEAAAAcx+hBjuPoQQoAAABQAAAAGQAAAEwAAAAAAAAAAAAAAAAAAAD//////////4AAAABWAGkAcgBnAGkAbgBpAGEAIABBAG0AYQBtAGIAYQB5ACAAQwBhAHIAZABvAHoAbwAgAAAABwAAAAMAAAAEAAAABwAAAAMAAAAHAAAAAwAAAAYAAAADAAAABwAAAAkAAAAGAAAACQAAAAcAAAAGAAAABQAAAAMAAAAHAAAABgAAAAQAAAAHAAAABwAAAAUAAAAHAAAAAwAAAEsAAABAAAAAMAAAAAUAAAAgAAAAAQAAAAEAAAAQAAAAAAAAAAAAAAAUAQAAgAAAAAAAAAAAAAAAF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HwAAAAKAAAAYAAAADoAAABsAAAAAQAAABzH6EGO4+hBCgAAAGAAAAAIAAAATAAAAAAAAAAAAAAAAAAAAP//////////XAAAAEMAbwBuAHQAYQBkAG8AcgAHAAAABwAAAAcAAAAEAAAABgAAAAcAAAAHAAAABAAAAEsAAABAAAAAMAAAAAUAAAAgAAAAAQAAAAEAAAAQAAAAAAAAAAAAAAAUAQAAgAAAAAAAAAAAAAAAFAEAAIAAAAAlAAAADAAAAAIAAAAnAAAAGAAAAAUAAAAAAAAA////AAAAAAAlAAAADAAAAAUAAABMAAAAZAAAAAkAAABwAAAACgEAAHwAAAAJAAAAcAAAAAIBAAANAAAAIQDwAAAAAAAAAAAAAACAPwAAAAAAAAAAAACAPwAAAAAAAAAAAAAAAAAAAAAAAAAAAAAAAAAAAAAAAAAAJQAAAAwAAAAAAACAKAAAAAwAAAAFAAAAJQAAAAwAAAABAAAAGAAAAAwAAAAAAAAAEgAAAAwAAAABAAAAFgAAAAwAAAAAAAAAVAAAAEgBAAAKAAAAcAAAAAkBAAB8AAAAAQAAABzH6EGO4+hBCgAAAHAAAAAqAAAATAAAAAQAAAAJAAAAcAAAAAsBAAB9AAAAoAAAAEYAaQByAG0AYQBkAG8AIABwAG8AcgA6ACAAVgBJAFIARwBJAE4ASQBBACAAQQBNAEEATQBCAEEAWQAgAEMAQQBSAEQATwBaAE8AIABWAEUAUgBBAAYAAAADAAAABAAAAAkAAAAGAAAABwAAAAcAAAADAAAABwAAAAcAAAAEAAAAAwAAAAMAAAAHAAAAAwAAAAcAAAAIAAAAAwAAAAgAAAADAAAABwAAAAMAAAAHAAAACgAAAAcAAAAKAAAABgAAAAcAAAAFAAAAAwAAAAcAAAAHAAAABwAAAAgAAAAJAAAABgAAAAkAAAADAAAABwAAAAYAAAAHAAAABwAAABYAAAAMAAAAAAAAACUAAAAMAAAAAgAAAA4AAAAUAAAAAAAAABAAAAAUAAAA</Object>
  <Object Id="idInvalidSigLnImg">AQAAAGwAAAAAAAAAAAAAABMBAAB/AAAAAAAAAAAAAABfHwAAjw4AACBFTUYAAAEAhCEAALEAAAAGAAAAAAAAAAAAAAAAAAAAoAUAAIQDAACjAQAABgEAAAAAAAAAAAAAAAAAALhkBgBw/wMACgAAABAAAAAAAAAAAAAAAEsAAAAQAAAAAAAAAAUAAAAeAAAAGAAAAAAAAAAAAAAAFAEAAIAAAAAnAAAAGAAAAAEAAAAAAAAAAAAAAAAAAAAlAAAADAAAAAEAAABMAAAAZAAAAAAAAAAAAAAAEwEAAH8AAAAAAAAAAAAAABQ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TAQAAfwAAAAAAAAAAAAAAFAEAAIAAAAAhAPAAAAAAAAAAAAAAAIA/AAAAAAAAAAAAAIA/AAAAAAAAAAAAAAAAAAAAAAAAAAAAAAAAAAAAAAAAAAAlAAAADAAAAAAAAIAoAAAADAAAAAEAAAAnAAAAGAAAAAEAAAAAAAAA8PDwAAAAAAAlAAAADAAAAAEAAABMAAAAZAAAAAAAAAAAAAAAEwEAAH8AAAAAAAAAAAAAABQBAACAAAAAIQDwAAAAAAAAAAAAAACAPwAAAAAAAAAAAACAPwAAAAAAAAAAAAAAAAAAAAAAAAAAAAAAAAAAAAAAAAAAJQAAAAwAAAAAAACAKAAAAAwAAAABAAAAJwAAABgAAAABAAAAAAAAAPDw8AAAAAAAJQAAAAwAAAABAAAATAAAAGQAAAAAAAAAAAAAABMBAAB/AAAAAAAAAAAAAAAUAQAAgAAAACEA8AAAAAAAAAAAAAAAgD8AAAAAAAAAAAAAgD8AAAAAAAAAAAAAAAAAAAAAAAAAAAAAAAAAAAAAAAAAACUAAAAMAAAAAAAAgCgAAAAMAAAAAQAAACcAAAAYAAAAAQAAAAAAAADw8PAAAAAAACUAAAAMAAAAAQAAAEwAAABkAAAAAAAAAAAAAAATAQAAfwAAAAAAAAAAAAAAFAEAAIAAAAAhAPAAAAAAAAAAAAAAAIA/AAAAAAAAAAAAAIA/AAAAAAAAAAAAAAAAAAAAAAAAAAAAAAAAAAAAAAAAAAAlAAAADAAAAAAAAIAoAAAADAAAAAEAAAAnAAAAGAAAAAEAAAAAAAAA////AAAAAAAlAAAADAAAAAEAAABMAAAAZAAAAAAAAAAAAAAAEwEAAH8AAAAAAAAAAAAAABQBAACAAAAAIQDwAAAAAAAAAAAAAACAPwAAAAAAAAAAAACAPwAAAAAAAAAAAAAAAAAAAAAAAAAAAAAAAAAAAAAAAAAAJQAAAAwAAAAAAACAKAAAAAwAAAABAAAAJwAAABgAAAABAAAAAAAAAP///wAAAAAAJQAAAAwAAAABAAAATAAAAGQAAAAAAAAAAAAAABMBAAB/AAAAAAAAAAAAAAAU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FAEAAIAAAAAAAAAAAAAAABQ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OkAAABHAAAAKQAAADMAAADB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OoAAABIAAAAJQAAAAwAAAAEAAAAVAAAANwAAAAqAAAAMwAAAOgAAABHAAAAAQAAABzH6EGO4+hBKgAAADMAAAAYAAAATAAAAAAAAAAAAAAAAAAAAP//////////fAAAAFYAaQByAGcAaQBuAGkAYQAgAEEAbQBhAG0AYgBhAHkAIABDAGEAcgBkAG8AegBvAAoAAAAEAAAABgAAAAkAAAAEAAAACQAAAAQAAAAIAAAABAAAAAoAAAAOAAAACAAAAA4AAAAJAAAACAAAAAgAAAAEAAAACgAAAAgAAAAGAAAACQAAAAkAAAAHAAAACQAAAEsAAABAAAAAMAAAAAUAAAAgAAAAAQAAAAEAAAAQAAAAAAAAAAAAAAAUAQAAgAAAAAAAAAAAAAAAFAEAAIAAAAAlAAAADAAAAAIAAAAnAAAAGAAAAAUAAAAAAAAA////AAAAAAAlAAAADAAAAAUAAABMAAAAZAAAAAAAAABQAAAAEwEAAHwAAAAAAAAAUAAAABQ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kAAAACgAAAFAAAACWAAAAXAAAAAEAAAAcx+hBjuPoQQoAAABQAAAAGQAAAEwAAAAAAAAAAAAAAAAAAAD//////////4AAAABWAGkAcgBnAGkAbgBpAGEAIABBAG0AYQBtAGIAYQB5ACAAQwBhAHIAZABvAHoAbwAgAAAABwAAAAMAAAAEAAAABwAAAAMAAAAHAAAAAwAAAAYAAAADAAAABwAAAAkAAAAGAAAACQAAAAcAAAAGAAAABQAAAAMAAAAHAAAABgAAAAQAAAAHAAAABwAAAAUAAAAHAAAAAwAAAEsAAABAAAAAMAAAAAUAAAAgAAAAAQAAAAEAAAAQAAAAAAAAAAAAAAAUAQAAgAAAAAAAAAAAAAAAF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HwAAAAKAAAAYAAAADoAAABsAAAAAQAAABzH6EGO4+hBCgAAAGAAAAAIAAAATAAAAAAAAAAAAAAAAAAAAP//////////XAAAAEMAbwBuAHQAYQBkAG8AcgAHAAAABwAAAAcAAAAEAAAABgAAAAcAAAAHAAAABAAAAEsAAABAAAAAMAAAAAUAAAAgAAAAAQAAAAEAAAAQAAAAAAAAAAAAAAAUAQAAgAAAAAAAAAAAAAAAFAEAAIAAAAAlAAAADAAAAAIAAAAnAAAAGAAAAAUAAAAAAAAA////AAAAAAAlAAAADAAAAAUAAABMAAAAZAAAAAkAAABwAAAACgEAAHwAAAAJAAAAcAAAAAIBAAANAAAAIQDwAAAAAAAAAAAAAACAPwAAAAAAAAAAAACAPwAAAAAAAAAAAAAAAAAAAAAAAAAAAAAAAAAAAAAAAAAAJQAAAAwAAAAAAACAKAAAAAwAAAAFAAAAJQAAAAwAAAABAAAAGAAAAAwAAAAAAAAAEgAAAAwAAAABAAAAFgAAAAwAAAAAAAAAVAAAAEgBAAAKAAAAcAAAAAkBAAB8AAAAAQAAABzH6EGO4+hBCgAAAHAAAAAqAAAATAAAAAQAAAAJAAAAcAAAAAsBAAB9AAAAoAAAAEYAaQByAG0AYQBkAG8AIABwAG8AcgA6ACAAVgBJAFIARwBJAE4ASQBBACAAQQBNAEEATQBCAEEAWQAgAEMAQQBSAEQATwBaAE8AIABWAEUAUgBBAAYAAAADAAAABAAAAAkAAAAGAAAABwAAAAcAAAADAAAABwAAAAcAAAAEAAAAAwAAAAMAAAAHAAAAAwAAAAcAAAAIAAAAAwAAAAgAAAADAAAABwAAAAMAAAAHAAAACgAAAAcAAAAKAAAABgAAAAcAAAAFAAAAAwAAAAcAAAAHAAAABwAAAAgAAAAJAAAABgAAAAkAAAADAAAABwAAAAYAAAAHAAAABwAAABYAAAAMAAAAAAAAACUAAAAMAAAAAgAAAA4AAAAUAAAAAAAAABAAAAAUAAAA</Object>
</Signature>
</file>

<file path=_xmlsignatures/sig3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ubemyyynH+E1OUHbw8OPJ3FavHWgRSOz7VjoTPpkTUU=</DigestValue>
    </Reference>
    <Reference Type="http://www.w3.org/2000/09/xmldsig#Object" URI="#idOfficeObject">
      <DigestMethod Algorithm="http://www.w3.org/2001/04/xmlenc#sha256"/>
      <DigestValue>V+ByHYBL6ncto3A1o1sBIxDoB/vatEYf2GJeXDtMFC0=</DigestValue>
    </Reference>
    <Reference Type="http://uri.etsi.org/01903#SignedProperties" URI="#idSignedProperties">
      <Transforms>
        <Transform Algorithm="http://www.w3.org/TR/2001/REC-xml-c14n-20010315"/>
      </Transforms>
      <DigestMethod Algorithm="http://www.w3.org/2001/04/xmlenc#sha256"/>
      <DigestValue>mFlDknd7BtsQhEd0My53MX2VBI8r1R13Uddx9pTRKP4=</DigestValue>
    </Reference>
    <Reference Type="http://www.w3.org/2000/09/xmldsig#Object" URI="#idValidSigLnImg">
      <DigestMethod Algorithm="http://www.w3.org/2001/04/xmlenc#sha256"/>
      <DigestValue>3kGDdJEc0KF028RrHmtCK9EWsvQoBnUpRHmEgOKUEzU=</DigestValue>
    </Reference>
    <Reference Type="http://www.w3.org/2000/09/xmldsig#Object" URI="#idInvalidSigLnImg">
      <DigestMethod Algorithm="http://www.w3.org/2001/04/xmlenc#sha256"/>
      <DigestValue>Wigv2nM870bsvA0lMXUE+VfRGRpH9kGN1IfekOgLhbw=</DigestValue>
    </Reference>
  </SignedInfo>
  <SignatureValue>d4uVHI6QMzHdnU19eCq7hPG68Knmm2sui9yIVRkdiQ9gtbtyOn8yXIjFASjhg2VhC+INJp0THeJY
0zCNHDAQDt1l1miOF8YSVpduxALFZYpoU+yg+sG8fPl9XGeDR5hIt5gdLeiRRIdlVEQ4OMIuKAlm
N4wgiVdTXfTOp/j21r6i1KDdVpNyf+g9JfzfRlu9SPFad/F3XQPvrny9vfk7MrAspkhOKPXzFjJx
I+2hqb067pFTd9i0oCg82mBYeyh6nshK2/Zu+tu1piCUWVwM4F3sQau063oNcV7boDetBFf0TTQf
qDdkJOKf1SGIK3L8lWwY1Qm7DGWjCzeI8gssUA==</SignatureValue>
  <KeyInfo>
    <X509Data>
      <X509Certificate>MIIIDjCCBfagAwIBAgIIF16swUb6qcEwDQYJKoZIhvcNAQELBQAwWzEXMBUGA1UEBRMOUlVDIDgwMDUwMTcyLTExGjAYBgNVBAMTEUNBLURPQ1VNRU5UQSBTLkEuMRcwFQYDVQQKEw5ET0NVTUVOVEEgUy5BLjELMAkGA1UEBhMCUFkwHhcNMjAwNjI2MTUxNjI4WhcNMjIwNjI2MTUyNjI4WjCBqzELMAkGA1UEBhMCUFkxGDAWBgNVBAQMD0xBUkEgVkFMRU5aVUVMQTESMBAGA1UEBRMJQ0kxMDUxNjQ3MRgwFgYDVQQqDA9SQUZBRUwgREVNRVRSSU8xFzAVBgNVBAoMDlBFUlNPTkEgRklTSUNBMREwDwYDVQQLDAhGSVJNQSBGMjEoMCYGA1UEAwwfUkFGQUVMIERFTUVUUklPIExBUkEgVkFMRU5aVUVMQTCCASIwDQYJKoZIhvcNAQEBBQADggEPADCCAQoCggEBAOFX/A40uSZ/gMmpDjK7fWEq1G1coC2E+E54oLl+ELQ750X5X2uk9jjCJ8fOve5vOoyPbPj2wI5FYjRBiFq655cO96928ZLbvJYfe2JoAWwZTADmjxt/nGTBNKvEYEdJI1MCHpcoxiHG5tybgq2CUoaScC63leoJfqhMLoy1ZptkxP6JYaTKj7br3Ofw7vy61KBCPTMJOnQtoOsnAh0f6A/a/ptZyAEFeNY2/9nJHHY0GgmCf1T6wAgRLOMs/GqfjbQKrSZRt0neEsqMmgjPT5uEeFr1Lhp7I9HFTXdrnydzkUp1qIjsG/Kef2lSHJKJXqPu5YFabCFK5xw16HF1PRUCAwEAAaOCA4MwggN/MAwGA1UdEwEB/wQCMAAwDgYDVR0PAQH/BAQDAgXgMCoGA1UdJQEB/wQgMB4GCCsGAQUFBwMBBggrBgEFBQcDAgYIKwYBBQUHAwQwHQYDVR0OBBYEFI+zme6va/xKWO1QYFMa8ShTT8U9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nBgNVHREEIDAegRxyYWZhZWwubGFyYUBpbnRlcmZp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hQJayQGPx4odQR1neQNRtqqPbxjROjM7keuprlIxl6DhJCx/inZOWKFonGkgbi0RI/oy6DiaOPL9qkD4uzeQ2Y2xsH3z9dUj0hWPrqKuu0yFHhwhxJTxFjhpoOrITqsCVvVjagNp+4ptM6kkgj2AsOouxAKKzBIYJDUWwTrMabNhSq0JTAmCFmgGQ4XUXTiQVsL+njRj6FBx7/A2mW1yPkvPpB07dHctQoOBs3J/WTQyay7NNiJOYxvEzcdF4EImaVCHlHuO5B1ZAfi0cbmU4XqV+eP47NySrvNopevPoSrJih6Rs+qHZPBst529gjNwTBxa9TxfSellB9ZnuFmV5U+HpTFp7X63wCzdHTyP1m46Ya/aQUyu8jZ9uE9ojix2viWFMCA9mVPab0lDftYCFp2T8pHc4h2fu5wBCgXD5XesTuSztgevw8byTUWoyFUPpx29Edhw2ExLru0/9K39LXf73QooO8S2YLqGvL4o7tRtSQzn+e6MkeZ2ava3LvXIaPs2MrbsTBwR+AtusKwRU/w+jDG+ksTT7PeRs+1twqV/ZrIxteWRxSw/QgJJjL95rFI+2FIBy4aOMGXNnXXZvpQ+SCUyF31QMqT+ah0Sc4oZvVD8oAgGnOdsqi6JuPNd/3MmzRK4m9GtUIGqUR5reYOGot5UbujzTRn8FiTrhk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QxTsZRIPljpCJSUvYq3yRrCeYFjxgd9qAAyZJAim1go=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VrXED7/c6wFS8DQR2wA9sIBSBpG3URvIqYOrVCvNdsw=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6PYPvcgE4EoP+JUZhtcVgXZMNK2a5L6GJifdA1XCFfo=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6PYPvcgE4EoP+JUZhtcVgXZMNK2a5L6GJifdA1XCFfo=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6PYPvcgE4EoP+JUZhtcVgXZMNK2a5L6GJifdA1XCFfo=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YY0KESmrjys0nHK0rESl1Vzt4562t2JT1arvGMjdaWk=</DigestValue>
      </Reference>
      <Reference URI="/xl/drawings/drawing1.xml?ContentType=application/vnd.openxmlformats-officedocument.drawing+xml">
        <DigestMethod Algorithm="http://www.w3.org/2001/04/xmlenc#sha256"/>
        <DigestValue>cYz6nP/kA4sESEaGWYGc9BYSKfRTAET2v883waM1MyA=</DigestValue>
      </Reference>
      <Reference URI="/xl/drawings/drawing2.xml?ContentType=application/vnd.openxmlformats-officedocument.drawing+xml">
        <DigestMethod Algorithm="http://www.w3.org/2001/04/xmlenc#sha256"/>
        <DigestValue>iZukg27XrhbInY59EslIKe0c+a5Zdk+BhU7GA0rC7Jw=</DigestValue>
      </Reference>
      <Reference URI="/xl/drawings/vmlDrawing1.vml?ContentType=application/vnd.openxmlformats-officedocument.vmlDrawing">
        <DigestMethod Algorithm="http://www.w3.org/2001/04/xmlenc#sha256"/>
        <DigestValue>Dcazh7Y6y82o7O+StOhPXCqmgRufqf7Hn9UqEHCdXKw=</DigestValue>
      </Reference>
      <Reference URI="/xl/drawings/vmlDrawing2.vml?ContentType=application/vnd.openxmlformats-officedocument.vmlDrawing">
        <DigestMethod Algorithm="http://www.w3.org/2001/04/xmlenc#sha256"/>
        <DigestValue>9e7r829xFOXJZLZhU/7bYPbkoUdHDzCi47wjFWVJSag=</DigestValue>
      </Reference>
      <Reference URI="/xl/drawings/vmlDrawing3.vml?ContentType=application/vnd.openxmlformats-officedocument.vmlDrawing">
        <DigestMethod Algorithm="http://www.w3.org/2001/04/xmlenc#sha256"/>
        <DigestValue>SMIuwi9GwHMmiRn8Ewu5sBiQLaz3JIV56cbkSo/J4sQ=</DigestValue>
      </Reference>
      <Reference URI="/xl/drawings/vmlDrawing4.vml?ContentType=application/vnd.openxmlformats-officedocument.vmlDrawing">
        <DigestMethod Algorithm="http://www.w3.org/2001/04/xmlenc#sha256"/>
        <DigestValue>XvKZPwKShVapujY9QuYKyWror4BO4TpKsiZEX09qvxM=</DigestValue>
      </Reference>
      <Reference URI="/xl/drawings/vmlDrawing5.vml?ContentType=application/vnd.openxmlformats-officedocument.vmlDrawing">
        <DigestMethod Algorithm="http://www.w3.org/2001/04/xmlenc#sha256"/>
        <DigestValue>Rouae/cP640zp/m+o39CITltPm/w0Zo5OzAG5FeTIO0=</DigestValue>
      </Reference>
      <Reference URI="/xl/embeddings/Microsoft_Excel_97-2003_Worksheet.xls?ContentType=application/vnd.ms-excel">
        <DigestMethod Algorithm="http://www.w3.org/2001/04/xmlenc#sha256"/>
        <DigestValue>NUiM9/pFsJylaSYNsF1iQmkVVqTu72CSWh+xr0FQbQ8=</DigestValue>
      </Reference>
      <Reference URI="/xl/embeddings/Microsoft_Excel_97-2003_Worksheet1.xls?ContentType=application/vnd.ms-excel">
        <DigestMethod Algorithm="http://www.w3.org/2001/04/xmlenc#sha256"/>
        <DigestValue>8zrUlHNX/uTFM3g+cqG9mwdTqoliTh9h20ITlCFyuCM=</DigestValue>
      </Reference>
      <Reference URI="/xl/media/image1.emf?ContentType=image/x-emf">
        <DigestMethod Algorithm="http://www.w3.org/2001/04/xmlenc#sha256"/>
        <DigestValue>M402nuAYAQk5G47QpGhnM6EnKeTAlsuGIVVF3qIxbuE=</DigestValue>
      </Reference>
      <Reference URI="/xl/media/image2.emf?ContentType=image/x-emf">
        <DigestMethod Algorithm="http://www.w3.org/2001/04/xmlenc#sha256"/>
        <DigestValue>as46bRdy9zH4l6tIJQga5cplRJbITJPlEkieZm+MGFE=</DigestValue>
      </Reference>
      <Reference URI="/xl/media/image3.emf?ContentType=image/x-emf">
        <DigestMethod Algorithm="http://www.w3.org/2001/04/xmlenc#sha256"/>
        <DigestValue>V83/BKLzhqxY4FPsPZ09VjJRPDusR2ayYw9cqVRtumM=</DigestValue>
      </Reference>
      <Reference URI="/xl/media/image4.emf?ContentType=image/x-emf">
        <DigestMethod Algorithm="http://www.w3.org/2001/04/xmlenc#sha256"/>
        <DigestValue>CdEaPRXmW9BDaFRU+Em1ZQd9FrLRIIcjBIEdwK2wWLQ=</DigestValue>
      </Reference>
      <Reference URI="/xl/media/image5.emf?ContentType=image/x-emf">
        <DigestMethod Algorithm="http://www.w3.org/2001/04/xmlenc#sha256"/>
        <DigestValue>JqaI6XSauIpjJvrhcBDtUdc6lKQb6Otfte4u+KhfsgQ=</DigestValue>
      </Reference>
      <Reference URI="/xl/media/image6.emf?ContentType=image/x-emf">
        <DigestMethod Algorithm="http://www.w3.org/2001/04/xmlenc#sha256"/>
        <DigestValue>PWTq6+Nic2nTGlGxPf/xBwnMQ/fOj193UkR5iificl8=</DigestValue>
      </Reference>
      <Reference URI="/xl/media/image7.emf?ContentType=image/x-emf">
        <DigestMethod Algorithm="http://www.w3.org/2001/04/xmlenc#sha256"/>
        <DigestValue>Jfwi8mIqt7ru+8ovtXF8B6RQVAs6Yi686+p1GeTEbOE=</DigestValue>
      </Reference>
      <Reference URI="/xl/media/image8.emf?ContentType=image/x-emf">
        <DigestMethod Algorithm="http://www.w3.org/2001/04/xmlenc#sha256"/>
        <DigestValue>3g7Dqlmd074fY/cWAkREtsn1IBSHXZHjpQczKU8d/ew=</DigestValue>
      </Reference>
      <Reference URI="/xl/printerSettings/printerSettings1.bin?ContentType=application/vnd.openxmlformats-officedocument.spreadsheetml.printerSettings">
        <DigestMethod Algorithm="http://www.w3.org/2001/04/xmlenc#sha256"/>
        <DigestValue>x9ON6vbhOxsNADzrW3Sqh5fq9kEQWWhpPm4RJfkJH9c=</DigestValue>
      </Reference>
      <Reference URI="/xl/printerSettings/printerSettings2.bin?ContentType=application/vnd.openxmlformats-officedocument.spreadsheetml.printerSettings">
        <DigestMethod Algorithm="http://www.w3.org/2001/04/xmlenc#sha256"/>
        <DigestValue>Giv5NI/oKNPJrD6HZtyz+AOEv2ZSVqq5HGjL7gBbIsU=</DigestValue>
      </Reference>
      <Reference URI="/xl/printerSettings/printerSettings3.bin?ContentType=application/vnd.openxmlformats-officedocument.spreadsheetml.printerSettings">
        <DigestMethod Algorithm="http://www.w3.org/2001/04/xmlenc#sha256"/>
        <DigestValue>PJ0w+ExbZsve2LukHY7bPHC41Sua1srnPNQumbnRVjg=</DigestValue>
      </Reference>
      <Reference URI="/xl/printerSettings/printerSettings4.bin?ContentType=application/vnd.openxmlformats-officedocument.spreadsheetml.printerSettings">
        <DigestMethod Algorithm="http://www.w3.org/2001/04/xmlenc#sha256"/>
        <DigestValue>x9ON6vbhOxsNADzrW3Sqh5fq9kEQWWhpPm4RJfkJH9c=</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t/SSd1MIfLjoIsWgjIPG6pc6xVDzxDpEaezEAvDiyV0=</DigestValue>
      </Reference>
      <Reference URI="/xl/styles.xml?ContentType=application/vnd.openxmlformats-officedocument.spreadsheetml.styles+xml">
        <DigestMethod Algorithm="http://www.w3.org/2001/04/xmlenc#sha256"/>
        <DigestValue>1dUYTuQVxVFDLFRVkTEQlO1t1u5hej1ZK3w+8ca2VbA=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1aJXmpyNrErzPQiu/V/p7u/J7hb5Z0QeyhfNgu20tqQ=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FFIrRsYgXaGYr5S5tvXNLL2fMBe0ujKkn3inKa+A3rM=</DigestValue>
      </Reference>
      <Reference URI="/xl/worksheets/sheet1.xml?ContentType=application/vnd.openxmlformats-officedocument.spreadsheetml.worksheet+xml">
        <DigestMethod Algorithm="http://www.w3.org/2001/04/xmlenc#sha256"/>
        <DigestValue>woJwnJofxDXX4NOhmV4DEpl478TT8umcS6I89HHobR4=</DigestValue>
      </Reference>
      <Reference URI="/xl/worksheets/sheet2.xml?ContentType=application/vnd.openxmlformats-officedocument.spreadsheetml.worksheet+xml">
        <DigestMethod Algorithm="http://www.w3.org/2001/04/xmlenc#sha256"/>
        <DigestValue>yUDgSa1zcPvsIcVW8FLjseUq/ykwQTMFG763hT9qEOM=</DigestValue>
      </Reference>
      <Reference URI="/xl/worksheets/sheet3.xml?ContentType=application/vnd.openxmlformats-officedocument.spreadsheetml.worksheet+xml">
        <DigestMethod Algorithm="http://www.w3.org/2001/04/xmlenc#sha256"/>
        <DigestValue>PgQJbXSoJ2euauCL2ptCcXaHrukQbs5MHONy8eGpSwc=</DigestValue>
      </Reference>
      <Reference URI="/xl/worksheets/sheet4.xml?ContentType=application/vnd.openxmlformats-officedocument.spreadsheetml.worksheet+xml">
        <DigestMethod Algorithm="http://www.w3.org/2001/04/xmlenc#sha256"/>
        <DigestValue>uVQP+EtkC1D5Kf+GpQTT6A+/JOcUl5SXV4PWCbXyRzM=</DigestValue>
      </Reference>
      <Reference URI="/xl/worksheets/sheet5.xml?ContentType=application/vnd.openxmlformats-officedocument.spreadsheetml.worksheet+xml">
        <DigestMethod Algorithm="http://www.w3.org/2001/04/xmlenc#sha256"/>
        <DigestValue>87VA0HqEf/TT2lspJ6za2dCpn/2BWaFK//rghxuiwIE=</DigestValue>
      </Reference>
    </Manifest>
    <SignatureProperties>
      <SignatureProperty Id="idSignatureTime" Target="#idPackageSignature">
        <mdssi:SignatureTime xmlns:mdssi="http://schemas.openxmlformats.org/package/2006/digital-signature">
          <mdssi:Format>YYYY-MM-DDThh:mm:ssTZD</mdssi:Format>
          <mdssi:Value>2020-06-30T19:53:40Z</mdssi:Value>
        </mdssi:SignatureTime>
      </SignatureProperty>
    </SignatureProperties>
  </Object>
  <Object Id="idOfficeObject">
    <SignatureProperties>
      <SignatureProperty Id="idOfficeV1Details" Target="#idPackageSignature">
        <SignatureInfoV1 xmlns="http://schemas.microsoft.com/office/2006/digsig">
          <SetupID>{9895AA74-8E17-40FC-879A-43801053E04E}</SetupID>
          <SignatureText>Rafael Lara Valenzuela</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2020-06-30T19:53:40Z</xd:SigningTime>
          <xd:SigningCertificate>
            <xd:Cert>
              <xd:CertDigest>
                <DigestMethod Algorithm="http://www.w3.org/2001/04/xmlenc#sha256"/>
                <DigestValue>5HczLNz/v6wHLeJihqUNEBFHF+VjWtYjZ1q8AoOuLW0=</DigestValue>
              </xd:CertDigest>
              <xd:IssuerSerial>
                <X509IssuerName>C=PY, O=DOCUMENTA S.A., CN=CA-DOCUMENTA S.A., SERIALNUMBER=RUC 80050172-1</X509IssuerName>
                <X509SerialNumber>1683973256802642369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kBAAB/AAAAAAAAAAAAAAAOIAAAjw4AACBFTUYAAAEAYBwAAKoAAAAGAAAAAAAAAAAAAAAAAAAAoAUAAIQDAACjAQAABgEAAAAAAAAAAAAAAAAAALhkBgBw/wMACgAAABAAAAAAAAAAAAAAAEsAAAAQAAAAAAAAAAUAAAAeAAAAGAAAAAAAAAAAAAAAGgEAAIAAAAAnAAAAGAAAAAEAAAAAAAAAAAAAAAAAAAAlAAAADAAAAAEAAABMAAAAZAAAAAAAAAAAAAAAGQEAAH8AAAAAAAAAAAAAAB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8PDwAAAAAAAlAAAADAAAAAEAAABMAAAAZAAAAAAAAAAAAAAAGQEAAH8AAAAAAAAAAAAAABoBAACAAAAAIQDwAAAAAAAAAAAAAACAPwAAAAAAAAAAAACAPwAAAAAAAAAAAAAAAAAAAAAAAAAAAAAAAAAAAAAAAAAAJQAAAAwAAAAAAACAKAAAAAwAAAABAAAAJwAAABgAAAABAAAAAAAAAPDw8AAAAAAAJQAAAAwAAAABAAAATAAAAGQAAAAAAAAAAAAAABkB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AAAAAAAlAAAADAAAAAEAAABMAAAAZAAAAAAAAAAAAAAAGQEAAH8AAAAAAAAAAAAAABoBAACAAAAAIQDwAAAAAAAAAAAAAACAPwAAAAAAAAAAAACAPwAAAAAAAAAAAAAAAAAAAAAAAAAAAAAAAAAAAAAAAAAAJQAAAAwAAAAAAACAKAAAAAwAAAABAAAAJwAAABgAAAABAAAAAAAAAP///wAAAAAAJQAAAAwAAAABAAAATAAAAGQAAAAAAAAAAAAAABkB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AAAAAASAAAADAAAAAEAAAAeAAAAGAAAAMMAAAAEAAAA9wAAABEAAAAlAAAADAAAAAEAAABUAAAAhAAAAMQAAAAEAAAA9QAAABAAAAABAAAAHMfoQY7j6EHEAAAABAAAAAkAAABMAAAAAAAAAAAAAAAAAAAA//////////9gAAAAMwAwAC8ANgAvADIAMAAyADAAAAAGAAAABgAAAAQAAAAGAAAABAAAAAYAAAAGAAAABgAAAAYAAABLAAAAQAAAADAAAAAFAAAAIAAAAAEAAAABAAAAEAAAAAAAAAAAAAAAGgEAAIAAAAAAAAAAAAAAABo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Y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McAAABIAAAAJQAAAAwAAAAEAAAAVAAAANAAAAAqAAAAMwAAAMUAAABHAAAAAQAAABzH6EGO4+hBKgAAADMAAAAWAAAATAAAAAAAAAAAAAAAAAAAAP//////////eAAAAFIAYQBmAGEAZQBsACAATABhAHIAYQAgAFYAYQBsAGUAbgB6AHUAZQBsAGEACgAAAAgAAAAFAAAACAAAAAgAAAAEAAAABAAAAAgAAAAIAAAABgAAAAgAAAAEAAAACgAAAAgAAAAEAAAACAAAAAkAAAAHAAAACQAAAAgAAAAEAAAACAAAAEsAAABAAAAAMAAAAAUAAAAgAAAAAQAAAAEAAAAQAAAAAAAAAAAAAAAaAQAAgAAAAAAAAAAAAAAAGgEAAIAAAAAlAAAADAAAAAIAAAAnAAAAGAAAAAUAAAAAAAAA////AAAAAAAlAAAADAAAAAUAAABMAAAAZAAAAAAAAABQAAAAGQEAAHwAAAAAAAAAUAAAABo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QAAAACgAAAFAAAAB8AAAAXAAAAAEAAAAcx+hBjuPoQQoAAABQAAAAFgAAAEwAAAAAAAAAAAAAAAAAAAD//////////3gAAABSAGEAZgBhAGUAbAAgAEwAYQByAGEAIABWAGEAbABlAG4AegB1AGUAbABhAAcAAAAGAAAABAAAAAYAAAAGAAAAAwAAAAMAAAAFAAAABgAAAAQAAAAGAAAAAwAAAAcAAAAGAAAAAwAAAAYAAAAHAAAABQAAAAcAAAAGAAAAAwAAAAYAAABLAAAAQAAAADAAAAAFAAAAIAAAAAEAAAABAAAAEAAAAAAAAAAAAAAAGgEAAIAAAAAAAAAAAAAAABo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DcAAAACgAAAGAAAACJAAAAbAAAAAEAAAAcx+hBjuPoQQoAAABgAAAAGAAAAEwAAAAAAAAAAAAAAAAAAAD//////////3wAAABEAGkAcgBlAGMAdABvAHIAIABHAGUAcgBlAG4AdABlACAARwBlAG4AZQByAGEAbAAIAAAAAwAAAAQAAAAGAAAABQAAAAQAAAAHAAAABAAAAAMAAAAIAAAABgAAAAQAAAAGAAAABwAAAAQAAAAGAAAAAwAAAAgAAAAGAAAABwAAAAYAAAAEAAAABgAAAAMAAABLAAAAQAAAADAAAAAFAAAAIAAAAAEAAAABAAAAEAAAAAAAAAAAAAAAGgEAAIAAAAAAAAAAAAAAABoBAACAAAAAJQAAAAwAAAACAAAAJwAAABgAAAAFAAAAAAAAAP///wAAAAAAJQAAAAwAAAAFAAAATAAAAGQAAAAJAAAAcAAAABABAAB8AAAACQAAAHAAAAAIAQAADQAAACEA8AAAAAAAAAAAAAAAgD8AAAAAAAAAAAAAgD8AAAAAAAAAAAAAAAAAAAAAAAAAAAAAAAAAAAAAAAAAACUAAAAMAAAAAAAAgCgAAAAMAAAABQAAACUAAAAMAAAAAQAAABgAAAAMAAAAAAAAABIAAAAMAAAAAQAAABYAAAAMAAAAAAAAAFQAAABUAQAACgAAAHAAAAAPAQAAfAAAAAEAAAAcx+hBjuPoQQoAAABwAAAALAAAAEwAAAAEAAAACQAAAHAAAAARAQAAfQAAAKQAAABGAGkAcgBtAGEAZABvACAAcABvAHIAOgAgAFIAQQBGAEEARQBMACAARABFAE0ARQBUAFIASQBPACAATABBAFIAQQAgAFYAQQBMAEUATgBaAFUARQBMAEEABgAAAAMAAAAEAAAACQAAAAYAAAAHAAAABwAAAAMAAAAHAAAABwAAAAQAAAADAAAAAwAAAAcAAAAHAAAABgAAAAcAAAAGAAAABQAAAAMAAAAIAAAABgAAAAoAAAAGAAAABgAAAAcAAAADAAAACQAAAAMAAAAFAAAABwAAAAcAAAAHAAAAAwAAAAcAAAAHAAAABQAAAAYAAAAIAAAABgAAAAgAAAAGAAAABQAAAAcAAAAWAAAADAAAAAAAAAAlAAAADAAAAAIAAAAOAAAAFAAAAAAAAAAQAAAAFAAAAA==</Object>
  <Object Id="idInvalidSigLnImg">AQAAAGwAAAAAAAAAAAAAABkBAAB/AAAAAAAAAAAAAAAOIAAAjw4AACBFTUYAAAEA0CEAALEAAAAGAAAAAAAAAAAAAAAAAAAAoAUAAIQDAACjAQAABgEAAAAAAAAAAAAAAAAAALhkBgBw/wMACgAAABAAAAAAAAAAAAAAAEsAAAAQAAAAAAAAAAUAAAAeAAAAGAAAAAAAAAAAAAAAGgEAAIAAAAAnAAAAGAAAAAEAAAAAAAAAAAAAAAAAAAAlAAAADAAAAAEAAABMAAAAZAAAAAAAAAAAAAAAGQEAAH8AAAAAAAAAAAAAABo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8PDwAAAAAAAlAAAADAAAAAEAAABMAAAAZAAAAAAAAAAAAAAAGQEAAH8AAAAAAAAAAAAAABoBAACAAAAAIQDwAAAAAAAAAAAAAACAPwAAAAAAAAAAAACAPwAAAAAAAAAAAAAAAAAAAAAAAAAAAAAAAAAAAAAAAAAAJQAAAAwAAAAAAACAKAAAAAwAAAABAAAAJwAAABgAAAABAAAAAAAAAPDw8AAAAAAAJQAAAAwAAAABAAAATAAAAGQAAAAAAAAAAAAAABkBAAB/AAAAAAAAAAAAAAAaAQAAgAAAACEA8AAAAAAAAAAAAAAAgD8AAAAAAAAAAAAAgD8AAAAAAAAAAAAAAAAAAAAAAAAAAAAAAAAAAAAAAAAAACUAAAAMAAAAAAAAgCgAAAAMAAAAAQAAACcAAAAYAAAAAQAAAAAAAADw8PAAAAAAACUAAAAMAAAAAQAAAEwAAABkAAAAAAAAAAAAAAAZAQAAfwAAAAAAAAAAAAAAGgEAAIAAAAAhAPAAAAAAAAAAAAAAAIA/AAAAAAAAAAAAAIA/AAAAAAAAAAAAAAAAAAAAAAAAAAAAAAAAAAAAAAAAAAAlAAAADAAAAAAAAIAoAAAADAAAAAEAAAAnAAAAGAAAAAEAAAAAAAAA////AAAAAAAlAAAADAAAAAEAAABMAAAAZAAAAAAAAAAAAAAAGQEAAH8AAAAAAAAAAAAAABoBAACAAAAAIQDwAAAAAAAAAAAAAACAPwAAAAAAAAAAAACAPwAAAAAAAAAAAAAAAAAAAAAAAAAAAAAAAAAAAAAAAAAAJQAAAAwAAAAAAACAKAAAAAwAAAABAAAAJwAAABgAAAABAAAAAAAAAP///wAAAAAAJQAAAAwAAAABAAAATAAAAGQAAAAAAAAAAAAAABkB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GgEAAIAAAAAAAAAAAAAAABo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Y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McAAABIAAAAJQAAAAwAAAAEAAAAVAAAANAAAAAqAAAAMwAAAMUAAABHAAAAAQAAABzH6EGO4+hBKgAAADMAAAAWAAAATAAAAAAAAAAAAAAAAAAAAP//////////eAAAAFIAYQBmAGEAZQBsACAATABhAHIAYQAgAFYAYQBsAGUAbgB6AHUAZQBsAGEACgAAAAgAAAAFAAAACAAAAAgAAAAEAAAABAAAAAgAAAAIAAAABgAAAAgAAAAEAAAACgAAAAgAAAAEAAAACAAAAAkAAAAHAAAACQAAAAgAAAAEAAAACAAAAEsAAABAAAAAMAAAAAUAAAAgAAAAAQAAAAEAAAAQAAAAAAAAAAAAAAAaAQAAgAAAAAAAAAAAAAAAGgEAAIAAAAAlAAAADAAAAAIAAAAnAAAAGAAAAAUAAAAAAAAA////AAAAAAAlAAAADAAAAAUAAABMAAAAZAAAAAAAAABQAAAAGQEAAHwAAAAAAAAAUAAAABo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QAAAACgAAAFAAAAB8AAAAXAAAAAEAAAAcx+hBjuPoQQoAAABQAAAAFgAAAEwAAAAAAAAAAAAAAAAAAAD//////////3gAAABSAGEAZgBhAGUAbAAgAEwAYQByAGEAIABWAGEAbABlAG4AegB1AGUAbABhAAcAAAAGAAAABAAAAAYAAAAGAAAAAwAAAAMAAAAFAAAABgAAAAQAAAAGAAAAAwAAAAcAAAAGAAAAAwAAAAYAAAAHAAAABQAAAAcAAAAGAAAAAwAAAAYAAABLAAAAQAAAADAAAAAFAAAAIAAAAAEAAAABAAAAEAAAAAAAAAAAAAAAGgEAAIAAAAAAAAAAAAAAABo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DcAAAACgAAAGAAAACJAAAAbAAAAAEAAAAcx+hBjuPoQQoAAABgAAAAGAAAAEwAAAAAAAAAAAAAAAAAAAD//////////3wAAABEAGkAcgBlAGMAdABvAHIAIABHAGUAcgBlAG4AdABlACAARwBlAG4AZQByAGEAbAAIAAAAAwAAAAQAAAAGAAAABQAAAAQAAAAHAAAABAAAAAMAAAAIAAAABgAAAAQAAAAGAAAABwAAAAQAAAAGAAAAAwAAAAgAAAAGAAAABwAAAAYAAAAEAAAABgAAAAMAAABLAAAAQAAAADAAAAAFAAAAIAAAAAEAAAABAAAAEAAAAAAAAAAAAAAAGgEAAIAAAAAAAAAAAAAAABoBAACAAAAAJQAAAAwAAAACAAAAJwAAABgAAAAFAAAAAAAAAP///wAAAAAAJQAAAAwAAAAFAAAATAAAAGQAAAAJAAAAcAAAABABAAB8AAAACQAAAHAAAAAIAQAADQAAACEA8AAAAAAAAAAAAAAAgD8AAAAAAAAAAAAAgD8AAAAAAAAAAAAAAAAAAAAAAAAAAAAAAAAAAAAAAAAAACUAAAAMAAAAAAAAgCgAAAAMAAAABQAAACUAAAAMAAAAAQAAABgAAAAMAAAAAAAAABIAAAAMAAAAAQAAABYAAAAMAAAAAAAAAFQAAABUAQAACgAAAHAAAAAPAQAAfAAAAAEAAAAcx+hBjuPoQQoAAABwAAAALAAAAEwAAAAEAAAACQAAAHAAAAARAQAAfQAAAKQAAABGAGkAcgBtAGEAZABvACAAcABvAHIAOgAgAFIAQQBGAEEARQBMACAARABFAE0ARQBUAFIASQBPACAATABBAFIAQQAgAFYAQQBMAEUATgBaAFUARQBMAEEABgAAAAMAAAAEAAAACQAAAAYAAAAHAAAABwAAAAMAAAAHAAAABwAAAAQAAAADAAAAAwAAAAcAAAAHAAAABgAAAAcAAAAGAAAABQAAAAMAAAAIAAAABgAAAAoAAAAGAAAABgAAAAcAAAADAAAACQAAAAMAAAAFAAAABwAAAAcAAAAHAAAAAwAAAAcAAAAHAAAABQAAAAYAAAAIAAAABgAAAAgAAAAGAAAABQAAAAcAAAAWAAAADAAAAAAAAAAlAAAADAAAAAIAAAAOAAAAFAAAAAAAAAAQAAAAFAAAAA==</Object>
</Signature>
</file>

<file path=_xmlsignatures/sig3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Y5VicW3ZwTZryvL943h/+eFzv1uCMf9IHdJrnCiHRrg=</DigestValue>
    </Reference>
    <Reference Type="http://www.w3.org/2000/09/xmldsig#Object" URI="#idOfficeObject">
      <DigestMethod Algorithm="http://www.w3.org/2001/04/xmlenc#sha256"/>
      <DigestValue>DPEJDpOZ5rJbSQXMPWN8mjW9lR7vJnwcRAM8rXk6mAU=</DigestValue>
    </Reference>
    <Reference Type="http://uri.etsi.org/01903#SignedProperties" URI="#idSignedProperties">
      <Transforms>
        <Transform Algorithm="http://www.w3.org/TR/2001/REC-xml-c14n-20010315"/>
      </Transforms>
      <DigestMethod Algorithm="http://www.w3.org/2001/04/xmlenc#sha256"/>
      <DigestValue>O3tfel3VdR3+Fk6wOAW4vtnbglO36QNTRFajOSOkRms=</DigestValue>
    </Reference>
  </SignedInfo>
  <SignatureValue>R5SoPfp3WZfpvx2l4apcoGJ842h/2mRb+d9qWO/Wij4YkYpMqE9acn18oBM25+0TkcFGGGurHr3W
cF+Dg8VzvBNbOCuVB5d280XDyqxak0qA16lkDlzZX2QcfH0nQ6aCX6olA+mp3HUxLkRfkmCRmwhN
BqPF+KsykSJaIMZL+irhJn8hvLCcB5kFlDgA2P+kkZJ9Hpd37w0Gyc0bc8IOZmou4C+h1eJUIgJF
jUlSVy1mcM7TuHDFCzY+q7Rlmo1FGuWaW4O9eSmeMHRSpKUbX/45u4jtjwi0JDL2L+BA6wbsORtt
ZUAJQPS70X6cQK9BfrvbVl4NZ+bXb1///NnqiQ==</SignatureValue>
  <KeyInfo>
    <X509Data>
      <X509Certificate>MIIIEDCCBfigAwIBAgITXAAAIkjrqBT0ju1tzQAAAAAiSDANBgkqhkiG9w0BAQsFADBXMRcwFQYDVQQFEw5SVUMgODAwODA2MTAtNzEVMBMGA1UEChMMQ09ERTEwMCBTLkEuMQswCQYDVQQGEwJQWTEYMBYGA1UEAxMPQ0EtQ09ERTEwMCBTLkEuMB4XDTIwMDEwOTE2MzczMFoXDTIyMDEwOTE2MzczMFowgaExIzAhBgNVBAMTGkhFQ1RPUiBEQU1JQU4gQ0FDRVJFUyBCQUVaMRcwFQYDVQQKEw5QRVJTT05BIEZJU0lDQTELMAkGA1UEBhMCUFkxFjAUBgNVBCoTDUhFQ1RPUiBEQU1JQU4xFTATBgNVBAQTDENBQ0VSRVMgQkFFWjESMBAGA1UEBRMJQ0kzMzg2ODg4MREwDwYDVQQLEwhGSVJNQSBGMjCCASIwDQYJKoZIhvcNAQEBBQADggEPADCCAQoCggEBAK4PZ4W5BUjbNF6u/XmgP8e67+H6WritYmYQordxA5jYDvJoR52p6z675QUfSDcVfybUzDokQ/EawtBriv/FQT/xRt0LWj7bEu94rQsbIXYCDH7ykQxgMeWGcmRhYigV7nN0e8Imc1genDJtZtqOVy5xxMztO/Ruc7pfNhtSyFBthWX9f8xEXfL0HBk31YBy4bWpvn2SPApSA361Hdc7GF/nqez8XaQQ5XJSUl75p4wwW6DtnA2Xy+FRekZR6n8PPD7tJ1G5WznQQzWVexD8zsMJPmX7ZCZNXWo7TXoS9a71Nj+MYAL+gC1xxk7H8vux2040qbDQdd2USAiP+8KPSUMCAwEAAaOCA4gwggOEMA4GA1UdDwEB/wQEAwIF4DAMBgNVHRMBAf8EAjAAMCAGA1UdJQEB/wQWMBQGCCsGAQUFBwMCBggrBgEFBQcDBDAdBgNVHQ4EFgQU4qNLv1n9TUFHlUjfGqTn35r6fH8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KQYDVR0RBCIwIIEeSENBQ0VSRVNAUEtGLUNPTlRST0xMRVIuQ09NLlBZMA0GCSqGSIb3DQEBCwUAA4ICAQCpJICXge+GWrUy3YcucryvZPlzsDf9WwB/4eyZBWRFmCVcA25XGtywf0E0sB0oP6n2VoU/GJnMhmDM+uDUUE+L8Gt7hJHxz9fyFlwLuWf4VUDtventt46uHqU6wbJIO9rxCDqr2kcCIa9ion3GPbNZ2PVZgT5ENy4iWlzsv11oNC6axMt9B1BkV8vAeELgdcizfLq7CwK6mobgK6vJ4cCL7y1oDCSFjQrnSPJ8KoSlFXwP9BaWGwDeZr/+0KbAptadbTN2o5slbCeRE2roo8E1JeNnCBUvCoSvmPwxVCLj4HJ1lgTTw4zKuRwfIighz3Dmm3wIslzec3rdGLWyKdg714DNA4mfGoXikW7bpyAH5bmiUbsGdgDFCaKUfcm6xOExOAPn3fxvFZMLZr2h04HOSR0rClUW75w/ZrOBX2L2MW/cPpRX2roScMZFXykfozXkAgpoaXuVSbbT4pa5OabV5NytEcrnUCFMrOVQqaXQ/xaDThKg5btMVOnpplKrp6aVjMXZ0yAHMYTFR6X2VkSoj4V+ARrbiBqsSpjBXT+D0C7DRhC3R8cOu7Ex/QiT/fxJh3LnTj8QxaoW2hZ+UFgRpkLjM5D3PL7OG2hXFuOIykXVe66ctldmmmRcaLlYowGasYJ3yflOHQUEak2RJ2YaD7l+jq2STyedwLdBuyQ8/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QxTsZRIPljpCJSUvYq3yRrCeYFjxgd9qAAyZJAim1go=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VrXED7/c6wFS8DQR2wA9sIBSBpG3URvIqYOrVCvNdsw=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6PYPvcgE4EoP+JUZhtcVgXZMNK2a5L6GJifdA1XCFfo=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6PYPvcgE4EoP+JUZhtcVgXZMNK2a5L6GJifdA1XCFfo=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6PYPvcgE4EoP+JUZhtcVgXZMNK2a5L6GJifdA1XCFfo=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YY0KESmrjys0nHK0rESl1Vzt4562t2JT1arvGMjdaWk=</DigestValue>
      </Reference>
      <Reference URI="/xl/drawings/drawing1.xml?ContentType=application/vnd.openxmlformats-officedocument.drawing+xml">
        <DigestMethod Algorithm="http://www.w3.org/2001/04/xmlenc#sha256"/>
        <DigestValue>cYz6nP/kA4sESEaGWYGc9BYSKfRTAET2v883waM1MyA=</DigestValue>
      </Reference>
      <Reference URI="/xl/drawings/drawing2.xml?ContentType=application/vnd.openxmlformats-officedocument.drawing+xml">
        <DigestMethod Algorithm="http://www.w3.org/2001/04/xmlenc#sha256"/>
        <DigestValue>iZukg27XrhbInY59EslIKe0c+a5Zdk+BhU7GA0rC7Jw=</DigestValue>
      </Reference>
      <Reference URI="/xl/drawings/vmlDrawing1.vml?ContentType=application/vnd.openxmlformats-officedocument.vmlDrawing">
        <DigestMethod Algorithm="http://www.w3.org/2001/04/xmlenc#sha256"/>
        <DigestValue>Dcazh7Y6y82o7O+StOhPXCqmgRufqf7Hn9UqEHCdXKw=</DigestValue>
      </Reference>
      <Reference URI="/xl/drawings/vmlDrawing2.vml?ContentType=application/vnd.openxmlformats-officedocument.vmlDrawing">
        <DigestMethod Algorithm="http://www.w3.org/2001/04/xmlenc#sha256"/>
        <DigestValue>9e7r829xFOXJZLZhU/7bYPbkoUdHDzCi47wjFWVJSag=</DigestValue>
      </Reference>
      <Reference URI="/xl/drawings/vmlDrawing3.vml?ContentType=application/vnd.openxmlformats-officedocument.vmlDrawing">
        <DigestMethod Algorithm="http://www.w3.org/2001/04/xmlenc#sha256"/>
        <DigestValue>SMIuwi9GwHMmiRn8Ewu5sBiQLaz3JIV56cbkSo/J4sQ=</DigestValue>
      </Reference>
      <Reference URI="/xl/drawings/vmlDrawing4.vml?ContentType=application/vnd.openxmlformats-officedocument.vmlDrawing">
        <DigestMethod Algorithm="http://www.w3.org/2001/04/xmlenc#sha256"/>
        <DigestValue>XvKZPwKShVapujY9QuYKyWror4BO4TpKsiZEX09qvxM=</DigestValue>
      </Reference>
      <Reference URI="/xl/drawings/vmlDrawing5.vml?ContentType=application/vnd.openxmlformats-officedocument.vmlDrawing">
        <DigestMethod Algorithm="http://www.w3.org/2001/04/xmlenc#sha256"/>
        <DigestValue>Rouae/cP640zp/m+o39CITltPm/w0Zo5OzAG5FeTIO0=</DigestValue>
      </Reference>
      <Reference URI="/xl/embeddings/Microsoft_Excel_97-2003_Worksheet.xls?ContentType=application/vnd.ms-excel">
        <DigestMethod Algorithm="http://www.w3.org/2001/04/xmlenc#sha256"/>
        <DigestValue>NUiM9/pFsJylaSYNsF1iQmkVVqTu72CSWh+xr0FQbQ8=</DigestValue>
      </Reference>
      <Reference URI="/xl/embeddings/Microsoft_Excel_97-2003_Worksheet1.xls?ContentType=application/vnd.ms-excel">
        <DigestMethod Algorithm="http://www.w3.org/2001/04/xmlenc#sha256"/>
        <DigestValue>8zrUlHNX/uTFM3g+cqG9mwdTqoliTh9h20ITlCFyuCM=</DigestValue>
      </Reference>
      <Reference URI="/xl/media/image1.emf?ContentType=image/x-emf">
        <DigestMethod Algorithm="http://www.w3.org/2001/04/xmlenc#sha256"/>
        <DigestValue>M402nuAYAQk5G47QpGhnM6EnKeTAlsuGIVVF3qIxbuE=</DigestValue>
      </Reference>
      <Reference URI="/xl/media/image2.emf?ContentType=image/x-emf">
        <DigestMethod Algorithm="http://www.w3.org/2001/04/xmlenc#sha256"/>
        <DigestValue>as46bRdy9zH4l6tIJQga5cplRJbITJPlEkieZm+MGFE=</DigestValue>
      </Reference>
      <Reference URI="/xl/media/image3.emf?ContentType=image/x-emf">
        <DigestMethod Algorithm="http://www.w3.org/2001/04/xmlenc#sha256"/>
        <DigestValue>V83/BKLzhqxY4FPsPZ09VjJRPDusR2ayYw9cqVRtumM=</DigestValue>
      </Reference>
      <Reference URI="/xl/media/image4.emf?ContentType=image/x-emf">
        <DigestMethod Algorithm="http://www.w3.org/2001/04/xmlenc#sha256"/>
        <DigestValue>CdEaPRXmW9BDaFRU+Em1ZQd9FrLRIIcjBIEdwK2wWLQ=</DigestValue>
      </Reference>
      <Reference URI="/xl/media/image5.emf?ContentType=image/x-emf">
        <DigestMethod Algorithm="http://www.w3.org/2001/04/xmlenc#sha256"/>
        <DigestValue>JqaI6XSauIpjJvrhcBDtUdc6lKQb6Otfte4u+KhfsgQ=</DigestValue>
      </Reference>
      <Reference URI="/xl/media/image6.emf?ContentType=image/x-emf">
        <DigestMethod Algorithm="http://www.w3.org/2001/04/xmlenc#sha256"/>
        <DigestValue>PWTq6+Nic2nTGlGxPf/xBwnMQ/fOj193UkR5iificl8=</DigestValue>
      </Reference>
      <Reference URI="/xl/media/image7.emf?ContentType=image/x-emf">
        <DigestMethod Algorithm="http://www.w3.org/2001/04/xmlenc#sha256"/>
        <DigestValue>Jfwi8mIqt7ru+8ovtXF8B6RQVAs6Yi686+p1GeTEbOE=</DigestValue>
      </Reference>
      <Reference URI="/xl/media/image8.emf?ContentType=image/x-emf">
        <DigestMethod Algorithm="http://www.w3.org/2001/04/xmlenc#sha256"/>
        <DigestValue>3g7Dqlmd074fY/cWAkREtsn1IBSHXZHjpQczKU8d/ew=</DigestValue>
      </Reference>
      <Reference URI="/xl/printerSettings/printerSettings1.bin?ContentType=application/vnd.openxmlformats-officedocument.spreadsheetml.printerSettings">
        <DigestMethod Algorithm="http://www.w3.org/2001/04/xmlenc#sha256"/>
        <DigestValue>x9ON6vbhOxsNADzrW3Sqh5fq9kEQWWhpPm4RJfkJH9c=</DigestValue>
      </Reference>
      <Reference URI="/xl/printerSettings/printerSettings2.bin?ContentType=application/vnd.openxmlformats-officedocument.spreadsheetml.printerSettings">
        <DigestMethod Algorithm="http://www.w3.org/2001/04/xmlenc#sha256"/>
        <DigestValue>Giv5NI/oKNPJrD6HZtyz+AOEv2ZSVqq5HGjL7gBbIsU=</DigestValue>
      </Reference>
      <Reference URI="/xl/printerSettings/printerSettings3.bin?ContentType=application/vnd.openxmlformats-officedocument.spreadsheetml.printerSettings">
        <DigestMethod Algorithm="http://www.w3.org/2001/04/xmlenc#sha256"/>
        <DigestValue>PJ0w+ExbZsve2LukHY7bPHC41Sua1srnPNQumbnRVjg=</DigestValue>
      </Reference>
      <Reference URI="/xl/printerSettings/printerSettings4.bin?ContentType=application/vnd.openxmlformats-officedocument.spreadsheetml.printerSettings">
        <DigestMethod Algorithm="http://www.w3.org/2001/04/xmlenc#sha256"/>
        <DigestValue>x9ON6vbhOxsNADzrW3Sqh5fq9kEQWWhpPm4RJfkJH9c=</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t/SSd1MIfLjoIsWgjIPG6pc6xVDzxDpEaezEAvDiyV0=</DigestValue>
      </Reference>
      <Reference URI="/xl/styles.xml?ContentType=application/vnd.openxmlformats-officedocument.spreadsheetml.styles+xml">
        <DigestMethod Algorithm="http://www.w3.org/2001/04/xmlenc#sha256"/>
        <DigestValue>1dUYTuQVxVFDLFRVkTEQlO1t1u5hej1ZK3w+8ca2VbA=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1aJXmpyNrErzPQiu/V/p7u/J7hb5Z0QeyhfNgu20tqQ=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FFIrRsYgXaGYr5S5tvXNLL2fMBe0ujKkn3inKa+A3rM=</DigestValue>
      </Reference>
      <Reference URI="/xl/worksheets/sheet1.xml?ContentType=application/vnd.openxmlformats-officedocument.spreadsheetml.worksheet+xml">
        <DigestMethod Algorithm="http://www.w3.org/2001/04/xmlenc#sha256"/>
        <DigestValue>woJwnJofxDXX4NOhmV4DEpl478TT8umcS6I89HHobR4=</DigestValue>
      </Reference>
      <Reference URI="/xl/worksheets/sheet2.xml?ContentType=application/vnd.openxmlformats-officedocument.spreadsheetml.worksheet+xml">
        <DigestMethod Algorithm="http://www.w3.org/2001/04/xmlenc#sha256"/>
        <DigestValue>yUDgSa1zcPvsIcVW8FLjseUq/ykwQTMFG763hT9qEOM=</DigestValue>
      </Reference>
      <Reference URI="/xl/worksheets/sheet3.xml?ContentType=application/vnd.openxmlformats-officedocument.spreadsheetml.worksheet+xml">
        <DigestMethod Algorithm="http://www.w3.org/2001/04/xmlenc#sha256"/>
        <DigestValue>PgQJbXSoJ2euauCL2ptCcXaHrukQbs5MHONy8eGpSwc=</DigestValue>
      </Reference>
      <Reference URI="/xl/worksheets/sheet4.xml?ContentType=application/vnd.openxmlformats-officedocument.spreadsheetml.worksheet+xml">
        <DigestMethod Algorithm="http://www.w3.org/2001/04/xmlenc#sha256"/>
        <DigestValue>uVQP+EtkC1D5Kf+GpQTT6A+/JOcUl5SXV4PWCbXyRzM=</DigestValue>
      </Reference>
      <Reference URI="/xl/worksheets/sheet5.xml?ContentType=application/vnd.openxmlformats-officedocument.spreadsheetml.worksheet+xml">
        <DigestMethod Algorithm="http://www.w3.org/2001/04/xmlenc#sha256"/>
        <DigestValue>87VA0HqEf/TT2lspJ6za2dCpn/2BWaFK//rghxuiwIE=</DigestValue>
      </Reference>
    </Manifest>
    <SignatureProperties>
      <SignatureProperty Id="idSignatureTime" Target="#idPackageSignature">
        <mdssi:SignatureTime xmlns:mdssi="http://schemas.openxmlformats.org/package/2006/digital-signature">
          <mdssi:Format>YYYY-MM-DDThh:mm:ssTZD</mdssi:Format>
          <mdssi:Value>2020-06-30T20:37:38Z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FIRMADO AL SOLO EFECTO DE SU IDENTIFICACION CON EL DICTAMEN DE AUDITORIA DE FECHA 26/02/2020 - PKF CONTROLLER Contadores &amp; Auditores.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2020-06-30T20:37:38Z</xd:SigningTime>
          <xd:SigningCertificate>
            <xd:Cert>
              <xd:CertDigest>
                <DigestMethod Algorithm="http://www.w3.org/2001/04/xmlenc#sha256"/>
                <DigestValue>Gf0h0SQMN6waS2nIE/gO/qTLdfTcB2b2rvrvU9SkOMs=</DigestValue>
              </xd:CertDigest>
              <xd:IssuerSerial>
                <X509IssuerName>CN=CA-CODE100 S.A., C=PY, O=CODE100 S.A., SERIALNUMBER=RUC 80080610-7</X509IssuerName>
                <X509SerialNumber>2051668603837194242596446940269392335489475144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EglnBvQAzyFSPzuG3TfbttMOcesWJQhtdfsDP6JjrOg=</DigestValue>
    </Reference>
    <Reference Type="http://www.w3.org/2000/09/xmldsig#Object" URI="#idOfficeObject">
      <DigestMethod Algorithm="http://www.w3.org/2001/04/xmlenc#sha256"/>
      <DigestValue>6eOp7WYvdTAqfH9nqVtgpP8ENJsBYVDbXmoQz4P1xQg=</DigestValue>
    </Reference>
    <Reference Type="http://uri.etsi.org/01903#SignedProperties" URI="#idSignedProperties">
      <Transforms>
        <Transform Algorithm="http://www.w3.org/TR/2001/REC-xml-c14n-20010315"/>
      </Transforms>
      <DigestMethod Algorithm="http://www.w3.org/2001/04/xmlenc#sha256"/>
      <DigestValue>tNEE0I/hhTR/zdDnUg9XFb3KcubfO7bwXMbigubySeQ=</DigestValue>
    </Reference>
    <Reference Type="http://www.w3.org/2000/09/xmldsig#Object" URI="#idValidSigLnImg">
      <DigestMethod Algorithm="http://www.w3.org/2001/04/xmlenc#sha256"/>
      <DigestValue>fQu52eXDTwtXRMPAR1O4c5WgZWFU6MxOI9QgM1EtX9E=</DigestValue>
    </Reference>
    <Reference Type="http://www.w3.org/2000/09/xmldsig#Object" URI="#idInvalidSigLnImg">
      <DigestMethod Algorithm="http://www.w3.org/2001/04/xmlenc#sha256"/>
      <DigestValue>41/qOf5GrBpG+qydIrMAIuYwOD1sMEa4JLRBOadPOCU=</DigestValue>
    </Reference>
  </SignedInfo>
  <SignatureValue>uSWcrlcdRW/F4iCo7PmlwzmYdH/2ICwCSQMC9cCHjVQAXPY/pxSga/dQnMZ4NpRZdKM+zW7VSfPW
G9cNQbyFb/KEf5kFe4L5cCoR1sIGCfAVBbOP1StuNLSDBj3htzBm5gK638p2tdHwXUaIWNiERQrb
7+nfSZmfZjvBrXQpnJNpJResu76Y+bUb+AksIw6jUCqjOl+dh1SlEr+3yQ6Ewm/WToRU4iAAO0cs
H0GHU5tQaTn6c2nY/91EyIj1UOsUvt9e7ju5F1ztuW2AFVoz8mcJ6AI4G5jU3Aa1mBQUfdJbaqTn
LuDXws3ELa56bVpi+VVIF2G4QEhZKbLbd5V2gQ==</SignatureValue>
  <KeyInfo>
    <X509Data>
      <X509Certificate>MIIIDTCCBfWgAwIBAgIID1bzS3/s5U0wDQYJKoZIhvcNAQELBQAwWzEXMBUGA1UEBRMOUlVDIDgwMDUwMTcyLTExGjAYBgNVBAMTEUNBLURPQ1VNRU5UQSBTLkEuMRcwFQYDVQQKEw5ET0NVTUVOVEEgUy5BLjELMAkGA1UEBhMCUFkwHhcNMjAwNjI2MTI1ODA0WhcNMjIwNjI2MTMwODA0WjCBpjELMAkGA1UEBhMCUFkxFTATBgNVBAQMDENBUkRPWk8gVkVSQTERMA8GA1UEBRMIQ0k5NzIzNjUxGTAXBgNVBCoMEFZJUkdJTklBIEFNQU1CQVkxFzAVBgNVBAoMDlBFUlNPTkEgRklTSUNBMREwDwYDVQQLDAhGSVJNQSBGMjEmMCQGA1UEAwwdVklSR0lOSUEgQU1BTUJBWSBDQVJET1pPIFZFUkEwggEiMA0GCSqGSIb3DQEBAQUAA4IBDwAwggEKAoIBAQC+xI+UKrK+5QEcwtXzCzxEGlijkduYh31f6IOKjGU13er+ua1WgVWHlti8iic1QO+xVc5+jAZl/vr6VqqR/UqOImgB/k05ErNJonVT6RTLY0tRDYR4XvDqHDZblrK5NerxijfPwW5cZcnkB99bOwu90iVyIqHj3v7MKjW2oDGmjmCovb2TOrPcenkhCVYcC0RpbHeeGlkheTwXqXJEwu+RLbN7wEMO6s2+BYd4Ykwb41lI4dg3WI2y+3buiJD/jXc8mM6g93e1uwCgud2NfQQaPYEa3faLze25lqGWdfApU3inMEaCNIRH6k3Uyt6OL4hqTNInZvo2H4K6A0k7mWdtAgMBAAGjggOHMIIDgzAMBgNVHRMBAf8EAjAAMA4GA1UdDwEB/wQEAwIF4DAqBgNVHSUBAf8EIDAeBggrBgEFBQcDAQYIKwYBBQUHAwIGCCsGAQUFBwMEMB0GA1UdDgQWBBSW20CIKYFINPEZjSNMcuCIaIVih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wYDVR0RBCQwIoEgYW1hbWJheS5jYXJkb3pvQGludGVyZmlzYS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AJ7dqufQyHXrZbxSEogvHOsEMr4KwKZLc2I9daX9VOViN0un+PoV19zoUpkx0XE17eOtK67YSQ8GU9fgLZfNm3NhhtUrIU/9Plhk52PdYiFTW53I/w1CaLad2uu0BhtrZBUzXOfY/UktzKYh6zHVJsv68dEZ0giSkHIay49vBZQvp7saXO1a5HQCiQXRCLMMkdSOlmjVlrl2whATvykn9LbcVLgQ4JdXHfQeQvIgGHKBu+KdIq/Y1FoFrTfc5TrDorJTNK0jRRuoxkAMiR/2G34lzfQGkY+YpX618d1AmI/KAEmRMTBQOk8tplJgtIU0QnP/RPY8GUJ5a2LC2iJu2EKWn3gif3GFPlbcf60qkLJPJ2FCNDbsBxM6CkOOCyYJVydEJhdULWj3Y4X+WtxRXU8Hxj/Dw9CenL4c+HBaOSJiAEkZSsAiLPhKSLHKRlSWXAQ4YpLQQOtvEFmAbWK7OeDbomnNEDM+bZIlTuFy9s6cm64qjorLradVbxFl4yKL04OpG8DBWEomFCWp6cQAmdjFd3T2bnY/PqL5eS5J1KkB3BNnihPE7yXYWapgzHbm1Ooe1xqH8JE+SdqxPs3F7IS4CoCgRtIDwg++hgMPlBe1aA6CJAWU8cw63gjQJ//H2pzUSqx95d52pAUCxVZ3UiJWDEs5cNkLh+VQ8hTvDRe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QxTsZRIPljpCJSUvYq3yRrCeYFjxgd9qAAyZJAim1go=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VrXED7/c6wFS8DQR2wA9sIBSBpG3URvIqYOrVCvNdsw=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6PYPvcgE4EoP+JUZhtcVgXZMNK2a5L6GJifdA1XCFfo=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6PYPvcgE4EoP+JUZhtcVgXZMNK2a5L6GJifdA1XCFfo=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6PYPvcgE4EoP+JUZhtcVgXZMNK2a5L6GJifdA1XCFfo=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YY0KESmrjys0nHK0rESl1Vzt4562t2JT1arvGMjdaWk=</DigestValue>
      </Reference>
      <Reference URI="/xl/drawings/drawing1.xml?ContentType=application/vnd.openxmlformats-officedocument.drawing+xml">
        <DigestMethod Algorithm="http://www.w3.org/2001/04/xmlenc#sha256"/>
        <DigestValue>cYz6nP/kA4sESEaGWYGc9BYSKfRTAET2v883waM1MyA=</DigestValue>
      </Reference>
      <Reference URI="/xl/drawings/drawing2.xml?ContentType=application/vnd.openxmlformats-officedocument.drawing+xml">
        <DigestMethod Algorithm="http://www.w3.org/2001/04/xmlenc#sha256"/>
        <DigestValue>iZukg27XrhbInY59EslIKe0c+a5Zdk+BhU7GA0rC7Jw=</DigestValue>
      </Reference>
      <Reference URI="/xl/drawings/vmlDrawing1.vml?ContentType=application/vnd.openxmlformats-officedocument.vmlDrawing">
        <DigestMethod Algorithm="http://www.w3.org/2001/04/xmlenc#sha256"/>
        <DigestValue>Dcazh7Y6y82o7O+StOhPXCqmgRufqf7Hn9UqEHCdXKw=</DigestValue>
      </Reference>
      <Reference URI="/xl/drawings/vmlDrawing2.vml?ContentType=application/vnd.openxmlformats-officedocument.vmlDrawing">
        <DigestMethod Algorithm="http://www.w3.org/2001/04/xmlenc#sha256"/>
        <DigestValue>9e7r829xFOXJZLZhU/7bYPbkoUdHDzCi47wjFWVJSag=</DigestValue>
      </Reference>
      <Reference URI="/xl/drawings/vmlDrawing3.vml?ContentType=application/vnd.openxmlformats-officedocument.vmlDrawing">
        <DigestMethod Algorithm="http://www.w3.org/2001/04/xmlenc#sha256"/>
        <DigestValue>SMIuwi9GwHMmiRn8Ewu5sBiQLaz3JIV56cbkSo/J4sQ=</DigestValue>
      </Reference>
      <Reference URI="/xl/drawings/vmlDrawing4.vml?ContentType=application/vnd.openxmlformats-officedocument.vmlDrawing">
        <DigestMethod Algorithm="http://www.w3.org/2001/04/xmlenc#sha256"/>
        <DigestValue>XvKZPwKShVapujY9QuYKyWror4BO4TpKsiZEX09qvxM=</DigestValue>
      </Reference>
      <Reference URI="/xl/drawings/vmlDrawing5.vml?ContentType=application/vnd.openxmlformats-officedocument.vmlDrawing">
        <DigestMethod Algorithm="http://www.w3.org/2001/04/xmlenc#sha256"/>
        <DigestValue>Rouae/cP640zp/m+o39CITltPm/w0Zo5OzAG5FeTIO0=</DigestValue>
      </Reference>
      <Reference URI="/xl/embeddings/Microsoft_Excel_97-2003_Worksheet.xls?ContentType=application/vnd.ms-excel">
        <DigestMethod Algorithm="http://www.w3.org/2001/04/xmlenc#sha256"/>
        <DigestValue>NUiM9/pFsJylaSYNsF1iQmkVVqTu72CSWh+xr0FQbQ8=</DigestValue>
      </Reference>
      <Reference URI="/xl/embeddings/Microsoft_Excel_97-2003_Worksheet1.xls?ContentType=application/vnd.ms-excel">
        <DigestMethod Algorithm="http://www.w3.org/2001/04/xmlenc#sha256"/>
        <DigestValue>8zrUlHNX/uTFM3g+cqG9mwdTqoliTh9h20ITlCFyuCM=</DigestValue>
      </Reference>
      <Reference URI="/xl/media/image1.emf?ContentType=image/x-emf">
        <DigestMethod Algorithm="http://www.w3.org/2001/04/xmlenc#sha256"/>
        <DigestValue>M402nuAYAQk5G47QpGhnM6EnKeTAlsuGIVVF3qIxbuE=</DigestValue>
      </Reference>
      <Reference URI="/xl/media/image2.emf?ContentType=image/x-emf">
        <DigestMethod Algorithm="http://www.w3.org/2001/04/xmlenc#sha256"/>
        <DigestValue>as46bRdy9zH4l6tIJQga5cplRJbITJPlEkieZm+MGFE=</DigestValue>
      </Reference>
      <Reference URI="/xl/media/image3.emf?ContentType=image/x-emf">
        <DigestMethod Algorithm="http://www.w3.org/2001/04/xmlenc#sha256"/>
        <DigestValue>V83/BKLzhqxY4FPsPZ09VjJRPDusR2ayYw9cqVRtumM=</DigestValue>
      </Reference>
      <Reference URI="/xl/media/image4.emf?ContentType=image/x-emf">
        <DigestMethod Algorithm="http://www.w3.org/2001/04/xmlenc#sha256"/>
        <DigestValue>CdEaPRXmW9BDaFRU+Em1ZQd9FrLRIIcjBIEdwK2wWLQ=</DigestValue>
      </Reference>
      <Reference URI="/xl/media/image5.emf?ContentType=image/x-emf">
        <DigestMethod Algorithm="http://www.w3.org/2001/04/xmlenc#sha256"/>
        <DigestValue>JqaI6XSauIpjJvrhcBDtUdc6lKQb6Otfte4u+KhfsgQ=</DigestValue>
      </Reference>
      <Reference URI="/xl/media/image6.emf?ContentType=image/x-emf">
        <DigestMethod Algorithm="http://www.w3.org/2001/04/xmlenc#sha256"/>
        <DigestValue>PWTq6+Nic2nTGlGxPf/xBwnMQ/fOj193UkR5iificl8=</DigestValue>
      </Reference>
      <Reference URI="/xl/media/image7.emf?ContentType=image/x-emf">
        <DigestMethod Algorithm="http://www.w3.org/2001/04/xmlenc#sha256"/>
        <DigestValue>Jfwi8mIqt7ru+8ovtXF8B6RQVAs6Yi686+p1GeTEbOE=</DigestValue>
      </Reference>
      <Reference URI="/xl/media/image8.emf?ContentType=image/x-emf">
        <DigestMethod Algorithm="http://www.w3.org/2001/04/xmlenc#sha256"/>
        <DigestValue>3g7Dqlmd074fY/cWAkREtsn1IBSHXZHjpQczKU8d/ew=</DigestValue>
      </Reference>
      <Reference URI="/xl/printerSettings/printerSettings1.bin?ContentType=application/vnd.openxmlformats-officedocument.spreadsheetml.printerSettings">
        <DigestMethod Algorithm="http://www.w3.org/2001/04/xmlenc#sha256"/>
        <DigestValue>x9ON6vbhOxsNADzrW3Sqh5fq9kEQWWhpPm4RJfkJH9c=</DigestValue>
      </Reference>
      <Reference URI="/xl/printerSettings/printerSettings2.bin?ContentType=application/vnd.openxmlformats-officedocument.spreadsheetml.printerSettings">
        <DigestMethod Algorithm="http://www.w3.org/2001/04/xmlenc#sha256"/>
        <DigestValue>Giv5NI/oKNPJrD6HZtyz+AOEv2ZSVqq5HGjL7gBbIsU=</DigestValue>
      </Reference>
      <Reference URI="/xl/printerSettings/printerSettings3.bin?ContentType=application/vnd.openxmlformats-officedocument.spreadsheetml.printerSettings">
        <DigestMethod Algorithm="http://www.w3.org/2001/04/xmlenc#sha256"/>
        <DigestValue>PJ0w+ExbZsve2LukHY7bPHC41Sua1srnPNQumbnRVjg=</DigestValue>
      </Reference>
      <Reference URI="/xl/printerSettings/printerSettings4.bin?ContentType=application/vnd.openxmlformats-officedocument.spreadsheetml.printerSettings">
        <DigestMethod Algorithm="http://www.w3.org/2001/04/xmlenc#sha256"/>
        <DigestValue>x9ON6vbhOxsNADzrW3Sqh5fq9kEQWWhpPm4RJfkJH9c=</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t/SSd1MIfLjoIsWgjIPG6pc6xVDzxDpEaezEAvDiyV0=</DigestValue>
      </Reference>
      <Reference URI="/xl/styles.xml?ContentType=application/vnd.openxmlformats-officedocument.spreadsheetml.styles+xml">
        <DigestMethod Algorithm="http://www.w3.org/2001/04/xmlenc#sha256"/>
        <DigestValue>1dUYTuQVxVFDLFRVkTEQlO1t1u5hej1ZK3w+8ca2VbA=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1aJXmpyNrErzPQiu/V/p7u/J7hb5Z0QeyhfNgu20tqQ=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FFIrRsYgXaGYr5S5tvXNLL2fMBe0ujKkn3inKa+A3rM=</DigestValue>
      </Reference>
      <Reference URI="/xl/worksheets/sheet1.xml?ContentType=application/vnd.openxmlformats-officedocument.spreadsheetml.worksheet+xml">
        <DigestMethod Algorithm="http://www.w3.org/2001/04/xmlenc#sha256"/>
        <DigestValue>woJwnJofxDXX4NOhmV4DEpl478TT8umcS6I89HHobR4=</DigestValue>
      </Reference>
      <Reference URI="/xl/worksheets/sheet2.xml?ContentType=application/vnd.openxmlformats-officedocument.spreadsheetml.worksheet+xml">
        <DigestMethod Algorithm="http://www.w3.org/2001/04/xmlenc#sha256"/>
        <DigestValue>yUDgSa1zcPvsIcVW8FLjseUq/ykwQTMFG763hT9qEOM=</DigestValue>
      </Reference>
      <Reference URI="/xl/worksheets/sheet3.xml?ContentType=application/vnd.openxmlformats-officedocument.spreadsheetml.worksheet+xml">
        <DigestMethod Algorithm="http://www.w3.org/2001/04/xmlenc#sha256"/>
        <DigestValue>PgQJbXSoJ2euauCL2ptCcXaHrukQbs5MHONy8eGpSwc=</DigestValue>
      </Reference>
      <Reference URI="/xl/worksheets/sheet4.xml?ContentType=application/vnd.openxmlformats-officedocument.spreadsheetml.worksheet+xml">
        <DigestMethod Algorithm="http://www.w3.org/2001/04/xmlenc#sha256"/>
        <DigestValue>uVQP+EtkC1D5Kf+GpQTT6A+/JOcUl5SXV4PWCbXyRzM=</DigestValue>
      </Reference>
      <Reference URI="/xl/worksheets/sheet5.xml?ContentType=application/vnd.openxmlformats-officedocument.spreadsheetml.worksheet+xml">
        <DigestMethod Algorithm="http://www.w3.org/2001/04/xmlenc#sha256"/>
        <DigestValue>87VA0HqEf/TT2lspJ6za2dCpn/2BWaFK//rghxuiwIE=</DigestValue>
      </Reference>
    </Manifest>
    <SignatureProperties>
      <SignatureProperty Id="idSignatureTime" Target="#idPackageSignature">
        <mdssi:SignatureTime xmlns:mdssi="http://schemas.openxmlformats.org/package/2006/digital-signature">
          <mdssi:Format>YYYY-MM-DDThh:mm:ssTZD</mdssi:Format>
          <mdssi:Value>2020-06-30T17:50:51Z</mdssi:Value>
        </mdssi:SignatureTime>
      </SignatureProperty>
    </SignatureProperties>
  </Object>
  <Object Id="idOfficeObject">
    <SignatureProperties>
      <SignatureProperty Id="idOfficeV1Details" Target="#idPackageSignature">
        <SignatureInfoV1 xmlns="http://schemas.microsoft.com/office/2006/digsig">
          <SetupID>{BD75295C-E04F-41AE-90C5-DC9B8EA390CC}</SetupID>
          <SignatureText>Virginia Amambay Cardozo</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2020-06-30T17:50:51Z</xd:SigningTime>
          <xd:SigningCertificate>
            <xd:Cert>
              <xd:CertDigest>
                <DigestMethod Algorithm="http://www.w3.org/2001/04/xmlenc#sha256"/>
                <DigestValue>nk1xQyYt+nugr2aHcAte++07a39o2oHJcSLIYNAbcRo=</DigestValue>
              </xd:CertDigest>
              <xd:IssuerSerial>
                <X509IssuerName>C=PY, O=DOCUMENTA S.A., CN=CA-DOCUMENTA S.A., SERIALNUMBER=RUC 80050172-1</X509IssuerName>
                <X509SerialNumber>1105338264160363853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MBAAB/AAAAAAAAAAAAAABfHwAAjw4AACBFTUYAAAEAFBwAAKoAAAAGAAAAAAAAAAAAAAAAAAAAoAUAAIQDAACjAQAABgEAAAAAAAAAAAAAAAAAALhkBgBw/wMACgAAABAAAAAAAAAAAAAAAEsAAAAQAAAAAAAAAAUAAAAeAAAAGAAAAAAAAAAAAAAAFAEAAIAAAAAnAAAAGAAAAAEAAAAAAAAAAAAAAAAAAAAlAAAADAAAAAEAAABMAAAAZAAAAAAAAAAAAAAAEwEAAH8AAAAAAAAAAAAAABQ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TAQAAfwAAAAAAAAAAAAAAFAEAAIAAAAAhAPAAAAAAAAAAAAAAAIA/AAAAAAAAAAAAAIA/AAAAAAAAAAAAAAAAAAAAAAAAAAAAAAAAAAAAAAAAAAAlAAAADAAAAAAAAIAoAAAADAAAAAEAAAAnAAAAGAAAAAEAAAAAAAAA8PDwAAAAAAAlAAAADAAAAAEAAABMAAAAZAAAAAAAAAAAAAAAEwEAAH8AAAAAAAAAAAAAABQBAACAAAAAIQDwAAAAAAAAAAAAAACAPwAAAAAAAAAAAACAPwAAAAAAAAAAAAAAAAAAAAAAAAAAAAAAAAAAAAAAAAAAJQAAAAwAAAAAAACAKAAAAAwAAAABAAAAJwAAABgAAAABAAAAAAAAAPDw8AAAAAAAJQAAAAwAAAABAAAATAAAAGQAAAAAAAAAAAAAABMBAAB/AAAAAAAAAAAAAAAUAQAAgAAAACEA8AAAAAAAAAAAAAAAgD8AAAAAAAAAAAAAgD8AAAAAAAAAAAAAAAAAAAAAAAAAAAAAAAAAAAAAAAAAACUAAAAMAAAAAAAAgCgAAAAMAAAAAQAAACcAAAAYAAAAAQAAAAAAAADw8PAAAAAAACUAAAAMAAAAAQAAAEwAAABkAAAAAAAAAAAAAAATAQAAfwAAAAAAAAAAAAAAFAEAAIAAAAAhAPAAAAAAAAAAAAAAAIA/AAAAAAAAAAAAAIA/AAAAAAAAAAAAAAAAAAAAAAAAAAAAAAAAAAAAAAAAAAAlAAAADAAAAAAAAIAoAAAADAAAAAEAAAAnAAAAGAAAAAEAAAAAAAAA////AAAAAAAlAAAADAAAAAEAAABMAAAAZAAAAAAAAAAAAAAAEwEAAH8AAAAAAAAAAAAAABQBAACAAAAAIQDwAAAAAAAAAAAAAACAPwAAAAAAAAAAAACAPwAAAAAAAAAAAAAAAAAAAAAAAAAAAAAAAAAAAAAAAAAAJQAAAAwAAAAAAACAKAAAAAwAAAABAAAAJwAAABgAAAABAAAAAAAAAP///wAAAAAAJQAAAAwAAAABAAAATAAAAGQAAAAAAAAAAAAAABMBAAB/AAAAAAAAAAAAAAAU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AAAAAASAAAADAAAAAEAAAAeAAAAGAAAAMMAAAAEAAAA9wAAABEAAAAlAAAADAAAAAEAAABUAAAAhAAAAMQAAAAEAAAA9QAAABAAAAABAAAAHMfoQY7j6EHEAAAABAAAAAkAAABMAAAAAAAAAAAAAAAAAAAA//////////9gAAAAMwAwAC8ANgAvADIAMAAyADAAAAAGAAAABgAAAAQAAAAGAAAABAAAAAYAAAAGAAAABgAAAAYAAABLAAAAQAAAADAAAAAFAAAAIAAAAAEAAAABAAAAEAAAAAAAAAAAAAAAFAEAAIAAAAAAAAAAAAAAABQ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OkAAABHAAAAKQAAADMAAADB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OoAAABIAAAAJQAAAAwAAAAEAAAAVAAAANwAAAAqAAAAMwAAAOgAAABHAAAAAQAAABzH6EGO4+hBKgAAADMAAAAYAAAATAAAAAAAAAAAAAAAAAAAAP//////////fAAAAFYAaQByAGcAaQBuAGkAYQAgAEEAbQBhAG0AYgBhAHkAIABDAGEAcgBkAG8AegBvAAoAAAAEAAAABgAAAAkAAAAEAAAACQAAAAQAAAAIAAAABAAAAAoAAAAOAAAACAAAAA4AAAAJAAAACAAAAAgAAAAEAAAACgAAAAgAAAAGAAAACQAAAAkAAAAHAAAACQAAAEsAAABAAAAAMAAAAAUAAAAgAAAAAQAAAAEAAAAQAAAAAAAAAAAAAAAUAQAAgAAAAAAAAAAAAAAAFAEAAIAAAAAlAAAADAAAAAIAAAAnAAAAGAAAAAUAAAAAAAAA////AAAAAAAlAAAADAAAAAUAAABMAAAAZAAAAAAAAABQAAAAEwEAAHwAAAAAAAAAUAAAABQ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kAAAACgAAAFAAAACWAAAAXAAAAAEAAAAcx+hBjuPoQQoAAABQAAAAGQAAAEwAAAAAAAAAAAAAAAAAAAD//////////4AAAABWAGkAcgBnAGkAbgBpAGEAIABBAG0AYQBtAGIAYQB5ACAAQwBhAHIAZABvAHoAbwAgAAAABwAAAAMAAAAEAAAABwAAAAMAAAAHAAAAAwAAAAYAAAADAAAABwAAAAkAAAAGAAAACQAAAAcAAAAGAAAABQAAAAMAAAAHAAAABgAAAAQAAAAHAAAABwAAAAUAAAAHAAAAAwAAAEsAAABAAAAAMAAAAAUAAAAgAAAAAQAAAAEAAAAQAAAAAAAAAAAAAAAUAQAAgAAAAAAAAAAAAAAAF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HwAAAAKAAAAYAAAADoAAABsAAAAAQAAABzH6EGO4+hBCgAAAGAAAAAIAAAATAAAAAAAAAAAAAAAAAAAAP//////////XAAAAEMAbwBuAHQAYQBkAG8AcgAHAAAABwAAAAcAAAAEAAAABgAAAAcAAAAHAAAABAAAAEsAAABAAAAAMAAAAAUAAAAgAAAAAQAAAAEAAAAQAAAAAAAAAAAAAAAUAQAAgAAAAAAAAAAAAAAAFAEAAIAAAAAlAAAADAAAAAIAAAAnAAAAGAAAAAUAAAAAAAAA////AAAAAAAlAAAADAAAAAUAAABMAAAAZAAAAAkAAABwAAAACgEAAHwAAAAJAAAAcAAAAAIBAAANAAAAIQDwAAAAAAAAAAAAAACAPwAAAAAAAAAAAACAPwAAAAAAAAAAAAAAAAAAAAAAAAAAAAAAAAAAAAAAAAAAJQAAAAwAAAAAAACAKAAAAAwAAAAFAAAAJQAAAAwAAAABAAAAGAAAAAwAAAAAAAAAEgAAAAwAAAABAAAAFgAAAAwAAAAAAAAAVAAAAEgBAAAKAAAAcAAAAAkBAAB8AAAAAQAAABzH6EGO4+hBCgAAAHAAAAAqAAAATAAAAAQAAAAJAAAAcAAAAAsBAAB9AAAAoAAAAEYAaQByAG0AYQBkAG8AIABwAG8AcgA6ACAAVgBJAFIARwBJAE4ASQBBACAAQQBNAEEATQBCAEEAWQAgAEMAQQBSAEQATwBaAE8AIABWAEUAUgBBAAYAAAADAAAABAAAAAkAAAAGAAAABwAAAAcAAAADAAAABwAAAAcAAAAEAAAAAwAAAAMAAAAHAAAAAwAAAAcAAAAIAAAAAwAAAAgAAAADAAAABwAAAAMAAAAHAAAACgAAAAcAAAAKAAAABgAAAAcAAAAFAAAAAwAAAAcAAAAHAAAABwAAAAgAAAAJAAAABgAAAAkAAAADAAAABwAAAAYAAAAHAAAABwAAABYAAAAMAAAAAAAAACUAAAAMAAAAAgAAAA4AAAAUAAAAAAAAABAAAAAUAAAA</Object>
  <Object Id="idInvalidSigLnImg">AQAAAGwAAAAAAAAAAAAAABMBAAB/AAAAAAAAAAAAAABfHwAAjw4AACBFTUYAAAEAhCEAALEAAAAGAAAAAAAAAAAAAAAAAAAAoAUAAIQDAACjAQAABgEAAAAAAAAAAAAAAAAAALhkBgBw/wMACgAAABAAAAAAAAAAAAAAAEsAAAAQAAAAAAAAAAUAAAAeAAAAGAAAAAAAAAAAAAAAFAEAAIAAAAAnAAAAGAAAAAEAAAAAAAAAAAAAAAAAAAAlAAAADAAAAAEAAABMAAAAZAAAAAAAAAAAAAAAEwEAAH8AAAAAAAAAAAAAABQ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TAQAAfwAAAAAAAAAAAAAAFAEAAIAAAAAhAPAAAAAAAAAAAAAAAIA/AAAAAAAAAAAAAIA/AAAAAAAAAAAAAAAAAAAAAAAAAAAAAAAAAAAAAAAAAAAlAAAADAAAAAAAAIAoAAAADAAAAAEAAAAnAAAAGAAAAAEAAAAAAAAA8PDwAAAAAAAlAAAADAAAAAEAAABMAAAAZAAAAAAAAAAAAAAAEwEAAH8AAAAAAAAAAAAAABQBAACAAAAAIQDwAAAAAAAAAAAAAACAPwAAAAAAAAAAAACAPwAAAAAAAAAAAAAAAAAAAAAAAAAAAAAAAAAAAAAAAAAAJQAAAAwAAAAAAACAKAAAAAwAAAABAAAAJwAAABgAAAABAAAAAAAAAPDw8AAAAAAAJQAAAAwAAAABAAAATAAAAGQAAAAAAAAAAAAAABMBAAB/AAAAAAAAAAAAAAAUAQAAgAAAACEA8AAAAAAAAAAAAAAAgD8AAAAAAAAAAAAAgD8AAAAAAAAAAAAAAAAAAAAAAAAAAAAAAAAAAAAAAAAAACUAAAAMAAAAAAAAgCgAAAAMAAAAAQAAACcAAAAYAAAAAQAAAAAAAADw8PAAAAAAACUAAAAMAAAAAQAAAEwAAABkAAAAAAAAAAAAAAATAQAAfwAAAAAAAAAAAAAAFAEAAIAAAAAhAPAAAAAAAAAAAAAAAIA/AAAAAAAAAAAAAIA/AAAAAAAAAAAAAAAAAAAAAAAAAAAAAAAAAAAAAAAAAAAlAAAADAAAAAAAAIAoAAAADAAAAAEAAAAnAAAAGAAAAAEAAAAAAAAA////AAAAAAAlAAAADAAAAAEAAABMAAAAZAAAAAAAAAAAAAAAEwEAAH8AAAAAAAAAAAAAABQBAACAAAAAIQDwAAAAAAAAAAAAAACAPwAAAAAAAAAAAACAPwAAAAAAAAAAAAAAAAAAAAAAAAAAAAAAAAAAAAAAAAAAJQAAAAwAAAAAAACAKAAAAAwAAAABAAAAJwAAABgAAAABAAAAAAAAAP///wAAAAAAJQAAAAwAAAABAAAATAAAAGQAAAAAAAAAAAAAABMBAAB/AAAAAAAAAAAAAAAU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FAEAAIAAAAAAAAAAAAAAABQ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OkAAABHAAAAKQAAADMAAADB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OoAAABIAAAAJQAAAAwAAAAEAAAAVAAAANwAAAAqAAAAMwAAAOgAAABHAAAAAQAAABzH6EGO4+hBKgAAADMAAAAYAAAATAAAAAAAAAAAAAAAAAAAAP//////////fAAAAFYAaQByAGcAaQBuAGkAYQAgAEEAbQBhAG0AYgBhAHkAIABDAGEAcgBkAG8AegBvAAoAAAAEAAAABgAAAAkAAAAEAAAACQAAAAQAAAAIAAAABAAAAAoAAAAOAAAACAAAAA4AAAAJAAAACAAAAAgAAAAEAAAACgAAAAgAAAAGAAAACQAAAAkAAAAHAAAACQAAAEsAAABAAAAAMAAAAAUAAAAgAAAAAQAAAAEAAAAQAAAAAAAAAAAAAAAUAQAAgAAAAAAAAAAAAAAAFAEAAIAAAAAlAAAADAAAAAIAAAAnAAAAGAAAAAUAAAAAAAAA////AAAAAAAlAAAADAAAAAUAAABMAAAAZAAAAAAAAABQAAAAEwEAAHwAAAAAAAAAUAAAABQ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kAAAACgAAAFAAAACWAAAAXAAAAAEAAAAcx+hBjuPoQQoAAABQAAAAGQAAAEwAAAAAAAAAAAAAAAAAAAD//////////4AAAABWAGkAcgBnAGkAbgBpAGEAIABBAG0AYQBtAGIAYQB5ACAAQwBhAHIAZABvAHoAbwAgAAAABwAAAAMAAAAEAAAABwAAAAMAAAAHAAAAAwAAAAYAAAADAAAABwAAAAkAAAAGAAAACQAAAAcAAAAGAAAABQAAAAMAAAAHAAAABgAAAAQAAAAHAAAABwAAAAUAAAAHAAAAAwAAAEsAAABAAAAAMAAAAAUAAAAgAAAAAQAAAAEAAAAQAAAAAAAAAAAAAAAUAQAAgAAAAAAAAAAAAAAAF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HwAAAAKAAAAYAAAADoAAABsAAAAAQAAABzH6EGO4+hBCgAAAGAAAAAIAAAATAAAAAAAAAAAAAAAAAAAAP//////////XAAAAEMAbwBuAHQAYQBkAG8AcgAHAAAABwAAAAcAAAAEAAAABgAAAAcAAAAHAAAABAAAAEsAAABAAAAAMAAAAAUAAAAgAAAAAQAAAAEAAAAQAAAAAAAAAAAAAAAUAQAAgAAAAAAAAAAAAAAAFAEAAIAAAAAlAAAADAAAAAIAAAAnAAAAGAAAAAUAAAAAAAAA////AAAAAAAlAAAADAAAAAUAAABMAAAAZAAAAAkAAABwAAAACgEAAHwAAAAJAAAAcAAAAAIBAAANAAAAIQDwAAAAAAAAAAAAAACAPwAAAAAAAAAAAACAPwAAAAAAAAAAAAAAAAAAAAAAAAAAAAAAAAAAAAAAAAAAJQAAAAwAAAAAAACAKAAAAAwAAAAFAAAAJQAAAAwAAAABAAAAGAAAAAwAAAAAAAAAEgAAAAwAAAABAAAAFgAAAAwAAAAAAAAAVAAAAEgBAAAKAAAAcAAAAAkBAAB8AAAAAQAAABzH6EGO4+hBCgAAAHAAAAAqAAAATAAAAAQAAAAJAAAAcAAAAAsBAAB9AAAAoAAAAEYAaQByAG0AYQBkAG8AIABwAG8AcgA6ACAAVgBJAFIARwBJAE4ASQBBACAAQQBNAEEATQBCAEEAWQAgAEMAQQBSAEQATwBaAE8AIABWAEUAUgBBAAYAAAADAAAABAAAAAkAAAAGAAAABwAAAAcAAAADAAAABwAAAAcAAAAEAAAAAwAAAAMAAAAHAAAAAwAAAAcAAAAIAAAAAwAAAAgAAAADAAAABwAAAAMAAAAHAAAACgAAAAcAAAAKAAAABgAAAAcAAAAFAAAAAwAAAAcAAAAHAAAABwAAAAgAAAAJAAAABgAAAAkAAAADAAAABwAAAAYAAAAHAAAABwAAABYAAAAMAAAAAAAAACUAAAAMAAAAAgAAAA4AAAAUAAAAAAAAABAAAAAUAAAA</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TszNB5only1nuWBEfvAbs/m9FuEOVzylKXJ5tJxQWkY=</DigestValue>
    </Reference>
    <Reference Type="http://www.w3.org/2000/09/xmldsig#Object" URI="#idOfficeObject">
      <DigestMethod Algorithm="http://www.w3.org/2001/04/xmlenc#sha256"/>
      <DigestValue>t82RfMsiWFbb6Dtm1jAdlRtGMjY9NcGrPXZTFxgI1uo=</DigestValue>
    </Reference>
    <Reference Type="http://uri.etsi.org/01903#SignedProperties" URI="#idSignedProperties">
      <Transforms>
        <Transform Algorithm="http://www.w3.org/TR/2001/REC-xml-c14n-20010315"/>
      </Transforms>
      <DigestMethod Algorithm="http://www.w3.org/2001/04/xmlenc#sha256"/>
      <DigestValue>TcsydUEerT77gynYu4uBALJSLr4XTckUj6By70dJBs0=</DigestValue>
    </Reference>
    <Reference Type="http://www.w3.org/2000/09/xmldsig#Object" URI="#idValidSigLnImg">
      <DigestMethod Algorithm="http://www.w3.org/2001/04/xmlenc#sha256"/>
      <DigestValue>fQu52eXDTwtXRMPAR1O4c5WgZWFU6MxOI9QgM1EtX9E=</DigestValue>
    </Reference>
    <Reference Type="http://www.w3.org/2000/09/xmldsig#Object" URI="#idInvalidSigLnImg">
      <DigestMethod Algorithm="http://www.w3.org/2001/04/xmlenc#sha256"/>
      <DigestValue>41/qOf5GrBpG+qydIrMAIuYwOD1sMEa4JLRBOadPOCU=</DigestValue>
    </Reference>
  </SignedInfo>
  <SignatureValue>Rvq4mV2h3nguXWB/5B0vyLREIFGqNEp5VZkbfItuTw7Y9EZ6fiLk/hT6M0XXtafRifyEXWBomhZl
P0I3OG3YzpzroApccfSH3zivTIz10MnMGGoBxvwtTl9kwWneptUlilbUvFvdDGrzxR1HFRp7EuMU
XIL9fzHdFtrDoCaeD51r+vBNI78LOOtJ4M3XGNCG1+WlKisTAS4Zyw+vZ4DH9rEkPBlRsE+fbGaY
CuffaEve+F7f0rjWXspbPkYu5HdT/omnyuSNdvTTvq/qGaZKQeO4ppP8bh1bl3b3h95c4sbr4Jbv
r9z0ymGzar1fvGPDHmDav/Sz1CVtXS6d/9OjaA==</SignatureValue>
  <KeyInfo>
    <X509Data>
      <X509Certificate>MIIIDTCCBfWgAwIBAgIID1bzS3/s5U0wDQYJKoZIhvcNAQELBQAwWzEXMBUGA1UEBRMOUlVDIDgwMDUwMTcyLTExGjAYBgNVBAMTEUNBLURPQ1VNRU5UQSBTLkEuMRcwFQYDVQQKEw5ET0NVTUVOVEEgUy5BLjELMAkGA1UEBhMCUFkwHhcNMjAwNjI2MTI1ODA0WhcNMjIwNjI2MTMwODA0WjCBpjELMAkGA1UEBhMCUFkxFTATBgNVBAQMDENBUkRPWk8gVkVSQTERMA8GA1UEBRMIQ0k5NzIzNjUxGTAXBgNVBCoMEFZJUkdJTklBIEFNQU1CQVkxFzAVBgNVBAoMDlBFUlNPTkEgRklTSUNBMREwDwYDVQQLDAhGSVJNQSBGMjEmMCQGA1UEAwwdVklSR0lOSUEgQU1BTUJBWSBDQVJET1pPIFZFUkEwggEiMA0GCSqGSIb3DQEBAQUAA4IBDwAwggEKAoIBAQC+xI+UKrK+5QEcwtXzCzxEGlijkduYh31f6IOKjGU13er+ua1WgVWHlti8iic1QO+xVc5+jAZl/vr6VqqR/UqOImgB/k05ErNJonVT6RTLY0tRDYR4XvDqHDZblrK5NerxijfPwW5cZcnkB99bOwu90iVyIqHj3v7MKjW2oDGmjmCovb2TOrPcenkhCVYcC0RpbHeeGlkheTwXqXJEwu+RLbN7wEMO6s2+BYd4Ykwb41lI4dg3WI2y+3buiJD/jXc8mM6g93e1uwCgud2NfQQaPYEa3faLze25lqGWdfApU3inMEaCNIRH6k3Uyt6OL4hqTNInZvo2H4K6A0k7mWdtAgMBAAGjggOHMIIDgzAMBgNVHRMBAf8EAjAAMA4GA1UdDwEB/wQEAwIF4DAqBgNVHSUBAf8EIDAeBggrBgEFBQcDAQYIKwYBBQUHAwIGCCsGAQUFBwMEMB0GA1UdDgQWBBSW20CIKYFINPEZjSNMcuCIaIVih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wYDVR0RBCQwIoEgYW1hbWJheS5jYXJkb3pvQGludGVyZmlzYS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AJ7dqufQyHXrZbxSEogvHOsEMr4KwKZLc2I9daX9VOViN0un+PoV19zoUpkx0XE17eOtK67YSQ8GU9fgLZfNm3NhhtUrIU/9Plhk52PdYiFTW53I/w1CaLad2uu0BhtrZBUzXOfY/UktzKYh6zHVJsv68dEZ0giSkHIay49vBZQvp7saXO1a5HQCiQXRCLMMkdSOlmjVlrl2whATvykn9LbcVLgQ4JdXHfQeQvIgGHKBu+KdIq/Y1FoFrTfc5TrDorJTNK0jRRuoxkAMiR/2G34lzfQGkY+YpX618d1AmI/KAEmRMTBQOk8tplJgtIU0QnP/RPY8GUJ5a2LC2iJu2EKWn3gif3GFPlbcf60qkLJPJ2FCNDbsBxM6CkOOCyYJVydEJhdULWj3Y4X+WtxRXU8Hxj/Dw9CenL4c+HBaOSJiAEkZSsAiLPhKSLHKRlSWXAQ4YpLQQOtvEFmAbWK7OeDbomnNEDM+bZIlTuFy9s6cm64qjorLradVbxFl4yKL04OpG8DBWEomFCWp6cQAmdjFd3T2bnY/PqL5eS5J1KkB3BNnihPE7yXYWapgzHbm1Ooe1xqH8JE+SdqxPs3F7IS4CoCgRtIDwg++hgMPlBe1aA6CJAWU8cw63gjQJ//H2pzUSqx95d52pAUCxVZ3UiJWDEs5cNkLh+VQ8hTvDRe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QxTsZRIPljpCJSUvYq3yRrCeYFjxgd9qAAyZJAim1go=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VrXED7/c6wFS8DQR2wA9sIBSBpG3URvIqYOrVCvNdsw=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6PYPvcgE4EoP+JUZhtcVgXZMNK2a5L6GJifdA1XCFfo=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6PYPvcgE4EoP+JUZhtcVgXZMNK2a5L6GJifdA1XCFfo=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6PYPvcgE4EoP+JUZhtcVgXZMNK2a5L6GJifdA1XCFfo=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YY0KESmrjys0nHK0rESl1Vzt4562t2JT1arvGMjdaWk=</DigestValue>
      </Reference>
      <Reference URI="/xl/drawings/drawing1.xml?ContentType=application/vnd.openxmlformats-officedocument.drawing+xml">
        <DigestMethod Algorithm="http://www.w3.org/2001/04/xmlenc#sha256"/>
        <DigestValue>cYz6nP/kA4sESEaGWYGc9BYSKfRTAET2v883waM1MyA=</DigestValue>
      </Reference>
      <Reference URI="/xl/drawings/drawing2.xml?ContentType=application/vnd.openxmlformats-officedocument.drawing+xml">
        <DigestMethod Algorithm="http://www.w3.org/2001/04/xmlenc#sha256"/>
        <DigestValue>iZukg27XrhbInY59EslIKe0c+a5Zdk+BhU7GA0rC7Jw=</DigestValue>
      </Reference>
      <Reference URI="/xl/drawings/vmlDrawing1.vml?ContentType=application/vnd.openxmlformats-officedocument.vmlDrawing">
        <DigestMethod Algorithm="http://www.w3.org/2001/04/xmlenc#sha256"/>
        <DigestValue>Dcazh7Y6y82o7O+StOhPXCqmgRufqf7Hn9UqEHCdXKw=</DigestValue>
      </Reference>
      <Reference URI="/xl/drawings/vmlDrawing2.vml?ContentType=application/vnd.openxmlformats-officedocument.vmlDrawing">
        <DigestMethod Algorithm="http://www.w3.org/2001/04/xmlenc#sha256"/>
        <DigestValue>9e7r829xFOXJZLZhU/7bYPbkoUdHDzCi47wjFWVJSag=</DigestValue>
      </Reference>
      <Reference URI="/xl/drawings/vmlDrawing3.vml?ContentType=application/vnd.openxmlformats-officedocument.vmlDrawing">
        <DigestMethod Algorithm="http://www.w3.org/2001/04/xmlenc#sha256"/>
        <DigestValue>SMIuwi9GwHMmiRn8Ewu5sBiQLaz3JIV56cbkSo/J4sQ=</DigestValue>
      </Reference>
      <Reference URI="/xl/drawings/vmlDrawing4.vml?ContentType=application/vnd.openxmlformats-officedocument.vmlDrawing">
        <DigestMethod Algorithm="http://www.w3.org/2001/04/xmlenc#sha256"/>
        <DigestValue>XvKZPwKShVapujY9QuYKyWror4BO4TpKsiZEX09qvxM=</DigestValue>
      </Reference>
      <Reference URI="/xl/drawings/vmlDrawing5.vml?ContentType=application/vnd.openxmlformats-officedocument.vmlDrawing">
        <DigestMethod Algorithm="http://www.w3.org/2001/04/xmlenc#sha256"/>
        <DigestValue>Rouae/cP640zp/m+o39CITltPm/w0Zo5OzAG5FeTIO0=</DigestValue>
      </Reference>
      <Reference URI="/xl/embeddings/Microsoft_Excel_97-2003_Worksheet.xls?ContentType=application/vnd.ms-excel">
        <DigestMethod Algorithm="http://www.w3.org/2001/04/xmlenc#sha256"/>
        <DigestValue>NUiM9/pFsJylaSYNsF1iQmkVVqTu72CSWh+xr0FQbQ8=</DigestValue>
      </Reference>
      <Reference URI="/xl/embeddings/Microsoft_Excel_97-2003_Worksheet1.xls?ContentType=application/vnd.ms-excel">
        <DigestMethod Algorithm="http://www.w3.org/2001/04/xmlenc#sha256"/>
        <DigestValue>8zrUlHNX/uTFM3g+cqG9mwdTqoliTh9h20ITlCFyuCM=</DigestValue>
      </Reference>
      <Reference URI="/xl/media/image1.emf?ContentType=image/x-emf">
        <DigestMethod Algorithm="http://www.w3.org/2001/04/xmlenc#sha256"/>
        <DigestValue>M402nuAYAQk5G47QpGhnM6EnKeTAlsuGIVVF3qIxbuE=</DigestValue>
      </Reference>
      <Reference URI="/xl/media/image2.emf?ContentType=image/x-emf">
        <DigestMethod Algorithm="http://www.w3.org/2001/04/xmlenc#sha256"/>
        <DigestValue>as46bRdy9zH4l6tIJQga5cplRJbITJPlEkieZm+MGFE=</DigestValue>
      </Reference>
      <Reference URI="/xl/media/image3.emf?ContentType=image/x-emf">
        <DigestMethod Algorithm="http://www.w3.org/2001/04/xmlenc#sha256"/>
        <DigestValue>V83/BKLzhqxY4FPsPZ09VjJRPDusR2ayYw9cqVRtumM=</DigestValue>
      </Reference>
      <Reference URI="/xl/media/image4.emf?ContentType=image/x-emf">
        <DigestMethod Algorithm="http://www.w3.org/2001/04/xmlenc#sha256"/>
        <DigestValue>CdEaPRXmW9BDaFRU+Em1ZQd9FrLRIIcjBIEdwK2wWLQ=</DigestValue>
      </Reference>
      <Reference URI="/xl/media/image5.emf?ContentType=image/x-emf">
        <DigestMethod Algorithm="http://www.w3.org/2001/04/xmlenc#sha256"/>
        <DigestValue>JqaI6XSauIpjJvrhcBDtUdc6lKQb6Otfte4u+KhfsgQ=</DigestValue>
      </Reference>
      <Reference URI="/xl/media/image6.emf?ContentType=image/x-emf">
        <DigestMethod Algorithm="http://www.w3.org/2001/04/xmlenc#sha256"/>
        <DigestValue>PWTq6+Nic2nTGlGxPf/xBwnMQ/fOj193UkR5iificl8=</DigestValue>
      </Reference>
      <Reference URI="/xl/media/image7.emf?ContentType=image/x-emf">
        <DigestMethod Algorithm="http://www.w3.org/2001/04/xmlenc#sha256"/>
        <DigestValue>Jfwi8mIqt7ru+8ovtXF8B6RQVAs6Yi686+p1GeTEbOE=</DigestValue>
      </Reference>
      <Reference URI="/xl/media/image8.emf?ContentType=image/x-emf">
        <DigestMethod Algorithm="http://www.w3.org/2001/04/xmlenc#sha256"/>
        <DigestValue>3g7Dqlmd074fY/cWAkREtsn1IBSHXZHjpQczKU8d/ew=</DigestValue>
      </Reference>
      <Reference URI="/xl/printerSettings/printerSettings1.bin?ContentType=application/vnd.openxmlformats-officedocument.spreadsheetml.printerSettings">
        <DigestMethod Algorithm="http://www.w3.org/2001/04/xmlenc#sha256"/>
        <DigestValue>x9ON6vbhOxsNADzrW3Sqh5fq9kEQWWhpPm4RJfkJH9c=</DigestValue>
      </Reference>
      <Reference URI="/xl/printerSettings/printerSettings2.bin?ContentType=application/vnd.openxmlformats-officedocument.spreadsheetml.printerSettings">
        <DigestMethod Algorithm="http://www.w3.org/2001/04/xmlenc#sha256"/>
        <DigestValue>Giv5NI/oKNPJrD6HZtyz+AOEv2ZSVqq5HGjL7gBbIsU=</DigestValue>
      </Reference>
      <Reference URI="/xl/printerSettings/printerSettings3.bin?ContentType=application/vnd.openxmlformats-officedocument.spreadsheetml.printerSettings">
        <DigestMethod Algorithm="http://www.w3.org/2001/04/xmlenc#sha256"/>
        <DigestValue>PJ0w+ExbZsve2LukHY7bPHC41Sua1srnPNQumbnRVjg=</DigestValue>
      </Reference>
      <Reference URI="/xl/printerSettings/printerSettings4.bin?ContentType=application/vnd.openxmlformats-officedocument.spreadsheetml.printerSettings">
        <DigestMethod Algorithm="http://www.w3.org/2001/04/xmlenc#sha256"/>
        <DigestValue>x9ON6vbhOxsNADzrW3Sqh5fq9kEQWWhpPm4RJfkJH9c=</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t/SSd1MIfLjoIsWgjIPG6pc6xVDzxDpEaezEAvDiyV0=</DigestValue>
      </Reference>
      <Reference URI="/xl/styles.xml?ContentType=application/vnd.openxmlformats-officedocument.spreadsheetml.styles+xml">
        <DigestMethod Algorithm="http://www.w3.org/2001/04/xmlenc#sha256"/>
        <DigestValue>1dUYTuQVxVFDLFRVkTEQlO1t1u5hej1ZK3w+8ca2VbA=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1aJXmpyNrErzPQiu/V/p7u/J7hb5Z0QeyhfNgu20tqQ=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FFIrRsYgXaGYr5S5tvXNLL2fMBe0ujKkn3inKa+A3rM=</DigestValue>
      </Reference>
      <Reference URI="/xl/worksheets/sheet1.xml?ContentType=application/vnd.openxmlformats-officedocument.spreadsheetml.worksheet+xml">
        <DigestMethod Algorithm="http://www.w3.org/2001/04/xmlenc#sha256"/>
        <DigestValue>woJwnJofxDXX4NOhmV4DEpl478TT8umcS6I89HHobR4=</DigestValue>
      </Reference>
      <Reference URI="/xl/worksheets/sheet2.xml?ContentType=application/vnd.openxmlformats-officedocument.spreadsheetml.worksheet+xml">
        <DigestMethod Algorithm="http://www.w3.org/2001/04/xmlenc#sha256"/>
        <DigestValue>yUDgSa1zcPvsIcVW8FLjseUq/ykwQTMFG763hT9qEOM=</DigestValue>
      </Reference>
      <Reference URI="/xl/worksheets/sheet3.xml?ContentType=application/vnd.openxmlformats-officedocument.spreadsheetml.worksheet+xml">
        <DigestMethod Algorithm="http://www.w3.org/2001/04/xmlenc#sha256"/>
        <DigestValue>PgQJbXSoJ2euauCL2ptCcXaHrukQbs5MHONy8eGpSwc=</DigestValue>
      </Reference>
      <Reference URI="/xl/worksheets/sheet4.xml?ContentType=application/vnd.openxmlformats-officedocument.spreadsheetml.worksheet+xml">
        <DigestMethod Algorithm="http://www.w3.org/2001/04/xmlenc#sha256"/>
        <DigestValue>uVQP+EtkC1D5Kf+GpQTT6A+/JOcUl5SXV4PWCbXyRzM=</DigestValue>
      </Reference>
      <Reference URI="/xl/worksheets/sheet5.xml?ContentType=application/vnd.openxmlformats-officedocument.spreadsheetml.worksheet+xml">
        <DigestMethod Algorithm="http://www.w3.org/2001/04/xmlenc#sha256"/>
        <DigestValue>87VA0HqEf/TT2lspJ6za2dCpn/2BWaFK//rghxuiwIE=</DigestValue>
      </Reference>
    </Manifest>
    <SignatureProperties>
      <SignatureProperty Id="idSignatureTime" Target="#idPackageSignature">
        <mdssi:SignatureTime xmlns:mdssi="http://schemas.openxmlformats.org/package/2006/digital-signature">
          <mdssi:Format>YYYY-MM-DDThh:mm:ssTZD</mdssi:Format>
          <mdssi:Value>2020-06-30T17:51:10Z</mdssi:Value>
        </mdssi:SignatureTime>
      </SignatureProperty>
    </SignatureProperties>
  </Object>
  <Object Id="idOfficeObject">
    <SignatureProperties>
      <SignatureProperty Id="idOfficeV1Details" Target="#idPackageSignature">
        <SignatureInfoV1 xmlns="http://schemas.microsoft.com/office/2006/digsig">
          <SetupID>{1A2C5D89-FF23-4C43-9DCA-432B835414A4}</SetupID>
          <SignatureText>Virginia Amambay Cardozo</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2020-06-30T17:51:10Z</xd:SigningTime>
          <xd:SigningCertificate>
            <xd:Cert>
              <xd:CertDigest>
                <DigestMethod Algorithm="http://www.w3.org/2001/04/xmlenc#sha256"/>
                <DigestValue>nk1xQyYt+nugr2aHcAte++07a39o2oHJcSLIYNAbcRo=</DigestValue>
              </xd:CertDigest>
              <xd:IssuerSerial>
                <X509IssuerName>C=PY, O=DOCUMENTA S.A., CN=CA-DOCUMENTA S.A., SERIALNUMBER=RUC 80050172-1</X509IssuerName>
                <X509SerialNumber>1105338264160363853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MBAAB/AAAAAAAAAAAAAABfHwAAjw4AACBFTUYAAAEAFBwAAKoAAAAGAAAAAAAAAAAAAAAAAAAAoAUAAIQDAACjAQAABgEAAAAAAAAAAAAAAAAAALhkBgBw/wMACgAAABAAAAAAAAAAAAAAAEsAAAAQAAAAAAAAAAUAAAAeAAAAGAAAAAAAAAAAAAAAFAEAAIAAAAAnAAAAGAAAAAEAAAAAAAAAAAAAAAAAAAAlAAAADAAAAAEAAABMAAAAZAAAAAAAAAAAAAAAEwEAAH8AAAAAAAAAAAAAABQ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TAQAAfwAAAAAAAAAAAAAAFAEAAIAAAAAhAPAAAAAAAAAAAAAAAIA/AAAAAAAAAAAAAIA/AAAAAAAAAAAAAAAAAAAAAAAAAAAAAAAAAAAAAAAAAAAlAAAADAAAAAAAAIAoAAAADAAAAAEAAAAnAAAAGAAAAAEAAAAAAAAA8PDwAAAAAAAlAAAADAAAAAEAAABMAAAAZAAAAAAAAAAAAAAAEwEAAH8AAAAAAAAAAAAAABQBAACAAAAAIQDwAAAAAAAAAAAAAACAPwAAAAAAAAAAAACAPwAAAAAAAAAAAAAAAAAAAAAAAAAAAAAAAAAAAAAAAAAAJQAAAAwAAAAAAACAKAAAAAwAAAABAAAAJwAAABgAAAABAAAAAAAAAPDw8AAAAAAAJQAAAAwAAAABAAAATAAAAGQAAAAAAAAAAAAAABMBAAB/AAAAAAAAAAAAAAAUAQAAgAAAACEA8AAAAAAAAAAAAAAAgD8AAAAAAAAAAAAAgD8AAAAAAAAAAAAAAAAAAAAAAAAAAAAAAAAAAAAAAAAAACUAAAAMAAAAAAAAgCgAAAAMAAAAAQAAACcAAAAYAAAAAQAAAAAAAADw8PAAAAAAACUAAAAMAAAAAQAAAEwAAABkAAAAAAAAAAAAAAATAQAAfwAAAAAAAAAAAAAAFAEAAIAAAAAhAPAAAAAAAAAAAAAAAIA/AAAAAAAAAAAAAIA/AAAAAAAAAAAAAAAAAAAAAAAAAAAAAAAAAAAAAAAAAAAlAAAADAAAAAAAAIAoAAAADAAAAAEAAAAnAAAAGAAAAAEAAAAAAAAA////AAAAAAAlAAAADAAAAAEAAABMAAAAZAAAAAAAAAAAAAAAEwEAAH8AAAAAAAAAAAAAABQBAACAAAAAIQDwAAAAAAAAAAAAAACAPwAAAAAAAAAAAACAPwAAAAAAAAAAAAAAAAAAAAAAAAAAAAAAAAAAAAAAAAAAJQAAAAwAAAAAAACAKAAAAAwAAAABAAAAJwAAABgAAAABAAAAAAAAAP///wAAAAAAJQAAAAwAAAABAAAATAAAAGQAAAAAAAAAAAAAABMBAAB/AAAAAAAAAAAAAAAU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AAAAAASAAAADAAAAAEAAAAeAAAAGAAAAMMAAAAEAAAA9wAAABEAAAAlAAAADAAAAAEAAABUAAAAhAAAAMQAAAAEAAAA9QAAABAAAAABAAAAHMfoQY7j6EHEAAAABAAAAAkAAABMAAAAAAAAAAAAAAAAAAAA//////////9gAAAAMwAwAC8ANgAvADIAMAAyADAAAAAGAAAABgAAAAQAAAAGAAAABAAAAAYAAAAGAAAABgAAAAYAAABLAAAAQAAAADAAAAAFAAAAIAAAAAEAAAABAAAAEAAAAAAAAAAAAAAAFAEAAIAAAAAAAAAAAAAAABQ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OkAAABHAAAAKQAAADMAAADB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OoAAABIAAAAJQAAAAwAAAAEAAAAVAAAANwAAAAqAAAAMwAAAOgAAABHAAAAAQAAABzH6EGO4+hBKgAAADMAAAAYAAAATAAAAAAAAAAAAAAAAAAAAP//////////fAAAAFYAaQByAGcAaQBuAGkAYQAgAEEAbQBhAG0AYgBhAHkAIABDAGEAcgBkAG8AegBvAAoAAAAEAAAABgAAAAkAAAAEAAAACQAAAAQAAAAIAAAABAAAAAoAAAAOAAAACAAAAA4AAAAJAAAACAAAAAgAAAAEAAAACgAAAAgAAAAGAAAACQAAAAkAAAAHAAAACQAAAEsAAABAAAAAMAAAAAUAAAAgAAAAAQAAAAEAAAAQAAAAAAAAAAAAAAAUAQAAgAAAAAAAAAAAAAAAFAEAAIAAAAAlAAAADAAAAAIAAAAnAAAAGAAAAAUAAAAAAAAA////AAAAAAAlAAAADAAAAAUAAABMAAAAZAAAAAAAAABQAAAAEwEAAHwAAAAAAAAAUAAAABQ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kAAAACgAAAFAAAACWAAAAXAAAAAEAAAAcx+hBjuPoQQoAAABQAAAAGQAAAEwAAAAAAAAAAAAAAAAAAAD//////////4AAAABWAGkAcgBnAGkAbgBpAGEAIABBAG0AYQBtAGIAYQB5ACAAQwBhAHIAZABvAHoAbwAgAAAABwAAAAMAAAAEAAAABwAAAAMAAAAHAAAAAwAAAAYAAAADAAAABwAAAAkAAAAGAAAACQAAAAcAAAAGAAAABQAAAAMAAAAHAAAABgAAAAQAAAAHAAAABwAAAAUAAAAHAAAAAwAAAEsAAABAAAAAMAAAAAUAAAAgAAAAAQAAAAEAAAAQAAAAAAAAAAAAAAAUAQAAgAAAAAAAAAAAAAAAF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HwAAAAKAAAAYAAAADoAAABsAAAAAQAAABzH6EGO4+hBCgAAAGAAAAAIAAAATAAAAAAAAAAAAAAAAAAAAP//////////XAAAAEMAbwBuAHQAYQBkAG8AcgAHAAAABwAAAAcAAAAEAAAABgAAAAcAAAAHAAAABAAAAEsAAABAAAAAMAAAAAUAAAAgAAAAAQAAAAEAAAAQAAAAAAAAAAAAAAAUAQAAgAAAAAAAAAAAAAAAFAEAAIAAAAAlAAAADAAAAAIAAAAnAAAAGAAAAAUAAAAAAAAA////AAAAAAAlAAAADAAAAAUAAABMAAAAZAAAAAkAAABwAAAACgEAAHwAAAAJAAAAcAAAAAIBAAANAAAAIQDwAAAAAAAAAAAAAACAPwAAAAAAAAAAAACAPwAAAAAAAAAAAAAAAAAAAAAAAAAAAAAAAAAAAAAAAAAAJQAAAAwAAAAAAACAKAAAAAwAAAAFAAAAJQAAAAwAAAABAAAAGAAAAAwAAAAAAAAAEgAAAAwAAAABAAAAFgAAAAwAAAAAAAAAVAAAAEgBAAAKAAAAcAAAAAkBAAB8AAAAAQAAABzH6EGO4+hBCgAAAHAAAAAqAAAATAAAAAQAAAAJAAAAcAAAAAsBAAB9AAAAoAAAAEYAaQByAG0AYQBkAG8AIABwAG8AcgA6ACAAVgBJAFIARwBJAE4ASQBBACAAQQBNAEEATQBCAEEAWQAgAEMAQQBSAEQATwBaAE8AIABWAEUAUgBBAAYAAAADAAAABAAAAAkAAAAGAAAABwAAAAcAAAADAAAABwAAAAcAAAAEAAAAAwAAAAMAAAAHAAAAAwAAAAcAAAAIAAAAAwAAAAgAAAADAAAABwAAAAMAAAAHAAAACgAAAAcAAAAKAAAABgAAAAcAAAAFAAAAAwAAAAcAAAAHAAAABwAAAAgAAAAJAAAABgAAAAkAAAADAAAABwAAAAYAAAAHAAAABwAAABYAAAAMAAAAAAAAACUAAAAMAAAAAgAAAA4AAAAUAAAAAAAAABAAAAAUAAAA</Object>
  <Object Id="idInvalidSigLnImg">AQAAAGwAAAAAAAAAAAAAABMBAAB/AAAAAAAAAAAAAABfHwAAjw4AACBFTUYAAAEAhCEAALEAAAAGAAAAAAAAAAAAAAAAAAAAoAUAAIQDAACjAQAABgEAAAAAAAAAAAAAAAAAALhkBgBw/wMACgAAABAAAAAAAAAAAAAAAEsAAAAQAAAAAAAAAAUAAAAeAAAAGAAAAAAAAAAAAAAAFAEAAIAAAAAnAAAAGAAAAAEAAAAAAAAAAAAAAAAAAAAlAAAADAAAAAEAAABMAAAAZAAAAAAAAAAAAAAAEwEAAH8AAAAAAAAAAAAAABQ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TAQAAfwAAAAAAAAAAAAAAFAEAAIAAAAAhAPAAAAAAAAAAAAAAAIA/AAAAAAAAAAAAAIA/AAAAAAAAAAAAAAAAAAAAAAAAAAAAAAAAAAAAAAAAAAAlAAAADAAAAAAAAIAoAAAADAAAAAEAAAAnAAAAGAAAAAEAAAAAAAAA8PDwAAAAAAAlAAAADAAAAAEAAABMAAAAZAAAAAAAAAAAAAAAEwEAAH8AAAAAAAAAAAAAABQBAACAAAAAIQDwAAAAAAAAAAAAAACAPwAAAAAAAAAAAACAPwAAAAAAAAAAAAAAAAAAAAAAAAAAAAAAAAAAAAAAAAAAJQAAAAwAAAAAAACAKAAAAAwAAAABAAAAJwAAABgAAAABAAAAAAAAAPDw8AAAAAAAJQAAAAwAAAABAAAATAAAAGQAAAAAAAAAAAAAABMBAAB/AAAAAAAAAAAAAAAUAQAAgAAAACEA8AAAAAAAAAAAAAAAgD8AAAAAAAAAAAAAgD8AAAAAAAAAAAAAAAAAAAAAAAAAAAAAAAAAAAAAAAAAACUAAAAMAAAAAAAAgCgAAAAMAAAAAQAAACcAAAAYAAAAAQAAAAAAAADw8PAAAAAAACUAAAAMAAAAAQAAAEwAAABkAAAAAAAAAAAAAAATAQAAfwAAAAAAAAAAAAAAFAEAAIAAAAAhAPAAAAAAAAAAAAAAAIA/AAAAAAAAAAAAAIA/AAAAAAAAAAAAAAAAAAAAAAAAAAAAAAAAAAAAAAAAAAAlAAAADAAAAAAAAIAoAAAADAAAAAEAAAAnAAAAGAAAAAEAAAAAAAAA////AAAAAAAlAAAADAAAAAEAAABMAAAAZAAAAAAAAAAAAAAAEwEAAH8AAAAAAAAAAAAAABQBAACAAAAAIQDwAAAAAAAAAAAAAACAPwAAAAAAAAAAAACAPwAAAAAAAAAAAAAAAAAAAAAAAAAAAAAAAAAAAAAAAAAAJQAAAAwAAAAAAACAKAAAAAwAAAABAAAAJwAAABgAAAABAAAAAAAAAP///wAAAAAAJQAAAAwAAAABAAAATAAAAGQAAAAAAAAAAAAAABMBAAB/AAAAAAAAAAAAAAAU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FAEAAIAAAAAAAAAAAAAAABQ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OkAAABHAAAAKQAAADMAAADB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OoAAABIAAAAJQAAAAwAAAAEAAAAVAAAANwAAAAqAAAAMwAAAOgAAABHAAAAAQAAABzH6EGO4+hBKgAAADMAAAAYAAAATAAAAAAAAAAAAAAAAAAAAP//////////fAAAAFYAaQByAGcAaQBuAGkAYQAgAEEAbQBhAG0AYgBhAHkAIABDAGEAcgBkAG8AegBvAAoAAAAEAAAABgAAAAkAAAAEAAAACQAAAAQAAAAIAAAABAAAAAoAAAAOAAAACAAAAA4AAAAJAAAACAAAAAgAAAAEAAAACgAAAAgAAAAGAAAACQAAAAkAAAAHAAAACQAAAEsAAABAAAAAMAAAAAUAAAAgAAAAAQAAAAEAAAAQAAAAAAAAAAAAAAAUAQAAgAAAAAAAAAAAAAAAFAEAAIAAAAAlAAAADAAAAAIAAAAnAAAAGAAAAAUAAAAAAAAA////AAAAAAAlAAAADAAAAAUAAABMAAAAZAAAAAAAAABQAAAAEwEAAHwAAAAAAAAAUAAAABQ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kAAAACgAAAFAAAACWAAAAXAAAAAEAAAAcx+hBjuPoQQoAAABQAAAAGQAAAEwAAAAAAAAAAAAAAAAAAAD//////////4AAAABWAGkAcgBnAGkAbgBpAGEAIABBAG0AYQBtAGIAYQB5ACAAQwBhAHIAZABvAHoAbwAgAAAABwAAAAMAAAAEAAAABwAAAAMAAAAHAAAAAwAAAAYAAAADAAAABwAAAAkAAAAGAAAACQAAAAcAAAAGAAAABQAAAAMAAAAHAAAABgAAAAQAAAAHAAAABwAAAAUAAAAHAAAAAwAAAEsAAABAAAAAMAAAAAUAAAAgAAAAAQAAAAEAAAAQAAAAAAAAAAAAAAAUAQAAgAAAAAAAAAAAAAAAF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HwAAAAKAAAAYAAAADoAAABsAAAAAQAAABzH6EGO4+hBCgAAAGAAAAAIAAAATAAAAAAAAAAAAAAAAAAAAP//////////XAAAAEMAbwBuAHQAYQBkAG8AcgAHAAAABwAAAAcAAAAEAAAABgAAAAcAAAAHAAAABAAAAEsAAABAAAAAMAAAAAUAAAAgAAAAAQAAAAEAAAAQAAAAAAAAAAAAAAAUAQAAgAAAAAAAAAAAAAAAFAEAAIAAAAAlAAAADAAAAAIAAAAnAAAAGAAAAAUAAAAAAAAA////AAAAAAAlAAAADAAAAAUAAABMAAAAZAAAAAkAAABwAAAACgEAAHwAAAAJAAAAcAAAAAIBAAANAAAAIQDwAAAAAAAAAAAAAACAPwAAAAAAAAAAAACAPwAAAAAAAAAAAAAAAAAAAAAAAAAAAAAAAAAAAAAAAAAAJQAAAAwAAAAAAACAKAAAAAwAAAAFAAAAJQAAAAwAAAABAAAAGAAAAAwAAAAAAAAAEgAAAAwAAAABAAAAFgAAAAwAAAAAAAAAVAAAAEgBAAAKAAAAcAAAAAkBAAB8AAAAAQAAABzH6EGO4+hBCgAAAHAAAAAqAAAATAAAAAQAAAAJAAAAcAAAAAsBAAB9AAAAoAAAAEYAaQByAG0AYQBkAG8AIABwAG8AcgA6ACAAVgBJAFIARwBJAE4ASQBBACAAQQBNAEEATQBCAEEAWQAgAEMAQQBSAEQATwBaAE8AIABWAEUAUgBBAAYAAAADAAAABAAAAAkAAAAGAAAABwAAAAcAAAADAAAABwAAAAcAAAAEAAAAAwAAAAMAAAAHAAAAAwAAAAcAAAAIAAAAAwAAAAgAAAADAAAABwAAAAMAAAAHAAAACgAAAAcAAAAKAAAABgAAAAcAAAAFAAAAAwAAAAcAAAAHAAAABwAAAAgAAAAJAAAABgAAAAkAAAADAAAABwAAAAYAAAAHAAAABwAAABYAAAAMAAAAAAAAACUAAAAMAAAAAgAAAA4AAAAUAAAAAAAAABAAAAAUAAAA</Object>
</Signature>
</file>

<file path=_xmlsignatures/sig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m9qvzeDGBhivjj7lYb0/bi2X9Do+cLVS4Cjn5OhKDLI=</DigestValue>
    </Reference>
    <Reference Type="http://www.w3.org/2000/09/xmldsig#Object" URI="#idOfficeObject">
      <DigestMethod Algorithm="http://www.w3.org/2001/04/xmlenc#sha256"/>
      <DigestValue>VPEex9Q0grnqZCXUsJioQbbFend1847mdCwv+Q4RKmo=</DigestValue>
    </Reference>
    <Reference Type="http://uri.etsi.org/01903#SignedProperties" URI="#idSignedProperties">
      <Transforms>
        <Transform Algorithm="http://www.w3.org/TR/2001/REC-xml-c14n-20010315"/>
      </Transforms>
      <DigestMethod Algorithm="http://www.w3.org/2001/04/xmlenc#sha256"/>
      <DigestValue>K1MqGxMHaZ+pUmhxHcDw6dtS5CPfmT8q1/D7qbypFGc=</DigestValue>
    </Reference>
    <Reference Type="http://www.w3.org/2000/09/xmldsig#Object" URI="#idValidSigLnImg">
      <DigestMethod Algorithm="http://www.w3.org/2001/04/xmlenc#sha256"/>
      <DigestValue>fQu52eXDTwtXRMPAR1O4c5WgZWFU6MxOI9QgM1EtX9E=</DigestValue>
    </Reference>
    <Reference Type="http://www.w3.org/2000/09/xmldsig#Object" URI="#idInvalidSigLnImg">
      <DigestMethod Algorithm="http://www.w3.org/2001/04/xmlenc#sha256"/>
      <DigestValue>6M5mOOT70Jhyz1sPNitfOvB+Niya7xRlNl5wn0VYETo=</DigestValue>
    </Reference>
  </SignedInfo>
  <SignatureValue>ibmzNhlW2re14+oYBjXwtficJ5SZHSo8UkZw8K6U3LQpfvBQM6a+qXqNNZSDXuIrr4JICQrlNBaF
b7paP2bwaGdL3VcDsp0mYOFM4bx23GwC2sgCL8nPCeWgbsnzPUIS5mPBUMasqrgy/ReGBpRj8bkg
8eBcg1oitJIufHksbrqCMxFCOh0uubsMEjvDXRK1Rp3oCjLhX6kOes6uadmjiVeMM+dbL7NJOE0i
3l2+CLKnRDP9Q5e2bGLkexzj0i0lw3bQcq2dHry3dFZHMtYHjufu4MBxKg0dWpCzq3i7Nth0xAYs
84jg/kUpqtUtuYZRMyx90kPhcXNiBscz88ow/A==</SignatureValue>
  <KeyInfo>
    <X509Data>
      <X509Certificate>MIIIDTCCBfWgAwIBAgIID1bzS3/s5U0wDQYJKoZIhvcNAQELBQAwWzEXMBUGA1UEBRMOUlVDIDgwMDUwMTcyLTExGjAYBgNVBAMTEUNBLURPQ1VNRU5UQSBTLkEuMRcwFQYDVQQKEw5ET0NVTUVOVEEgUy5BLjELMAkGA1UEBhMCUFkwHhcNMjAwNjI2MTI1ODA0WhcNMjIwNjI2MTMwODA0WjCBpjELMAkGA1UEBhMCUFkxFTATBgNVBAQMDENBUkRPWk8gVkVSQTERMA8GA1UEBRMIQ0k5NzIzNjUxGTAXBgNVBCoMEFZJUkdJTklBIEFNQU1CQVkxFzAVBgNVBAoMDlBFUlNPTkEgRklTSUNBMREwDwYDVQQLDAhGSVJNQSBGMjEmMCQGA1UEAwwdVklSR0lOSUEgQU1BTUJBWSBDQVJET1pPIFZFUkEwggEiMA0GCSqGSIb3DQEBAQUAA4IBDwAwggEKAoIBAQC+xI+UKrK+5QEcwtXzCzxEGlijkduYh31f6IOKjGU13er+ua1WgVWHlti8iic1QO+xVc5+jAZl/vr6VqqR/UqOImgB/k05ErNJonVT6RTLY0tRDYR4XvDqHDZblrK5NerxijfPwW5cZcnkB99bOwu90iVyIqHj3v7MKjW2oDGmjmCovb2TOrPcenkhCVYcC0RpbHeeGlkheTwXqXJEwu+RLbN7wEMO6s2+BYd4Ykwb41lI4dg3WI2y+3buiJD/jXc8mM6g93e1uwCgud2NfQQaPYEa3faLze25lqGWdfApU3inMEaCNIRH6k3Uyt6OL4hqTNInZvo2H4K6A0k7mWdtAgMBAAGjggOHMIIDgzAMBgNVHRMBAf8EAjAAMA4GA1UdDwEB/wQEAwIF4DAqBgNVHSUBAf8EIDAeBggrBgEFBQcDAQYIKwYBBQUHAwIGCCsGAQUFBwMEMB0GA1UdDgQWBBSW20CIKYFINPEZjSNMcuCIaIVih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wYDVR0RBCQwIoEgYW1hbWJheS5jYXJkb3pvQGludGVyZmlzYS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AJ7dqufQyHXrZbxSEogvHOsEMr4KwKZLc2I9daX9VOViN0un+PoV19zoUpkx0XE17eOtK67YSQ8GU9fgLZfNm3NhhtUrIU/9Plhk52PdYiFTW53I/w1CaLad2uu0BhtrZBUzXOfY/UktzKYh6zHVJsv68dEZ0giSkHIay49vBZQvp7saXO1a5HQCiQXRCLMMkdSOlmjVlrl2whATvykn9LbcVLgQ4JdXHfQeQvIgGHKBu+KdIq/Y1FoFrTfc5TrDorJTNK0jRRuoxkAMiR/2G34lzfQGkY+YpX618d1AmI/KAEmRMTBQOk8tplJgtIU0QnP/RPY8GUJ5a2LC2iJu2EKWn3gif3GFPlbcf60qkLJPJ2FCNDbsBxM6CkOOCyYJVydEJhdULWj3Y4X+WtxRXU8Hxj/Dw9CenL4c+HBaOSJiAEkZSsAiLPhKSLHKRlSWXAQ4YpLQQOtvEFmAbWK7OeDbomnNEDM+bZIlTuFy9s6cm64qjorLradVbxFl4yKL04OpG8DBWEomFCWp6cQAmdjFd3T2bnY/PqL5eS5J1KkB3BNnihPE7yXYWapgzHbm1Ooe1xqH8JE+SdqxPs3F7IS4CoCgRtIDwg++hgMPlBe1aA6CJAWU8cw63gjQJ//H2pzUSqx95d52pAUCxVZ3UiJWDEs5cNkLh+VQ8hTvDRe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QxTsZRIPljpCJSUvYq3yRrCeYFjxgd9qAAyZJAim1go=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VrXED7/c6wFS8DQR2wA9sIBSBpG3URvIqYOrVCvNdsw=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6PYPvcgE4EoP+JUZhtcVgXZMNK2a5L6GJifdA1XCFfo=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6PYPvcgE4EoP+JUZhtcVgXZMNK2a5L6GJifdA1XCFfo=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6PYPvcgE4EoP+JUZhtcVgXZMNK2a5L6GJifdA1XCFfo=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YY0KESmrjys0nHK0rESl1Vzt4562t2JT1arvGMjdaWk=</DigestValue>
      </Reference>
      <Reference URI="/xl/drawings/drawing1.xml?ContentType=application/vnd.openxmlformats-officedocument.drawing+xml">
        <DigestMethod Algorithm="http://www.w3.org/2001/04/xmlenc#sha256"/>
        <DigestValue>cYz6nP/kA4sESEaGWYGc9BYSKfRTAET2v883waM1MyA=</DigestValue>
      </Reference>
      <Reference URI="/xl/drawings/drawing2.xml?ContentType=application/vnd.openxmlformats-officedocument.drawing+xml">
        <DigestMethod Algorithm="http://www.w3.org/2001/04/xmlenc#sha256"/>
        <DigestValue>iZukg27XrhbInY59EslIKe0c+a5Zdk+BhU7GA0rC7Jw=</DigestValue>
      </Reference>
      <Reference URI="/xl/drawings/vmlDrawing1.vml?ContentType=application/vnd.openxmlformats-officedocument.vmlDrawing">
        <DigestMethod Algorithm="http://www.w3.org/2001/04/xmlenc#sha256"/>
        <DigestValue>Dcazh7Y6y82o7O+StOhPXCqmgRufqf7Hn9UqEHCdXKw=</DigestValue>
      </Reference>
      <Reference URI="/xl/drawings/vmlDrawing2.vml?ContentType=application/vnd.openxmlformats-officedocument.vmlDrawing">
        <DigestMethod Algorithm="http://www.w3.org/2001/04/xmlenc#sha256"/>
        <DigestValue>9e7r829xFOXJZLZhU/7bYPbkoUdHDzCi47wjFWVJSag=</DigestValue>
      </Reference>
      <Reference URI="/xl/drawings/vmlDrawing3.vml?ContentType=application/vnd.openxmlformats-officedocument.vmlDrawing">
        <DigestMethod Algorithm="http://www.w3.org/2001/04/xmlenc#sha256"/>
        <DigestValue>SMIuwi9GwHMmiRn8Ewu5sBiQLaz3JIV56cbkSo/J4sQ=</DigestValue>
      </Reference>
      <Reference URI="/xl/drawings/vmlDrawing4.vml?ContentType=application/vnd.openxmlformats-officedocument.vmlDrawing">
        <DigestMethod Algorithm="http://www.w3.org/2001/04/xmlenc#sha256"/>
        <DigestValue>XvKZPwKShVapujY9QuYKyWror4BO4TpKsiZEX09qvxM=</DigestValue>
      </Reference>
      <Reference URI="/xl/drawings/vmlDrawing5.vml?ContentType=application/vnd.openxmlformats-officedocument.vmlDrawing">
        <DigestMethod Algorithm="http://www.w3.org/2001/04/xmlenc#sha256"/>
        <DigestValue>Rouae/cP640zp/m+o39CITltPm/w0Zo5OzAG5FeTIO0=</DigestValue>
      </Reference>
      <Reference URI="/xl/embeddings/Microsoft_Excel_97-2003_Worksheet.xls?ContentType=application/vnd.ms-excel">
        <DigestMethod Algorithm="http://www.w3.org/2001/04/xmlenc#sha256"/>
        <DigestValue>NUiM9/pFsJylaSYNsF1iQmkVVqTu72CSWh+xr0FQbQ8=</DigestValue>
      </Reference>
      <Reference URI="/xl/embeddings/Microsoft_Excel_97-2003_Worksheet1.xls?ContentType=application/vnd.ms-excel">
        <DigestMethod Algorithm="http://www.w3.org/2001/04/xmlenc#sha256"/>
        <DigestValue>8zrUlHNX/uTFM3g+cqG9mwdTqoliTh9h20ITlCFyuCM=</DigestValue>
      </Reference>
      <Reference URI="/xl/media/image1.emf?ContentType=image/x-emf">
        <DigestMethod Algorithm="http://www.w3.org/2001/04/xmlenc#sha256"/>
        <DigestValue>M402nuAYAQk5G47QpGhnM6EnKeTAlsuGIVVF3qIxbuE=</DigestValue>
      </Reference>
      <Reference URI="/xl/media/image2.emf?ContentType=image/x-emf">
        <DigestMethod Algorithm="http://www.w3.org/2001/04/xmlenc#sha256"/>
        <DigestValue>as46bRdy9zH4l6tIJQga5cplRJbITJPlEkieZm+MGFE=</DigestValue>
      </Reference>
      <Reference URI="/xl/media/image3.emf?ContentType=image/x-emf">
        <DigestMethod Algorithm="http://www.w3.org/2001/04/xmlenc#sha256"/>
        <DigestValue>V83/BKLzhqxY4FPsPZ09VjJRPDusR2ayYw9cqVRtumM=</DigestValue>
      </Reference>
      <Reference URI="/xl/media/image4.emf?ContentType=image/x-emf">
        <DigestMethod Algorithm="http://www.w3.org/2001/04/xmlenc#sha256"/>
        <DigestValue>CdEaPRXmW9BDaFRU+Em1ZQd9FrLRIIcjBIEdwK2wWLQ=</DigestValue>
      </Reference>
      <Reference URI="/xl/media/image5.emf?ContentType=image/x-emf">
        <DigestMethod Algorithm="http://www.w3.org/2001/04/xmlenc#sha256"/>
        <DigestValue>JqaI6XSauIpjJvrhcBDtUdc6lKQb6Otfte4u+KhfsgQ=</DigestValue>
      </Reference>
      <Reference URI="/xl/media/image6.emf?ContentType=image/x-emf">
        <DigestMethod Algorithm="http://www.w3.org/2001/04/xmlenc#sha256"/>
        <DigestValue>PWTq6+Nic2nTGlGxPf/xBwnMQ/fOj193UkR5iificl8=</DigestValue>
      </Reference>
      <Reference URI="/xl/media/image7.emf?ContentType=image/x-emf">
        <DigestMethod Algorithm="http://www.w3.org/2001/04/xmlenc#sha256"/>
        <DigestValue>Jfwi8mIqt7ru+8ovtXF8B6RQVAs6Yi686+p1GeTEbOE=</DigestValue>
      </Reference>
      <Reference URI="/xl/media/image8.emf?ContentType=image/x-emf">
        <DigestMethod Algorithm="http://www.w3.org/2001/04/xmlenc#sha256"/>
        <DigestValue>3g7Dqlmd074fY/cWAkREtsn1IBSHXZHjpQczKU8d/ew=</DigestValue>
      </Reference>
      <Reference URI="/xl/printerSettings/printerSettings1.bin?ContentType=application/vnd.openxmlformats-officedocument.spreadsheetml.printerSettings">
        <DigestMethod Algorithm="http://www.w3.org/2001/04/xmlenc#sha256"/>
        <DigestValue>x9ON6vbhOxsNADzrW3Sqh5fq9kEQWWhpPm4RJfkJH9c=</DigestValue>
      </Reference>
      <Reference URI="/xl/printerSettings/printerSettings2.bin?ContentType=application/vnd.openxmlformats-officedocument.spreadsheetml.printerSettings">
        <DigestMethod Algorithm="http://www.w3.org/2001/04/xmlenc#sha256"/>
        <DigestValue>Giv5NI/oKNPJrD6HZtyz+AOEv2ZSVqq5HGjL7gBbIsU=</DigestValue>
      </Reference>
      <Reference URI="/xl/printerSettings/printerSettings3.bin?ContentType=application/vnd.openxmlformats-officedocument.spreadsheetml.printerSettings">
        <DigestMethod Algorithm="http://www.w3.org/2001/04/xmlenc#sha256"/>
        <DigestValue>PJ0w+ExbZsve2LukHY7bPHC41Sua1srnPNQumbnRVjg=</DigestValue>
      </Reference>
      <Reference URI="/xl/printerSettings/printerSettings4.bin?ContentType=application/vnd.openxmlformats-officedocument.spreadsheetml.printerSettings">
        <DigestMethod Algorithm="http://www.w3.org/2001/04/xmlenc#sha256"/>
        <DigestValue>x9ON6vbhOxsNADzrW3Sqh5fq9kEQWWhpPm4RJfkJH9c=</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t/SSd1MIfLjoIsWgjIPG6pc6xVDzxDpEaezEAvDiyV0=</DigestValue>
      </Reference>
      <Reference URI="/xl/styles.xml?ContentType=application/vnd.openxmlformats-officedocument.spreadsheetml.styles+xml">
        <DigestMethod Algorithm="http://www.w3.org/2001/04/xmlenc#sha256"/>
        <DigestValue>1dUYTuQVxVFDLFRVkTEQlO1t1u5hej1ZK3w+8ca2VbA=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1aJXmpyNrErzPQiu/V/p7u/J7hb5Z0QeyhfNgu20tqQ=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FFIrRsYgXaGYr5S5tvXNLL2fMBe0ujKkn3inKa+A3rM=</DigestValue>
      </Reference>
      <Reference URI="/xl/worksheets/sheet1.xml?ContentType=application/vnd.openxmlformats-officedocument.spreadsheetml.worksheet+xml">
        <DigestMethod Algorithm="http://www.w3.org/2001/04/xmlenc#sha256"/>
        <DigestValue>woJwnJofxDXX4NOhmV4DEpl478TT8umcS6I89HHobR4=</DigestValue>
      </Reference>
      <Reference URI="/xl/worksheets/sheet2.xml?ContentType=application/vnd.openxmlformats-officedocument.spreadsheetml.worksheet+xml">
        <DigestMethod Algorithm="http://www.w3.org/2001/04/xmlenc#sha256"/>
        <DigestValue>yUDgSa1zcPvsIcVW8FLjseUq/ykwQTMFG763hT9qEOM=</DigestValue>
      </Reference>
      <Reference URI="/xl/worksheets/sheet3.xml?ContentType=application/vnd.openxmlformats-officedocument.spreadsheetml.worksheet+xml">
        <DigestMethod Algorithm="http://www.w3.org/2001/04/xmlenc#sha256"/>
        <DigestValue>PgQJbXSoJ2euauCL2ptCcXaHrukQbs5MHONy8eGpSwc=</DigestValue>
      </Reference>
      <Reference URI="/xl/worksheets/sheet4.xml?ContentType=application/vnd.openxmlformats-officedocument.spreadsheetml.worksheet+xml">
        <DigestMethod Algorithm="http://www.w3.org/2001/04/xmlenc#sha256"/>
        <DigestValue>uVQP+EtkC1D5Kf+GpQTT6A+/JOcUl5SXV4PWCbXyRzM=</DigestValue>
      </Reference>
      <Reference URI="/xl/worksheets/sheet5.xml?ContentType=application/vnd.openxmlformats-officedocument.spreadsheetml.worksheet+xml">
        <DigestMethod Algorithm="http://www.w3.org/2001/04/xmlenc#sha256"/>
        <DigestValue>87VA0HqEf/TT2lspJ6za2dCpn/2BWaFK//rghxuiwIE=</DigestValue>
      </Reference>
    </Manifest>
    <SignatureProperties>
      <SignatureProperty Id="idSignatureTime" Target="#idPackageSignature">
        <mdssi:SignatureTime xmlns:mdssi="http://schemas.openxmlformats.org/package/2006/digital-signature">
          <mdssi:Format>YYYY-MM-DDThh:mm:ssTZD</mdssi:Format>
          <mdssi:Value>2020-06-30T17:51:48Z</mdssi:Value>
        </mdssi:SignatureTime>
      </SignatureProperty>
    </SignatureProperties>
  </Object>
  <Object Id="idOfficeObject">
    <SignatureProperties>
      <SignatureProperty Id="idOfficeV1Details" Target="#idPackageSignature">
        <SignatureInfoV1 xmlns="http://schemas.microsoft.com/office/2006/digsig">
          <SetupID>{DDFDD2BC-4A6D-4F96-9102-3D6EAA1C55A3}</SetupID>
          <SignatureText>Virginia Amambay Cardozo</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2020-06-30T17:51:48Z</xd:SigningTime>
          <xd:SigningCertificate>
            <xd:Cert>
              <xd:CertDigest>
                <DigestMethod Algorithm="http://www.w3.org/2001/04/xmlenc#sha256"/>
                <DigestValue>nk1xQyYt+nugr2aHcAte++07a39o2oHJcSLIYNAbcRo=</DigestValue>
              </xd:CertDigest>
              <xd:IssuerSerial>
                <X509IssuerName>C=PY, O=DOCUMENTA S.A., CN=CA-DOCUMENTA S.A., SERIALNUMBER=RUC 80050172-1</X509IssuerName>
                <X509SerialNumber>1105338264160363853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MBAAB/AAAAAAAAAAAAAABfHwAAjw4AACBFTUYAAAEAFBwAAKoAAAAGAAAAAAAAAAAAAAAAAAAAoAUAAIQDAACjAQAABgEAAAAAAAAAAAAAAAAAALhkBgBw/wMACgAAABAAAAAAAAAAAAAAAEsAAAAQAAAAAAAAAAUAAAAeAAAAGAAAAAAAAAAAAAAAFAEAAIAAAAAnAAAAGAAAAAEAAAAAAAAAAAAAAAAAAAAlAAAADAAAAAEAAABMAAAAZAAAAAAAAAAAAAAAEwEAAH8AAAAAAAAAAAAAABQ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TAQAAfwAAAAAAAAAAAAAAFAEAAIAAAAAhAPAAAAAAAAAAAAAAAIA/AAAAAAAAAAAAAIA/AAAAAAAAAAAAAAAAAAAAAAAAAAAAAAAAAAAAAAAAAAAlAAAADAAAAAAAAIAoAAAADAAAAAEAAAAnAAAAGAAAAAEAAAAAAAAA8PDwAAAAAAAlAAAADAAAAAEAAABMAAAAZAAAAAAAAAAAAAAAEwEAAH8AAAAAAAAAAAAAABQBAACAAAAAIQDwAAAAAAAAAAAAAACAPwAAAAAAAAAAAACAPwAAAAAAAAAAAAAAAAAAAAAAAAAAAAAAAAAAAAAAAAAAJQAAAAwAAAAAAACAKAAAAAwAAAABAAAAJwAAABgAAAABAAAAAAAAAPDw8AAAAAAAJQAAAAwAAAABAAAATAAAAGQAAAAAAAAAAAAAABMBAAB/AAAAAAAAAAAAAAAUAQAAgAAAACEA8AAAAAAAAAAAAAAAgD8AAAAAAAAAAAAAgD8AAAAAAAAAAAAAAAAAAAAAAAAAAAAAAAAAAAAAAAAAACUAAAAMAAAAAAAAgCgAAAAMAAAAAQAAACcAAAAYAAAAAQAAAAAAAADw8PAAAAAAACUAAAAMAAAAAQAAAEwAAABkAAAAAAAAAAAAAAATAQAAfwAAAAAAAAAAAAAAFAEAAIAAAAAhAPAAAAAAAAAAAAAAAIA/AAAAAAAAAAAAAIA/AAAAAAAAAAAAAAAAAAAAAAAAAAAAAAAAAAAAAAAAAAAlAAAADAAAAAAAAIAoAAAADAAAAAEAAAAnAAAAGAAAAAEAAAAAAAAA////AAAAAAAlAAAADAAAAAEAAABMAAAAZAAAAAAAAAAAAAAAEwEAAH8AAAAAAAAAAAAAABQBAACAAAAAIQDwAAAAAAAAAAAAAACAPwAAAAAAAAAAAACAPwAAAAAAAAAAAAAAAAAAAAAAAAAAAAAAAAAAAAAAAAAAJQAAAAwAAAAAAACAKAAAAAwAAAABAAAAJwAAABgAAAABAAAAAAAAAP///wAAAAAAJQAAAAwAAAABAAAATAAAAGQAAAAAAAAAAAAAABMBAAB/AAAAAAAAAAAAAAAU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AAAAAASAAAADAAAAAEAAAAeAAAAGAAAAMMAAAAEAAAA9wAAABEAAAAlAAAADAAAAAEAAABUAAAAhAAAAMQAAAAEAAAA9QAAABAAAAABAAAAHMfoQY7j6EHEAAAABAAAAAkAAABMAAAAAAAAAAAAAAAAAAAA//////////9gAAAAMwAwAC8ANgAvADIAMAAyADAAAAAGAAAABgAAAAQAAAAGAAAABAAAAAYAAAAGAAAABgAAAAYAAABLAAAAQAAAADAAAAAFAAAAIAAAAAEAAAABAAAAEAAAAAAAAAAAAAAAFAEAAIAAAAAAAAAAAAAAABQ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OkAAABHAAAAKQAAADMAAADB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OoAAABIAAAAJQAAAAwAAAAEAAAAVAAAANwAAAAqAAAAMwAAAOgAAABHAAAAAQAAABzH6EGO4+hBKgAAADMAAAAYAAAATAAAAAAAAAAAAAAAAAAAAP//////////fAAAAFYAaQByAGcAaQBuAGkAYQAgAEEAbQBhAG0AYgBhAHkAIABDAGEAcgBkAG8AegBvAAoAAAAEAAAABgAAAAkAAAAEAAAACQAAAAQAAAAIAAAABAAAAAoAAAAOAAAACAAAAA4AAAAJAAAACAAAAAgAAAAEAAAACgAAAAgAAAAGAAAACQAAAAkAAAAHAAAACQAAAEsAAABAAAAAMAAAAAUAAAAgAAAAAQAAAAEAAAAQAAAAAAAAAAAAAAAUAQAAgAAAAAAAAAAAAAAAFAEAAIAAAAAlAAAADAAAAAIAAAAnAAAAGAAAAAUAAAAAAAAA////AAAAAAAlAAAADAAAAAUAAABMAAAAZAAAAAAAAABQAAAAEwEAAHwAAAAAAAAAUAAAABQ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kAAAACgAAAFAAAACWAAAAXAAAAAEAAAAcx+hBjuPoQQoAAABQAAAAGQAAAEwAAAAAAAAAAAAAAAAAAAD//////////4AAAABWAGkAcgBnAGkAbgBpAGEAIABBAG0AYQBtAGIAYQB5ACAAQwBhAHIAZABvAHoAbwAgAAAABwAAAAMAAAAEAAAABwAAAAMAAAAHAAAAAwAAAAYAAAADAAAABwAAAAkAAAAGAAAACQAAAAcAAAAGAAAABQAAAAMAAAAHAAAABgAAAAQAAAAHAAAABwAAAAUAAAAHAAAAAwAAAEsAAABAAAAAMAAAAAUAAAAgAAAAAQAAAAEAAAAQAAAAAAAAAAAAAAAUAQAAgAAAAAAAAAAAAAAAF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HwAAAAKAAAAYAAAADoAAABsAAAAAQAAABzH6EGO4+hBCgAAAGAAAAAIAAAATAAAAAAAAAAAAAAAAAAAAP//////////XAAAAEMAbwBuAHQAYQBkAG8AcgAHAAAABwAAAAcAAAAEAAAABgAAAAcAAAAHAAAABAAAAEsAAABAAAAAMAAAAAUAAAAgAAAAAQAAAAEAAAAQAAAAAAAAAAAAAAAUAQAAgAAAAAAAAAAAAAAAFAEAAIAAAAAlAAAADAAAAAIAAAAnAAAAGAAAAAUAAAAAAAAA////AAAAAAAlAAAADAAAAAUAAABMAAAAZAAAAAkAAABwAAAACgEAAHwAAAAJAAAAcAAAAAIBAAANAAAAIQDwAAAAAAAAAAAAAACAPwAAAAAAAAAAAACAPwAAAAAAAAAAAAAAAAAAAAAAAAAAAAAAAAAAAAAAAAAAJQAAAAwAAAAAAACAKAAAAAwAAAAFAAAAJQAAAAwAAAABAAAAGAAAAAwAAAAAAAAAEgAAAAwAAAABAAAAFgAAAAwAAAAAAAAAVAAAAEgBAAAKAAAAcAAAAAkBAAB8AAAAAQAAABzH6EGO4+hBCgAAAHAAAAAqAAAATAAAAAQAAAAJAAAAcAAAAAsBAAB9AAAAoAAAAEYAaQByAG0AYQBkAG8AIABwAG8AcgA6ACAAVgBJAFIARwBJAE4ASQBBACAAQQBNAEEATQBCAEEAWQAgAEMAQQBSAEQATwBaAE8AIABWAEUAUgBBAAYAAAADAAAABAAAAAkAAAAGAAAABwAAAAcAAAADAAAABwAAAAcAAAAEAAAAAwAAAAMAAAAHAAAAAwAAAAcAAAAIAAAAAwAAAAgAAAADAAAABwAAAAMAAAAHAAAACgAAAAcAAAAKAAAABgAAAAcAAAAFAAAAAwAAAAcAAAAHAAAABwAAAAgAAAAJAAAABgAAAAkAAAADAAAABwAAAAYAAAAHAAAABwAAABYAAAAMAAAAAAAAACUAAAAMAAAAAgAAAA4AAAAUAAAAAAAAABAAAAAUAAAA</Object>
  <Object Id="idInvalidSigLnImg">AQAAAGwAAAAAAAAAAAAAABMBAAB/AAAAAAAAAAAAAABfHwAAjw4AACBFTUYAAAEAhCEAALEAAAAGAAAAAAAAAAAAAAAAAAAAoAUAAIQDAACjAQAABgEAAAAAAAAAAAAAAAAAALhkBgBw/wMACgAAABAAAAAAAAAAAAAAAEsAAAAQAAAAAAAAAAUAAAAeAAAAGAAAAAAAAAAAAAAAFAEAAIAAAAAnAAAAGAAAAAEAAAAAAAAAAAAAAAAAAAAlAAAADAAAAAEAAABMAAAAZAAAAAAAAAAAAAAAEwEAAH8AAAAAAAAAAAAAABQ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TAQAAfwAAAAAAAAAAAAAAFAEAAIAAAAAhAPAAAAAAAAAAAAAAAIA/AAAAAAAAAAAAAIA/AAAAAAAAAAAAAAAAAAAAAAAAAAAAAAAAAAAAAAAAAAAlAAAADAAAAAAAAIAoAAAADAAAAAEAAAAnAAAAGAAAAAEAAAAAAAAA8PDwAAAAAAAlAAAADAAAAAEAAABMAAAAZAAAAAAAAAAAAAAAEwEAAH8AAAAAAAAAAAAAABQBAACAAAAAIQDwAAAAAAAAAAAAAACAPwAAAAAAAAAAAACAPwAAAAAAAAAAAAAAAAAAAAAAAAAAAAAAAAAAAAAAAAAAJQAAAAwAAAAAAACAKAAAAAwAAAABAAAAJwAAABgAAAABAAAAAAAAAPDw8AAAAAAAJQAAAAwAAAABAAAATAAAAGQAAAAAAAAAAAAAABMBAAB/AAAAAAAAAAAAAAAUAQAAgAAAACEA8AAAAAAAAAAAAAAAgD8AAAAAAAAAAAAAgD8AAAAAAAAAAAAAAAAAAAAAAAAAAAAAAAAAAAAAAAAAACUAAAAMAAAAAAAAgCgAAAAMAAAAAQAAACcAAAAYAAAAAQAAAAAAAADw8PAAAAAAACUAAAAMAAAAAQAAAEwAAABkAAAAAAAAAAAAAAATAQAAfwAAAAAAAAAAAAAAFAEAAIAAAAAhAPAAAAAAAAAAAAAAAIA/AAAAAAAAAAAAAIA/AAAAAAAAAAAAAAAAAAAAAAAAAAAAAAAAAAAAAAAAAAAlAAAADAAAAAAAAIAoAAAADAAAAAEAAAAnAAAAGAAAAAEAAAAAAAAA////AAAAAAAlAAAADAAAAAEAAABMAAAAZAAAAAAAAAAAAAAAEwEAAH8AAAAAAAAAAAAAABQBAACAAAAAIQDwAAAAAAAAAAAAAACAPwAAAAAAAAAAAACAPwAAAAAAAAAAAAAAAAAAAAAAAAAAAAAAAAAAAAAAAAAAJQAAAAwAAAAAAACAKAAAAAwAAAABAAAAJwAAABgAAAABAAAAAAAAAP///wAAAAAAJQAAAAwAAAABAAAATAAAAGQAAAAAAAAAAAAAABMBAAB/AAAAAAAAAAAAAAAU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FAEAAIAAAAAAAAAAAAAAABQ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OkAAABHAAAAKQAAADMAAADB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OoAAABIAAAAJQAAAAwAAAAEAAAAVAAAANwAAAAqAAAAMwAAAOgAAABHAAAAAQAAABzH6EGO4+hBKgAAADMAAAAYAAAATAAAAAAAAAAAAAAAAAAAAP//////////fAAAAFYAaQByAGcAaQBuAGkAYQAgAEEAbQBhAG0AYgBhAHkAIABDAGEAcgBkAG8AegBvAAoAAAAEAAAABgAAAAkAAAAEAAAACQAAAAQAAAAIAAAABAAAAAoAAAAOAAAACAAAAA4AAAAJAAAACAAAAAgAAAAEAAAACgAAAAgAAAAGAAAACQAAAAkAAAAHAAAACQAAAEsAAABAAAAAMAAAAAUAAAAgAAAAAQAAAAEAAAAQAAAAAAAAAAAAAAAUAQAAgAAAAAAAAAAAAAAAFAEAAIAAAAAlAAAADAAAAAIAAAAnAAAAGAAAAAUAAAAAAAAA////AAAAAAAlAAAADAAAAAUAAABMAAAAZAAAAAAAAABQAAAAEwEAAHwAAAAAAAAAUAAAABQ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kAAAACgAAAFAAAACWAAAAXAAAAAEAAAAcx+hBjuPoQQoAAABQAAAAGQAAAEwAAAAAAAAAAAAAAAAAAAD//////////4AAAABWAGkAcgBnAGkAbgBpAGEAIABBAG0AYQBtAGIAYQB5ACAAQwBhAHIAZABvAHoAbwAgAAA6BwAAAAMAAAAEAAAABwAAAAMAAAAHAAAAAwAAAAYAAAADAAAABwAAAAkAAAAGAAAACQAAAAcAAAAGAAAABQAAAAMAAAAHAAAABgAAAAQAAAAHAAAABwAAAAUAAAAHAAAAAwAAAEsAAABAAAAAMAAAAAUAAAAgAAAAAQAAAAEAAAAQAAAAAAAAAAAAAAAUAQAAgAAAAAAAAAAAAAAAF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HwAAAAKAAAAYAAAADoAAABsAAAAAQAAABzH6EGO4+hBCgAAAGAAAAAIAAAATAAAAAAAAAAAAAAAAAAAAP//////////XAAAAEMAbwBuAHQAYQBkAG8AcgAHAAAABwAAAAcAAAAEAAAABgAAAAcAAAAHAAAABAAAAEsAAABAAAAAMAAAAAUAAAAgAAAAAQAAAAEAAAAQAAAAAAAAAAAAAAAUAQAAgAAAAAAAAAAAAAAAFAEAAIAAAAAlAAAADAAAAAIAAAAnAAAAGAAAAAUAAAAAAAAA////AAAAAAAlAAAADAAAAAUAAABMAAAAZAAAAAkAAABwAAAACgEAAHwAAAAJAAAAcAAAAAIBAAANAAAAIQDwAAAAAAAAAAAAAACAPwAAAAAAAAAAAACAPwAAAAAAAAAAAAAAAAAAAAAAAAAAAAAAAAAAAAAAAAAAJQAAAAwAAAAAAACAKAAAAAwAAAAFAAAAJQAAAAwAAAABAAAAGAAAAAwAAAAAAAAAEgAAAAwAAAABAAAAFgAAAAwAAAAAAAAAVAAAAEgBAAAKAAAAcAAAAAkBAAB8AAAAAQAAABzH6EGO4+hBCgAAAHAAAAAqAAAATAAAAAQAAAAJAAAAcAAAAAsBAAB9AAAAoAAAAEYAaQByAG0AYQBkAG8AIABwAG8AcgA6ACAAVgBJAFIARwBJAE4ASQBBACAAQQBNAEEATQBCAEEAWQAgAEMAQQBSAEQATwBaAE8AIABWAEUAUgBBAAYAAAADAAAABAAAAAkAAAAGAAAABwAAAAcAAAADAAAABwAAAAcAAAAEAAAAAwAAAAMAAAAHAAAAAwAAAAcAAAAIAAAAAwAAAAgAAAADAAAABwAAAAMAAAAHAAAACgAAAAcAAAAKAAAABgAAAAcAAAAFAAAAAwAAAAcAAAAHAAAABwAAAAgAAAAJAAAABgAAAAkAAAADAAAABwAAAAYAAAAHAAAABwAAABYAAAAMAAAAAAAAACUAAAAMAAAAAgAAAA4AAAAUAAAAAAAAABAAAAAUAAAA</Object>
</Signature>
</file>

<file path=_xmlsignatures/sig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waOri7iXvJ3T4rzcQobqtGoFFE114A0cfK7aHjQ5G18=</DigestValue>
    </Reference>
    <Reference Type="http://www.w3.org/2000/09/xmldsig#Object" URI="#idOfficeObject">
      <DigestMethod Algorithm="http://www.w3.org/2001/04/xmlenc#sha256"/>
      <DigestValue>v2ajxPzrgpnIqDPGgNV4vgEwjT0I81kIWnC5xQ/racQ=</DigestValue>
    </Reference>
    <Reference Type="http://uri.etsi.org/01903#SignedProperties" URI="#idSignedProperties">
      <Transforms>
        <Transform Algorithm="http://www.w3.org/TR/2001/REC-xml-c14n-20010315"/>
      </Transforms>
      <DigestMethod Algorithm="http://www.w3.org/2001/04/xmlenc#sha256"/>
      <DigestValue>U+ov8T68pEJYfQirluW+oWqfhkV2/ed8tEqFJ6UxkKk=</DigestValue>
    </Reference>
    <Reference Type="http://www.w3.org/2000/09/xmldsig#Object" URI="#idValidSigLnImg">
      <DigestMethod Algorithm="http://www.w3.org/2001/04/xmlenc#sha256"/>
      <DigestValue>QIt3noMbnNQ4q+ZkkQbZ78sCn2ah6VCGzjZkewbbRAU=</DigestValue>
    </Reference>
    <Reference Type="http://www.w3.org/2000/09/xmldsig#Object" URI="#idInvalidSigLnImg">
      <DigestMethod Algorithm="http://www.w3.org/2001/04/xmlenc#sha256"/>
      <DigestValue>bvqLLENEhEKzNPHyCN8xeglUDEVN2dF595eDObUzYAE=</DigestValue>
    </Reference>
  </SignedInfo>
  <SignatureValue>GuNJ8+v5zS1fukz3+JaX1faUmoxQchIMow93I5kUdpKEhoA+wZdbijxzec694MsvgSHQUiGz2jvi
AKWGO6TxE+h4VUU5uHLAEInyoJXe/L3zN8RgAfu0IWygL1cUiCPTpBqcDv9JAAI+Zb4UESaPAYWU
9wzh49iHiO2np25UfTErO527wliL/01CSD78tTaQRVoT7ZzwWEgWzevLUi8HpOEeepBWVGG5eL2M
wduzkwB3gwpZbikXYrS1F5B9pMFLhqKmjD4s3lcsdCgFG53cnf/+/8I6SxldEZDXdgt94XLm3NIv
sR4/gh7Jsd8uJS5ikYXvlKiOkWm1sbEe0NNTpQ==</SignatureValue>
  <KeyInfo>
    <X509Data>
      <X509Certificate>MIIIEjCCBfqgAwIBAgIIK1jXdr5JS+cwDQYJKoZIhvcNAQELBQAwWzEXMBUGA1UEBRMOUlVDIDgwMDUwMTcyLTExGjAYBgNVBAMTEUNBLURPQ1VNRU5UQSBTLkEuMRcwFQYDVQQKEw5ET0NVTUVOVEEgUy5BLjELMAkGA1UEBhMCUFkwHhcNMjAwNjI2MTUwODUzWhcNMjIwNjI2MTUxODUzWjCBsDELMAkGA1UEBhMCUFkxGzAZBgNVBAQMEk1FTEdBUkVKTyBDQUJBw5FBUzERMA8GA1UEBRMIQ0kyNTI4NDExGDAWBgNVBCoMD1NBTE9NT04gSUdOQUNJTzEXMBUGA1UECgwOUEVSU09OQSBGSVNJQ0ExETAPBgNVBAsMCEZJUk1BIEYyMSswKQYDVQQDDCJTQUxPTU9OIElHTkFDSU8gTUVMR0FSRUpPIENBQkHDkUFTMIIBIjANBgkqhkiG9w0BAQEFAAOCAQ8AMIIBCgKCAQEAyvI7qhXEUJc8BXmRjUDrONiISIJUfaojv5irBSMaRuPba0AR+Qejj7mfh0spkMArvs7ny9HauMp1QiHQQiGNRoRkgx+KZqxDcRyYGnMGj6ZwUBiGMNmRTBnHy89UkGCjFZid2EInrsSNzpPY8Wgs35BqL+ctiz59na9egdSe/VbVgG/fZSzv5RSDiEawOjsoSq3rvARKkczKNabuGNhhvdQpNO9BpXMi38ATtXLOgxqQezxeuUsavC22SESUbwVSnGzdepiLDnJJCP7ojZ/VqWTMTMGx5oNTt4ZtwXh6Wy80ivKutL0btCw+KNIYSv1oZIewrHQmA2JLmDteZCm4EQIDAQABo4IDgjCCA34wDAYDVR0TAQH/BAIwADAOBgNVHQ8BAf8EBAMCBeAwKgYDVR0lAQH/BCAwHgYIKwYBBQUHAwEGCCsGAQUFBwMCBggrBgEFBQcDBDAdBgNVHQ4EFgQU5AojrNew5IyPsBEqvQw0PEWC89U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YGA1UdEQQfMB2BG3NhbG9tb24ubWVsZ2FyZWpv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CqbghoTv+AS5MePUnyYtF485cvVWYSdNWTSysT6Yo1Mn8ZX4eU0ujsutl75xvKNHF1L2iFqViDDIaSodRVYEzT04nbb2PjdZ0VKOrp8vjMsZqWJi3uwphuP41zuAij+sWRc/FWIKS9gW/3E52WMn9F4P9vDE6b0ie6nHOljVStx+pzfcG91Z4R3PMCtdyZTJEgI2ReDtPXtWU9tCfyKXoBxputpsKX9dJC3S1IzWb4QQL1iy+I2CX88BJcd6XTx6xqZy6B7Klny3WWJeP+k3jU/64QKzIkAyU6x40HDdd0etRbr17bZItFIrohcxGAJuxZhYFztM2nXK5j9mVdFNKV8vT6aEuIOFTH/EnQAOHFcdfNne22GvOOL5TKZ3XoWwDRfh6tTAxJXUvtjXzLOJxIDxark7yS4DeTCvn9n//lH8DoWcBgeZ5qiSjPrVoUMJa8gCzhNhKN+kpvtCxKHyoKtM/fZgaIJgQvKjO4FS2dF3nV5SSPDwkoya5OW9H+3Jr7HAtl7joIkjeYNiIni4ft1XlBWfy4ITsPUN7EgbJS04JD3sez0X0+coDXCRd8TCo5QJTMUQsIcwdFItJd1do+OapL9UtfBZVdYdKRHEvj2MShtCaRSzF5fb8K4IiarjnA0YIEfHiW2T51fyMjrQk9XOk18PMpyNRislQvhTSG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QxTsZRIPljpCJSUvYq3yRrCeYFjxgd9qAAyZJAim1go=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VrXED7/c6wFS8DQR2wA9sIBSBpG3URvIqYOrVCvNdsw=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6PYPvcgE4EoP+JUZhtcVgXZMNK2a5L6GJifdA1XCFfo=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6PYPvcgE4EoP+JUZhtcVgXZMNK2a5L6GJifdA1XCFfo=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6PYPvcgE4EoP+JUZhtcVgXZMNK2a5L6GJifdA1XCFfo=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YY0KESmrjys0nHK0rESl1Vzt4562t2JT1arvGMjdaWk=</DigestValue>
      </Reference>
      <Reference URI="/xl/drawings/drawing1.xml?ContentType=application/vnd.openxmlformats-officedocument.drawing+xml">
        <DigestMethod Algorithm="http://www.w3.org/2001/04/xmlenc#sha256"/>
        <DigestValue>cYz6nP/kA4sESEaGWYGc9BYSKfRTAET2v883waM1MyA=</DigestValue>
      </Reference>
      <Reference URI="/xl/drawings/drawing2.xml?ContentType=application/vnd.openxmlformats-officedocument.drawing+xml">
        <DigestMethod Algorithm="http://www.w3.org/2001/04/xmlenc#sha256"/>
        <DigestValue>iZukg27XrhbInY59EslIKe0c+a5Zdk+BhU7GA0rC7Jw=</DigestValue>
      </Reference>
      <Reference URI="/xl/drawings/vmlDrawing1.vml?ContentType=application/vnd.openxmlformats-officedocument.vmlDrawing">
        <DigestMethod Algorithm="http://www.w3.org/2001/04/xmlenc#sha256"/>
        <DigestValue>Dcazh7Y6y82o7O+StOhPXCqmgRufqf7Hn9UqEHCdXKw=</DigestValue>
      </Reference>
      <Reference URI="/xl/drawings/vmlDrawing2.vml?ContentType=application/vnd.openxmlformats-officedocument.vmlDrawing">
        <DigestMethod Algorithm="http://www.w3.org/2001/04/xmlenc#sha256"/>
        <DigestValue>9e7r829xFOXJZLZhU/7bYPbkoUdHDzCi47wjFWVJSag=</DigestValue>
      </Reference>
      <Reference URI="/xl/drawings/vmlDrawing3.vml?ContentType=application/vnd.openxmlformats-officedocument.vmlDrawing">
        <DigestMethod Algorithm="http://www.w3.org/2001/04/xmlenc#sha256"/>
        <DigestValue>SMIuwi9GwHMmiRn8Ewu5sBiQLaz3JIV56cbkSo/J4sQ=</DigestValue>
      </Reference>
      <Reference URI="/xl/drawings/vmlDrawing4.vml?ContentType=application/vnd.openxmlformats-officedocument.vmlDrawing">
        <DigestMethod Algorithm="http://www.w3.org/2001/04/xmlenc#sha256"/>
        <DigestValue>XvKZPwKShVapujY9QuYKyWror4BO4TpKsiZEX09qvxM=</DigestValue>
      </Reference>
      <Reference URI="/xl/drawings/vmlDrawing5.vml?ContentType=application/vnd.openxmlformats-officedocument.vmlDrawing">
        <DigestMethod Algorithm="http://www.w3.org/2001/04/xmlenc#sha256"/>
        <DigestValue>Rouae/cP640zp/m+o39CITltPm/w0Zo5OzAG5FeTIO0=</DigestValue>
      </Reference>
      <Reference URI="/xl/embeddings/Microsoft_Excel_97-2003_Worksheet.xls?ContentType=application/vnd.ms-excel">
        <DigestMethod Algorithm="http://www.w3.org/2001/04/xmlenc#sha256"/>
        <DigestValue>NUiM9/pFsJylaSYNsF1iQmkVVqTu72CSWh+xr0FQbQ8=</DigestValue>
      </Reference>
      <Reference URI="/xl/embeddings/Microsoft_Excel_97-2003_Worksheet1.xls?ContentType=application/vnd.ms-excel">
        <DigestMethod Algorithm="http://www.w3.org/2001/04/xmlenc#sha256"/>
        <DigestValue>8zrUlHNX/uTFM3g+cqG9mwdTqoliTh9h20ITlCFyuCM=</DigestValue>
      </Reference>
      <Reference URI="/xl/media/image1.emf?ContentType=image/x-emf">
        <DigestMethod Algorithm="http://www.w3.org/2001/04/xmlenc#sha256"/>
        <DigestValue>M402nuAYAQk5G47QpGhnM6EnKeTAlsuGIVVF3qIxbuE=</DigestValue>
      </Reference>
      <Reference URI="/xl/media/image2.emf?ContentType=image/x-emf">
        <DigestMethod Algorithm="http://www.w3.org/2001/04/xmlenc#sha256"/>
        <DigestValue>as46bRdy9zH4l6tIJQga5cplRJbITJPlEkieZm+MGFE=</DigestValue>
      </Reference>
      <Reference URI="/xl/media/image3.emf?ContentType=image/x-emf">
        <DigestMethod Algorithm="http://www.w3.org/2001/04/xmlenc#sha256"/>
        <DigestValue>V83/BKLzhqxY4FPsPZ09VjJRPDusR2ayYw9cqVRtumM=</DigestValue>
      </Reference>
      <Reference URI="/xl/media/image4.emf?ContentType=image/x-emf">
        <DigestMethod Algorithm="http://www.w3.org/2001/04/xmlenc#sha256"/>
        <DigestValue>CdEaPRXmW9BDaFRU+Em1ZQd9FrLRIIcjBIEdwK2wWLQ=</DigestValue>
      </Reference>
      <Reference URI="/xl/media/image5.emf?ContentType=image/x-emf">
        <DigestMethod Algorithm="http://www.w3.org/2001/04/xmlenc#sha256"/>
        <DigestValue>JqaI6XSauIpjJvrhcBDtUdc6lKQb6Otfte4u+KhfsgQ=</DigestValue>
      </Reference>
      <Reference URI="/xl/media/image6.emf?ContentType=image/x-emf">
        <DigestMethod Algorithm="http://www.w3.org/2001/04/xmlenc#sha256"/>
        <DigestValue>PWTq6+Nic2nTGlGxPf/xBwnMQ/fOj193UkR5iificl8=</DigestValue>
      </Reference>
      <Reference URI="/xl/media/image7.emf?ContentType=image/x-emf">
        <DigestMethod Algorithm="http://www.w3.org/2001/04/xmlenc#sha256"/>
        <DigestValue>Jfwi8mIqt7ru+8ovtXF8B6RQVAs6Yi686+p1GeTEbOE=</DigestValue>
      </Reference>
      <Reference URI="/xl/media/image8.emf?ContentType=image/x-emf">
        <DigestMethod Algorithm="http://www.w3.org/2001/04/xmlenc#sha256"/>
        <DigestValue>3g7Dqlmd074fY/cWAkREtsn1IBSHXZHjpQczKU8d/ew=</DigestValue>
      </Reference>
      <Reference URI="/xl/printerSettings/printerSettings1.bin?ContentType=application/vnd.openxmlformats-officedocument.spreadsheetml.printerSettings">
        <DigestMethod Algorithm="http://www.w3.org/2001/04/xmlenc#sha256"/>
        <DigestValue>x9ON6vbhOxsNADzrW3Sqh5fq9kEQWWhpPm4RJfkJH9c=</DigestValue>
      </Reference>
      <Reference URI="/xl/printerSettings/printerSettings2.bin?ContentType=application/vnd.openxmlformats-officedocument.spreadsheetml.printerSettings">
        <DigestMethod Algorithm="http://www.w3.org/2001/04/xmlenc#sha256"/>
        <DigestValue>Giv5NI/oKNPJrD6HZtyz+AOEv2ZSVqq5HGjL7gBbIsU=</DigestValue>
      </Reference>
      <Reference URI="/xl/printerSettings/printerSettings3.bin?ContentType=application/vnd.openxmlformats-officedocument.spreadsheetml.printerSettings">
        <DigestMethod Algorithm="http://www.w3.org/2001/04/xmlenc#sha256"/>
        <DigestValue>PJ0w+ExbZsve2LukHY7bPHC41Sua1srnPNQumbnRVjg=</DigestValue>
      </Reference>
      <Reference URI="/xl/printerSettings/printerSettings4.bin?ContentType=application/vnd.openxmlformats-officedocument.spreadsheetml.printerSettings">
        <DigestMethod Algorithm="http://www.w3.org/2001/04/xmlenc#sha256"/>
        <DigestValue>x9ON6vbhOxsNADzrW3Sqh5fq9kEQWWhpPm4RJfkJH9c=</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t/SSd1MIfLjoIsWgjIPG6pc6xVDzxDpEaezEAvDiyV0=</DigestValue>
      </Reference>
      <Reference URI="/xl/styles.xml?ContentType=application/vnd.openxmlformats-officedocument.spreadsheetml.styles+xml">
        <DigestMethod Algorithm="http://www.w3.org/2001/04/xmlenc#sha256"/>
        <DigestValue>1dUYTuQVxVFDLFRVkTEQlO1t1u5hej1ZK3w+8ca2VbA=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1aJXmpyNrErzPQiu/V/p7u/J7hb5Z0QeyhfNgu20tqQ=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FFIrRsYgXaGYr5S5tvXNLL2fMBe0ujKkn3inKa+A3rM=</DigestValue>
      </Reference>
      <Reference URI="/xl/worksheets/sheet1.xml?ContentType=application/vnd.openxmlformats-officedocument.spreadsheetml.worksheet+xml">
        <DigestMethod Algorithm="http://www.w3.org/2001/04/xmlenc#sha256"/>
        <DigestValue>woJwnJofxDXX4NOhmV4DEpl478TT8umcS6I89HHobR4=</DigestValue>
      </Reference>
      <Reference URI="/xl/worksheets/sheet2.xml?ContentType=application/vnd.openxmlformats-officedocument.spreadsheetml.worksheet+xml">
        <DigestMethod Algorithm="http://www.w3.org/2001/04/xmlenc#sha256"/>
        <DigestValue>yUDgSa1zcPvsIcVW8FLjseUq/ykwQTMFG763hT9qEOM=</DigestValue>
      </Reference>
      <Reference URI="/xl/worksheets/sheet3.xml?ContentType=application/vnd.openxmlformats-officedocument.spreadsheetml.worksheet+xml">
        <DigestMethod Algorithm="http://www.w3.org/2001/04/xmlenc#sha256"/>
        <DigestValue>PgQJbXSoJ2euauCL2ptCcXaHrukQbs5MHONy8eGpSwc=</DigestValue>
      </Reference>
      <Reference URI="/xl/worksheets/sheet4.xml?ContentType=application/vnd.openxmlformats-officedocument.spreadsheetml.worksheet+xml">
        <DigestMethod Algorithm="http://www.w3.org/2001/04/xmlenc#sha256"/>
        <DigestValue>uVQP+EtkC1D5Kf+GpQTT6A+/JOcUl5SXV4PWCbXyRzM=</DigestValue>
      </Reference>
      <Reference URI="/xl/worksheets/sheet5.xml?ContentType=application/vnd.openxmlformats-officedocument.spreadsheetml.worksheet+xml">
        <DigestMethod Algorithm="http://www.w3.org/2001/04/xmlenc#sha256"/>
        <DigestValue>87VA0HqEf/TT2lspJ6za2dCpn/2BWaFK//rghxuiwIE=</DigestValue>
      </Reference>
    </Manifest>
    <SignatureProperties>
      <SignatureProperty Id="idSignatureTime" Target="#idPackageSignature">
        <mdssi:SignatureTime xmlns:mdssi="http://schemas.openxmlformats.org/package/2006/digital-signature">
          <mdssi:Format>YYYY-MM-DDThh:mm:ssTZD</mdssi:Format>
          <mdssi:Value>2020-06-30T18:18:57Z</mdssi:Value>
        </mdssi:SignatureTime>
      </SignatureProperty>
    </SignatureProperties>
  </Object>
  <Object Id="idOfficeObject">
    <SignatureProperties>
      <SignatureProperty Id="idOfficeV1Details" Target="#idPackageSignature">
        <SignatureInfoV1 xmlns="http://schemas.microsoft.com/office/2006/digsig">
          <SetupID>{474E46B2-14DE-4803-A3D3-9D6A7B57D1DB}</SetupID>
          <SignatureText>Salomon Melgarejo</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2020-06-30T18:18:57Z</xd:SigningTime>
          <xd:SigningCertificate>
            <xd:Cert>
              <xd:CertDigest>
                <DigestMethod Algorithm="http://www.w3.org/2001/04/xmlenc#sha256"/>
                <DigestValue>HxDXNs9VJOcPLbBgLmgcIWtJhSXiG9PYgLVHF+Ikp34=</DigestValue>
              </xd:CertDigest>
              <xd:IssuerSerial>
                <X509IssuerName>C=PY, O=DOCUMENTA S.A., CN=CA-DOCUMENTA S.A., SERIALNUMBER=RUC 80050172-1</X509IssuerName>
                <X509SerialNumber>3123483246580026343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IBAAB/AAAAAAAAAAAAAADlIgAAjw4AACBFTUYAAAEAABwAAKoAAAAGAAAAAAAAAAAAAAAAAAAAoAUAAIQDAACjAQAABgEAAAAAAAAAAAAAAAAAALhkBgBw/wMACgAAABAAAAAAAAAAAAAAAEsAAAAQAAAAAAAAAAUAAAAeAAAAGAAAAAAAAAAAAAAAMwEAAIAAAAAnAAAAGAAAAAEAAAAAAAAAAAAAAAAAAAAlAAAADAAAAAEAAABMAAAAZAAAAAAAAAAAAAAAMgEAAH8AAAAAAAAAAAAAAD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yAQAAfwAAAAAAAAAAAAAAMwEAAIAAAAAhAPAAAAAAAAAAAAAAAIA/AAAAAAAAAAAAAIA/AAAAAAAAAAAAAAAAAAAAAAAAAAAAAAAAAAAAAAAAAAAlAAAADAAAAAAAAIAoAAAADAAAAAEAAAAnAAAAGAAAAAEAAAAAAAAA8PDwAAAAAAAlAAAADAAAAAEAAABMAAAAZAAAAAAAAAAAAAAAMgEAAH8AAAAAAAAAAAAAADMBAACAAAAAIQDwAAAAAAAAAAAAAACAPwAAAAAAAAAAAACAPwAAAAAAAAAAAAAAAAAAAAAAAAAAAAAAAAAAAAAAAAAAJQAAAAwAAAAAAACAKAAAAAwAAAABAAAAJwAAABgAAAABAAAAAAAAAPDw8AAAAAAAJQAAAAwAAAABAAAATAAAAGQAAAAAAAAAAAAAADIBAAB/AAAAAAAAAAAAAAAzAQAAgAAAACEA8AAAAAAAAAAAAAAAgD8AAAAAAAAAAAAAgD8AAAAAAAAAAAAAAAAAAAAAAAAAAAAAAAAAAAAAAAAAACUAAAAMAAAAAAAAgCgAAAAMAAAAAQAAACcAAAAYAAAAAQAAAAAAAADw8PAAAAAAACUAAAAMAAAAAQAAAEwAAABkAAAAAAAAAAAAAAAyAQAAfwAAAAAAAAAAAAAAMwEAAIAAAAAhAPAAAAAAAAAAAAAAAIA/AAAAAAAAAAAAAIA/AAAAAAAAAAAAAAAAAAAAAAAAAAAAAAAAAAAAAAAAAAAlAAAADAAAAAAAAIAoAAAADAAAAAEAAAAnAAAAGAAAAAEAAAAAAAAA////AAAAAAAlAAAADAAAAAEAAABMAAAAZAAAAAAAAAAAAAAAMgEAAH8AAAAAAAAAAAAAADMBAACAAAAAIQDwAAAAAAAAAAAAAACAPwAAAAAAAAAAAACAPwAAAAAAAAAAAAAAAAAAAAAAAAAAAAAAAAAAAAAAAAAAJQAAAAwAAAAAAACAKAAAAAwAAAABAAAAJwAAABgAAAABAAAAAAAAAP///wAAAAAAJQAAAAwAAAABAAAATAAAAGQAAAAAAAAAAAAAADIBAAB/AAAAAAAAAAAAAAAz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AAAAAASAAAADAAAAAEAAAAeAAAAGAAAAMMAAAAEAAAA9wAAABEAAAAlAAAADAAAAAEAAABUAAAAhAAAAMQAAAAEAAAA9QAAABAAAAABAAAAHMfoQY7j6EHEAAAABAAAAAkAAABMAAAAAAAAAAAAAAAAAAAA//////////9gAAAAMwAwAC8ANgAvADIAMAAyADAAAAAGAAAABgAAAAQAAAAGAAAABAAAAAYAAAAGAAAABgAAAAYAAABLAAAAQAAAADAAAAAFAAAAIAAAAAEAAAABAAAAEAAAAAAAAAAAAAAAMwEAAIAAAAAAAAAAAAAAADM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I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LMAAABIAAAAJQAAAAwAAAAEAAAAVAAAALQAAAAqAAAAMwAAALEAAABHAAAAAQAAABzH6EGO4+hBKgAAADMAAAARAAAATAAAAAAAAAAAAAAAAAAAAP//////////cAAAAFMAYQBsAG8AbQBvAG4AIABNAGUAbABnAGEAcgBlAGoAbwAAAAkAAAAIAAAABAAAAAkAAAAOAAAACQAAAAkAAAAEAAAADgAAAAgAAAAEAAAACQAAAAgAAAAGAAAACAAAAAQAAAAJAAAASwAAAEAAAAAwAAAABQAAACAAAAABAAAAAQAAABAAAAAAAAAAAAAAADMBAACAAAAAAAAAAAAAAAAzAQAAgAAAACUAAAAMAAAAAgAAACcAAAAYAAAABQAAAAAAAAD///8AAAAAACUAAAAMAAAABQAAAEwAAABkAAAAAAAAAFAAAAAyAQAAfAAAAAAAAABQAAAAM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LQAAAAKAAAAUAAAAG0AAABcAAAAAQAAABzH6EGO4+hBCgAAAFAAAAARAAAATAAAAAAAAAAAAAAAAAAAAP//////////cAAAAFMAYQBsAG8AbQDzAG4AIABNAGUAbABnAGEAcgBlAGoAbwAAAAYAAAAGAAAAAwAAAAcAAAAJAAAABwAAAAcAAAADAAAACgAAAAYAAAADAAAABwAAAAYAAAAEAAAABgAAAAMAAAAHAAAASwAAAEAAAAAwAAAABQAAACAAAAABAAAAAQAAABAAAAAAAAAAAAAAADMBAACAAAAAAAAAAAAAAAAz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wAAAGwAAAABAAAAHMfoQY7j6EEKAAAAYAAAAA8AAABMAAAAAAAAAAAAAAAAAAAA//////////9sAAAAUwDtAG4AZABpAGMAbwAgAFQAaQB0AHUAbABhAHIAAAAGAAAAAwAAAAcAAAAHAAAAAwAAAAUAAAAHAAAAAwAAAAYAAAADAAAABAAAAAcAAAADAAAABgAAAAQAAABLAAAAQAAAADAAAAAFAAAAIAAAAAEAAAABAAAAEAAAAAAAAAAAAAAAMwEAAIAAAAAAAAAAAAAAADMBAACAAAAAJQAAAAwAAAACAAAAJwAAABgAAAAFAAAAAAAAAP///wAAAAAAJQAAAAwAAAAFAAAATAAAAGQAAAAJAAAAcAAAACkBAAB8AAAACQAAAHAAAAAhAQAADQAAACEA8AAAAAAAAAAAAAAAgD8AAAAAAAAAAAAAgD8AAAAAAAAAAAAAAAAAAAAAAAAAAAAAAAAAAAAAAAAAACUAAAAMAAAAAAAAgCgAAAAMAAAABQAAACUAAAAMAAAAAQAAABgAAAAMAAAAAAAAABIAAAAMAAAAAQAAABYAAAAMAAAAAAAAAFQAAABgAQAACgAAAHAAAAAoAQAAfAAAAAEAAAAcx+hBjuPoQQoAAABwAAAALgAAAEwAAAAEAAAACQAAAHAAAAAqAQAAfQAAAKgAAABGAGkAcgBtAGEAZABvACAAcABvAHIAOgAgAFMAQQBMAE8ATQBPAE4AIABJAEcATgBBAEMASQBPACAATQBFAEwARwBBAFIARQBKAE8AIABDAEEAQgBBANEAQQBTAAYAAAADAAAABAAAAAkAAAAGAAAABwAAAAcAAAADAAAABwAAAAcAAAAEAAAAAwAAAAMAAAAGAAAABwAAAAUAAAAJAAAACgAAAAkAAAAIAAAAAwAAAAMAAAAIAAAACAAAAAcAAAAHAAAAAwAAAAkAAAADAAAACgAAAAYAAAAFAAAACAAAAAcAAAAHAAAABgAAAAQAAAAJAAAAAwAAAAcAAAAHAAAABgAAAAcAAAAIAAAABwAAAAYAAAAWAAAADAAAAAAAAAAlAAAADAAAAAIAAAAOAAAAFAAAAAAAAAAQAAAAFAAAAA==</Object>
  <Object Id="idInvalidSigLnImg">AQAAAGwAAAAAAAAAAAAAADIBAAB/AAAAAAAAAAAAAADlIgAAjw4AACBFTUYAAAEAcCEAALEAAAAGAAAAAAAAAAAAAAAAAAAAoAUAAIQDAACjAQAABgEAAAAAAAAAAAAAAAAAALhkBgBw/wMACgAAABAAAAAAAAAAAAAAAEsAAAAQAAAAAAAAAAUAAAAeAAAAGAAAAAAAAAAAAAAAMwEAAIAAAAAnAAAAGAAAAAEAAAAAAAAAAAAAAAAAAAAlAAAADAAAAAEAAABMAAAAZAAAAAAAAAAAAAAAMgEAAH8AAAAAAAAAAAAAAD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yAQAAfwAAAAAAAAAAAAAAMwEAAIAAAAAhAPAAAAAAAAAAAAAAAIA/AAAAAAAAAAAAAIA/AAAAAAAAAAAAAAAAAAAAAAAAAAAAAAAAAAAAAAAAAAAlAAAADAAAAAAAAIAoAAAADAAAAAEAAAAnAAAAGAAAAAEAAAAAAAAA8PDwAAAAAAAlAAAADAAAAAEAAABMAAAAZAAAAAAAAAAAAAAAMgEAAH8AAAAAAAAAAAAAADMBAACAAAAAIQDwAAAAAAAAAAAAAACAPwAAAAAAAAAAAACAPwAAAAAAAAAAAAAAAAAAAAAAAAAAAAAAAAAAAAAAAAAAJQAAAAwAAAAAAACAKAAAAAwAAAABAAAAJwAAABgAAAABAAAAAAAAAPDw8AAAAAAAJQAAAAwAAAABAAAATAAAAGQAAAAAAAAAAAAAADIBAAB/AAAAAAAAAAAAAAAzAQAAgAAAACEA8AAAAAAAAAAAAAAAgD8AAAAAAAAAAAAAgD8AAAAAAAAAAAAAAAAAAAAAAAAAAAAAAAAAAAAAAAAAACUAAAAMAAAAAAAAgCgAAAAMAAAAAQAAACcAAAAYAAAAAQAAAAAAAADw8PAAAAAAACUAAAAMAAAAAQAAAEwAAABkAAAAAAAAAAAAAAAyAQAAfwAAAAAAAAAAAAAAMwEAAIAAAAAhAPAAAAAAAAAAAAAAAIA/AAAAAAAAAAAAAIA/AAAAAAAAAAAAAAAAAAAAAAAAAAAAAAAAAAAAAAAAAAAlAAAADAAAAAAAAIAoAAAADAAAAAEAAAAnAAAAGAAAAAEAAAAAAAAA////AAAAAAAlAAAADAAAAAEAAABMAAAAZAAAAAAAAAAAAAAAMgEAAH8AAAAAAAAAAAAAADMBAACAAAAAIQDwAAAAAAAAAAAAAACAPwAAAAAAAAAAAACAPwAAAAAAAAAAAAAAAAAAAAAAAAAAAAAAAAAAAAAAAAAAJQAAAAwAAAAAAACAKAAAAAwAAAABAAAAJwAAABgAAAABAAAAAAAAAP///wAAAAAAJQAAAAwAAAABAAAATAAAAGQAAAAAAAAAAAAAADIBAAB/AAAAAAAAAAAAAAAz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MwEAAIAAAAAAAAAAAAAAADM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I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LMAAABIAAAAJQAAAAwAAAAEAAAAVAAAALQAAAAqAAAAMwAAALEAAABHAAAAAQAAABzH6EGO4+hBKgAAADMAAAARAAAATAAAAAAAAAAAAAAAAAAAAP//////////cAAAAFMAYQBsAG8AbQBvAG4AIABNAGUAbABnAGEAcgBlAGoAbwAAAAkAAAAIAAAABAAAAAkAAAAOAAAACQAAAAkAAAAEAAAADgAAAAgAAAAEAAAACQAAAAgAAAAGAAAACAAAAAQAAAAJAAAASwAAAEAAAAAwAAAABQAAACAAAAABAAAAAQAAABAAAAAAAAAAAAAAADMBAACAAAAAAAAAAAAAAAAzAQAAgAAAACUAAAAMAAAAAgAAACcAAAAYAAAABQAAAAAAAAD///8AAAAAACUAAAAMAAAABQAAAEwAAABkAAAAAAAAAFAAAAAyAQAAfAAAAAAAAABQAAAAM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LQAAAAKAAAAUAAAAG0AAABcAAAAAQAAABzH6EGO4+hBCgAAAFAAAAARAAAATAAAAAAAAAAAAAAAAAAAAP//////////cAAAAFMAYQBsAG8AbQDzAG4AIABNAGUAbABnAGEAcgBlAGoAbwAAAAYAAAAGAAAAAwAAAAcAAAAJAAAABwAAAAcAAAADAAAACgAAAAYAAAADAAAABwAAAAYAAAAEAAAABgAAAAMAAAAHAAAASwAAAEAAAAAwAAAABQAAACAAAAABAAAAAQAAABAAAAAAAAAAAAAAADMBAACAAAAAAAAAAAAAAAAz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wAAAGwAAAABAAAAHMfoQY7j6EEKAAAAYAAAAA8AAABMAAAAAAAAAAAAAAAAAAAA//////////9sAAAAUwDtAG4AZABpAGMAbwAgAFQAaQB0AHUAbABhAHIAAAAGAAAAAwAAAAcAAAAHAAAAAwAAAAUAAAAHAAAAAwAAAAYAAAADAAAABAAAAAcAAAADAAAABgAAAAQAAABLAAAAQAAAADAAAAAFAAAAIAAAAAEAAAABAAAAEAAAAAAAAAAAAAAAMwEAAIAAAAAAAAAAAAAAADMBAACAAAAAJQAAAAwAAAACAAAAJwAAABgAAAAFAAAAAAAAAP///wAAAAAAJQAAAAwAAAAFAAAATAAAAGQAAAAJAAAAcAAAACkBAAB8AAAACQAAAHAAAAAhAQAADQAAACEA8AAAAAAAAAAAAAAAgD8AAAAAAAAAAAAAgD8AAAAAAAAAAAAAAAAAAAAAAAAAAAAAAAAAAAAAAAAAACUAAAAMAAAAAAAAgCgAAAAMAAAABQAAACUAAAAMAAAAAQAAABgAAAAMAAAAAAAAABIAAAAMAAAAAQAAABYAAAAMAAAAAAAAAFQAAABgAQAACgAAAHAAAAAoAQAAfAAAAAEAAAAcx+hBjuPoQQoAAABwAAAALgAAAEwAAAAEAAAACQAAAHAAAAAqAQAAfQAAAKgAAABGAGkAcgBtAGEAZABvACAAcABvAHIAOgAgAFMAQQBMAE8ATQBPAE4AIABJAEcATgBBAEMASQBPACAATQBFAEwARwBBAFIARQBKAE8AIABDAEEAQgBBANEAQQBTAAYAAAADAAAABAAAAAkAAAAGAAAABwAAAAcAAAADAAAABwAAAAcAAAAEAAAAAwAAAAMAAAAGAAAABwAAAAUAAAAJAAAACgAAAAkAAAAIAAAAAwAAAAMAAAAIAAAACAAAAAcAAAAHAAAAAwAAAAkAAAADAAAACgAAAAYAAAAFAAAACAAAAAcAAAAHAAAABgAAAAQAAAAJAAAAAwAAAAcAAAAHAAAABgAAAAcAAAAIAAAABwAAAAYAAAAWAAAADAAAAAAAAAAlAAAADAAAAAIAAAAOAAAAFAAAAAAAAAAQAAAAFAAAAA==</Object>
</Signature>
</file>

<file path=_xmlsignatures/sig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dndACl7Q16oxrVMYV6gGhnve36zzXl+CQnf+CWfwjtg=</DigestValue>
    </Reference>
    <Reference Type="http://www.w3.org/2000/09/xmldsig#Object" URI="#idOfficeObject">
      <DigestMethod Algorithm="http://www.w3.org/2001/04/xmlenc#sha256"/>
      <DigestValue>y2pQKd0RzTjWkLLfdubg4pMxuRYqh1pBTejg+s07RWg=</DigestValue>
    </Reference>
    <Reference Type="http://uri.etsi.org/01903#SignedProperties" URI="#idSignedProperties">
      <Transforms>
        <Transform Algorithm="http://www.w3.org/TR/2001/REC-xml-c14n-20010315"/>
      </Transforms>
      <DigestMethod Algorithm="http://www.w3.org/2001/04/xmlenc#sha256"/>
      <DigestValue>qZBJ8/2TxiISwN1w0d38NKwzaa/N4hn3cRN0UiGtxdY=</DigestValue>
    </Reference>
    <Reference Type="http://www.w3.org/2000/09/xmldsig#Object" URI="#idValidSigLnImg">
      <DigestMethod Algorithm="http://www.w3.org/2001/04/xmlenc#sha256"/>
      <DigestValue>QIt3noMbnNQ4q+ZkkQbZ78sCn2ah6VCGzjZkewbbRAU=</DigestValue>
    </Reference>
    <Reference Type="http://www.w3.org/2000/09/xmldsig#Object" URI="#idInvalidSigLnImg">
      <DigestMethod Algorithm="http://www.w3.org/2001/04/xmlenc#sha256"/>
      <DigestValue>74S5kEEAlGNTdz/TsWd/g6h60syWS2jGB9s/1Rc/L0g=</DigestValue>
    </Reference>
  </SignedInfo>
  <SignatureValue>SGUozrWshkvm060Q0k/j6XaPID8cfiJsuKvPYyHTQxk8F8W+XsFu6GD0dOTYqYsixad3LBmZhTpS
2J6YT7ZCwugaM0v2l4dLlbSa66TJ4Spt/h34lRwYX2qaLMwyb5j0zHEj9mKjAHLxJaH9iF/NyeOr
GRaTEkBCc41FhAqPGRbWNTqN5PJqaX8Rv1DLFzcSCA/fEA1G8Hc7sk3grzxZKjv2n/kGUBty8hmi
SLffUcfMr7MRW3QsM3RSvOBbGhqCrFex2WPw4d82mVdNM7kcAEq2YRr+drFfPO3ysISqGT58qUhK
OsbI8jk8hrX43b4vf0FVkjA74jmOGkNhjj1Idw==</SignatureValue>
  <KeyInfo>
    <X509Data>
      <X509Certificate>MIIIEjCCBfqgAwIBAgIIK1jXdr5JS+cwDQYJKoZIhvcNAQELBQAwWzEXMBUGA1UEBRMOUlVDIDgwMDUwMTcyLTExGjAYBgNVBAMTEUNBLURPQ1VNRU5UQSBTLkEuMRcwFQYDVQQKEw5ET0NVTUVOVEEgUy5BLjELMAkGA1UEBhMCUFkwHhcNMjAwNjI2MTUwODUzWhcNMjIwNjI2MTUxODUzWjCBsDELMAkGA1UEBhMCUFkxGzAZBgNVBAQMEk1FTEdBUkVKTyBDQUJBw5FBUzERMA8GA1UEBRMIQ0kyNTI4NDExGDAWBgNVBCoMD1NBTE9NT04gSUdOQUNJTzEXMBUGA1UECgwOUEVSU09OQSBGSVNJQ0ExETAPBgNVBAsMCEZJUk1BIEYyMSswKQYDVQQDDCJTQUxPTU9OIElHTkFDSU8gTUVMR0FSRUpPIENBQkHDkUFTMIIBIjANBgkqhkiG9w0BAQEFAAOCAQ8AMIIBCgKCAQEAyvI7qhXEUJc8BXmRjUDrONiISIJUfaojv5irBSMaRuPba0AR+Qejj7mfh0spkMArvs7ny9HauMp1QiHQQiGNRoRkgx+KZqxDcRyYGnMGj6ZwUBiGMNmRTBnHy89UkGCjFZid2EInrsSNzpPY8Wgs35BqL+ctiz59na9egdSe/VbVgG/fZSzv5RSDiEawOjsoSq3rvARKkczKNabuGNhhvdQpNO9BpXMi38ATtXLOgxqQezxeuUsavC22SESUbwVSnGzdepiLDnJJCP7ojZ/VqWTMTMGx5oNTt4ZtwXh6Wy80ivKutL0btCw+KNIYSv1oZIewrHQmA2JLmDteZCm4EQIDAQABo4IDgjCCA34wDAYDVR0TAQH/BAIwADAOBgNVHQ8BAf8EBAMCBeAwKgYDVR0lAQH/BCAwHgYIKwYBBQUHAwEGCCsGAQUFBwMCBggrBgEFBQcDBDAdBgNVHQ4EFgQU5AojrNew5IyPsBEqvQw0PEWC89U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YGA1UdEQQfMB2BG3NhbG9tb24ubWVsZ2FyZWpv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CqbghoTv+AS5MePUnyYtF485cvVWYSdNWTSysT6Yo1Mn8ZX4eU0ujsutl75xvKNHF1L2iFqViDDIaSodRVYEzT04nbb2PjdZ0VKOrp8vjMsZqWJi3uwphuP41zuAij+sWRc/FWIKS9gW/3E52WMn9F4P9vDE6b0ie6nHOljVStx+pzfcG91Z4R3PMCtdyZTJEgI2ReDtPXtWU9tCfyKXoBxputpsKX9dJC3S1IzWb4QQL1iy+I2CX88BJcd6XTx6xqZy6B7Klny3WWJeP+k3jU/64QKzIkAyU6x40HDdd0etRbr17bZItFIrohcxGAJuxZhYFztM2nXK5j9mVdFNKV8vT6aEuIOFTH/EnQAOHFcdfNne22GvOOL5TKZ3XoWwDRfh6tTAxJXUvtjXzLOJxIDxark7yS4DeTCvn9n//lH8DoWcBgeZ5qiSjPrVoUMJa8gCzhNhKN+kpvtCxKHyoKtM/fZgaIJgQvKjO4FS2dF3nV5SSPDwkoya5OW9H+3Jr7HAtl7joIkjeYNiIni4ft1XlBWfy4ITsPUN7EgbJS04JD3sez0X0+coDXCRd8TCo5QJTMUQsIcwdFItJd1do+OapL9UtfBZVdYdKRHEvj2MShtCaRSzF5fb8K4IiarjnA0YIEfHiW2T51fyMjrQk9XOk18PMpyNRislQvhTSG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QxTsZRIPljpCJSUvYq3yRrCeYFjxgd9qAAyZJAim1go=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VrXED7/c6wFS8DQR2wA9sIBSBpG3URvIqYOrVCvNdsw=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6PYPvcgE4EoP+JUZhtcVgXZMNK2a5L6GJifdA1XCFfo=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6PYPvcgE4EoP+JUZhtcVgXZMNK2a5L6GJifdA1XCFfo=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6PYPvcgE4EoP+JUZhtcVgXZMNK2a5L6GJifdA1XCFfo=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YY0KESmrjys0nHK0rESl1Vzt4562t2JT1arvGMjdaWk=</DigestValue>
      </Reference>
      <Reference URI="/xl/drawings/drawing1.xml?ContentType=application/vnd.openxmlformats-officedocument.drawing+xml">
        <DigestMethod Algorithm="http://www.w3.org/2001/04/xmlenc#sha256"/>
        <DigestValue>cYz6nP/kA4sESEaGWYGc9BYSKfRTAET2v883waM1MyA=</DigestValue>
      </Reference>
      <Reference URI="/xl/drawings/drawing2.xml?ContentType=application/vnd.openxmlformats-officedocument.drawing+xml">
        <DigestMethod Algorithm="http://www.w3.org/2001/04/xmlenc#sha256"/>
        <DigestValue>iZukg27XrhbInY59EslIKe0c+a5Zdk+BhU7GA0rC7Jw=</DigestValue>
      </Reference>
      <Reference URI="/xl/drawings/vmlDrawing1.vml?ContentType=application/vnd.openxmlformats-officedocument.vmlDrawing">
        <DigestMethod Algorithm="http://www.w3.org/2001/04/xmlenc#sha256"/>
        <DigestValue>Dcazh7Y6y82o7O+StOhPXCqmgRufqf7Hn9UqEHCdXKw=</DigestValue>
      </Reference>
      <Reference URI="/xl/drawings/vmlDrawing2.vml?ContentType=application/vnd.openxmlformats-officedocument.vmlDrawing">
        <DigestMethod Algorithm="http://www.w3.org/2001/04/xmlenc#sha256"/>
        <DigestValue>9e7r829xFOXJZLZhU/7bYPbkoUdHDzCi47wjFWVJSag=</DigestValue>
      </Reference>
      <Reference URI="/xl/drawings/vmlDrawing3.vml?ContentType=application/vnd.openxmlformats-officedocument.vmlDrawing">
        <DigestMethod Algorithm="http://www.w3.org/2001/04/xmlenc#sha256"/>
        <DigestValue>SMIuwi9GwHMmiRn8Ewu5sBiQLaz3JIV56cbkSo/J4sQ=</DigestValue>
      </Reference>
      <Reference URI="/xl/drawings/vmlDrawing4.vml?ContentType=application/vnd.openxmlformats-officedocument.vmlDrawing">
        <DigestMethod Algorithm="http://www.w3.org/2001/04/xmlenc#sha256"/>
        <DigestValue>XvKZPwKShVapujY9QuYKyWror4BO4TpKsiZEX09qvxM=</DigestValue>
      </Reference>
      <Reference URI="/xl/drawings/vmlDrawing5.vml?ContentType=application/vnd.openxmlformats-officedocument.vmlDrawing">
        <DigestMethod Algorithm="http://www.w3.org/2001/04/xmlenc#sha256"/>
        <DigestValue>Rouae/cP640zp/m+o39CITltPm/w0Zo5OzAG5FeTIO0=</DigestValue>
      </Reference>
      <Reference URI="/xl/embeddings/Microsoft_Excel_97-2003_Worksheet.xls?ContentType=application/vnd.ms-excel">
        <DigestMethod Algorithm="http://www.w3.org/2001/04/xmlenc#sha256"/>
        <DigestValue>NUiM9/pFsJylaSYNsF1iQmkVVqTu72CSWh+xr0FQbQ8=</DigestValue>
      </Reference>
      <Reference URI="/xl/embeddings/Microsoft_Excel_97-2003_Worksheet1.xls?ContentType=application/vnd.ms-excel">
        <DigestMethod Algorithm="http://www.w3.org/2001/04/xmlenc#sha256"/>
        <DigestValue>8zrUlHNX/uTFM3g+cqG9mwdTqoliTh9h20ITlCFyuCM=</DigestValue>
      </Reference>
      <Reference URI="/xl/media/image1.emf?ContentType=image/x-emf">
        <DigestMethod Algorithm="http://www.w3.org/2001/04/xmlenc#sha256"/>
        <DigestValue>M402nuAYAQk5G47QpGhnM6EnKeTAlsuGIVVF3qIxbuE=</DigestValue>
      </Reference>
      <Reference URI="/xl/media/image2.emf?ContentType=image/x-emf">
        <DigestMethod Algorithm="http://www.w3.org/2001/04/xmlenc#sha256"/>
        <DigestValue>as46bRdy9zH4l6tIJQga5cplRJbITJPlEkieZm+MGFE=</DigestValue>
      </Reference>
      <Reference URI="/xl/media/image3.emf?ContentType=image/x-emf">
        <DigestMethod Algorithm="http://www.w3.org/2001/04/xmlenc#sha256"/>
        <DigestValue>V83/BKLzhqxY4FPsPZ09VjJRPDusR2ayYw9cqVRtumM=</DigestValue>
      </Reference>
      <Reference URI="/xl/media/image4.emf?ContentType=image/x-emf">
        <DigestMethod Algorithm="http://www.w3.org/2001/04/xmlenc#sha256"/>
        <DigestValue>CdEaPRXmW9BDaFRU+Em1ZQd9FrLRIIcjBIEdwK2wWLQ=</DigestValue>
      </Reference>
      <Reference URI="/xl/media/image5.emf?ContentType=image/x-emf">
        <DigestMethod Algorithm="http://www.w3.org/2001/04/xmlenc#sha256"/>
        <DigestValue>JqaI6XSauIpjJvrhcBDtUdc6lKQb6Otfte4u+KhfsgQ=</DigestValue>
      </Reference>
      <Reference URI="/xl/media/image6.emf?ContentType=image/x-emf">
        <DigestMethod Algorithm="http://www.w3.org/2001/04/xmlenc#sha256"/>
        <DigestValue>PWTq6+Nic2nTGlGxPf/xBwnMQ/fOj193UkR5iificl8=</DigestValue>
      </Reference>
      <Reference URI="/xl/media/image7.emf?ContentType=image/x-emf">
        <DigestMethod Algorithm="http://www.w3.org/2001/04/xmlenc#sha256"/>
        <DigestValue>Jfwi8mIqt7ru+8ovtXF8B6RQVAs6Yi686+p1GeTEbOE=</DigestValue>
      </Reference>
      <Reference URI="/xl/media/image8.emf?ContentType=image/x-emf">
        <DigestMethod Algorithm="http://www.w3.org/2001/04/xmlenc#sha256"/>
        <DigestValue>3g7Dqlmd074fY/cWAkREtsn1IBSHXZHjpQczKU8d/ew=</DigestValue>
      </Reference>
      <Reference URI="/xl/printerSettings/printerSettings1.bin?ContentType=application/vnd.openxmlformats-officedocument.spreadsheetml.printerSettings">
        <DigestMethod Algorithm="http://www.w3.org/2001/04/xmlenc#sha256"/>
        <DigestValue>x9ON6vbhOxsNADzrW3Sqh5fq9kEQWWhpPm4RJfkJH9c=</DigestValue>
      </Reference>
      <Reference URI="/xl/printerSettings/printerSettings2.bin?ContentType=application/vnd.openxmlformats-officedocument.spreadsheetml.printerSettings">
        <DigestMethod Algorithm="http://www.w3.org/2001/04/xmlenc#sha256"/>
        <DigestValue>Giv5NI/oKNPJrD6HZtyz+AOEv2ZSVqq5HGjL7gBbIsU=</DigestValue>
      </Reference>
      <Reference URI="/xl/printerSettings/printerSettings3.bin?ContentType=application/vnd.openxmlformats-officedocument.spreadsheetml.printerSettings">
        <DigestMethod Algorithm="http://www.w3.org/2001/04/xmlenc#sha256"/>
        <DigestValue>PJ0w+ExbZsve2LukHY7bPHC41Sua1srnPNQumbnRVjg=</DigestValue>
      </Reference>
      <Reference URI="/xl/printerSettings/printerSettings4.bin?ContentType=application/vnd.openxmlformats-officedocument.spreadsheetml.printerSettings">
        <DigestMethod Algorithm="http://www.w3.org/2001/04/xmlenc#sha256"/>
        <DigestValue>x9ON6vbhOxsNADzrW3Sqh5fq9kEQWWhpPm4RJfkJH9c=</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t/SSd1MIfLjoIsWgjIPG6pc6xVDzxDpEaezEAvDiyV0=</DigestValue>
      </Reference>
      <Reference URI="/xl/styles.xml?ContentType=application/vnd.openxmlformats-officedocument.spreadsheetml.styles+xml">
        <DigestMethod Algorithm="http://www.w3.org/2001/04/xmlenc#sha256"/>
        <DigestValue>1dUYTuQVxVFDLFRVkTEQlO1t1u5hej1ZK3w+8ca2VbA=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1aJXmpyNrErzPQiu/V/p7u/J7hb5Z0QeyhfNgu20tqQ=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FFIrRsYgXaGYr5S5tvXNLL2fMBe0ujKkn3inKa+A3rM=</DigestValue>
      </Reference>
      <Reference URI="/xl/worksheets/sheet1.xml?ContentType=application/vnd.openxmlformats-officedocument.spreadsheetml.worksheet+xml">
        <DigestMethod Algorithm="http://www.w3.org/2001/04/xmlenc#sha256"/>
        <DigestValue>woJwnJofxDXX4NOhmV4DEpl478TT8umcS6I89HHobR4=</DigestValue>
      </Reference>
      <Reference URI="/xl/worksheets/sheet2.xml?ContentType=application/vnd.openxmlformats-officedocument.spreadsheetml.worksheet+xml">
        <DigestMethod Algorithm="http://www.w3.org/2001/04/xmlenc#sha256"/>
        <DigestValue>yUDgSa1zcPvsIcVW8FLjseUq/ykwQTMFG763hT9qEOM=</DigestValue>
      </Reference>
      <Reference URI="/xl/worksheets/sheet3.xml?ContentType=application/vnd.openxmlformats-officedocument.spreadsheetml.worksheet+xml">
        <DigestMethod Algorithm="http://www.w3.org/2001/04/xmlenc#sha256"/>
        <DigestValue>PgQJbXSoJ2euauCL2ptCcXaHrukQbs5MHONy8eGpSwc=</DigestValue>
      </Reference>
      <Reference URI="/xl/worksheets/sheet4.xml?ContentType=application/vnd.openxmlformats-officedocument.spreadsheetml.worksheet+xml">
        <DigestMethod Algorithm="http://www.w3.org/2001/04/xmlenc#sha256"/>
        <DigestValue>uVQP+EtkC1D5Kf+GpQTT6A+/JOcUl5SXV4PWCbXyRzM=</DigestValue>
      </Reference>
      <Reference URI="/xl/worksheets/sheet5.xml?ContentType=application/vnd.openxmlformats-officedocument.spreadsheetml.worksheet+xml">
        <DigestMethod Algorithm="http://www.w3.org/2001/04/xmlenc#sha256"/>
        <DigestValue>87VA0HqEf/TT2lspJ6za2dCpn/2BWaFK//rghxuiwIE=</DigestValue>
      </Reference>
    </Manifest>
    <SignatureProperties>
      <SignatureProperty Id="idSignatureTime" Target="#idPackageSignature">
        <mdssi:SignatureTime xmlns:mdssi="http://schemas.openxmlformats.org/package/2006/digital-signature">
          <mdssi:Format>YYYY-MM-DDThh:mm:ssTZD</mdssi:Format>
          <mdssi:Value>2020-06-30T18:19:33Z</mdssi:Value>
        </mdssi:SignatureTime>
      </SignatureProperty>
    </SignatureProperties>
  </Object>
  <Object Id="idOfficeObject">
    <SignatureProperties>
      <SignatureProperty Id="idOfficeV1Details" Target="#idPackageSignature">
        <SignatureInfoV1 xmlns="http://schemas.microsoft.com/office/2006/digsig">
          <SetupID>{1F12862D-A1A3-4F5B-9941-A1A6206888D6}</SetupID>
          <SignatureText>Salomon Melgarejo</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2020-06-30T18:19:33Z</xd:SigningTime>
          <xd:SigningCertificate>
            <xd:Cert>
              <xd:CertDigest>
                <DigestMethod Algorithm="http://www.w3.org/2001/04/xmlenc#sha256"/>
                <DigestValue>HxDXNs9VJOcPLbBgLmgcIWtJhSXiG9PYgLVHF+Ikp34=</DigestValue>
              </xd:CertDigest>
              <xd:IssuerSerial>
                <X509IssuerName>C=PY, O=DOCUMENTA S.A., CN=CA-DOCUMENTA S.A., SERIALNUMBER=RUC 80050172-1</X509IssuerName>
                <X509SerialNumber>3123483246580026343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IBAAB/AAAAAAAAAAAAAADlIgAAjw4AACBFTUYAAAEAABwAAKoAAAAGAAAAAAAAAAAAAAAAAAAAoAUAAIQDAACjAQAABgEAAAAAAAAAAAAAAAAAALhkBgBw/wMACgAAABAAAAAAAAAAAAAAAEsAAAAQAAAAAAAAAAUAAAAeAAAAGAAAAAAAAAAAAAAAMwEAAIAAAAAnAAAAGAAAAAEAAAAAAAAAAAAAAAAAAAAlAAAADAAAAAEAAABMAAAAZAAAAAAAAAAAAAAAMgEAAH8AAAAAAAAAAAAAAD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yAQAAfwAAAAAAAAAAAAAAMwEAAIAAAAAhAPAAAAAAAAAAAAAAAIA/AAAAAAAAAAAAAIA/AAAAAAAAAAAAAAAAAAAAAAAAAAAAAAAAAAAAAAAAAAAlAAAADAAAAAAAAIAoAAAADAAAAAEAAAAnAAAAGAAAAAEAAAAAAAAA8PDwAAAAAAAlAAAADAAAAAEAAABMAAAAZAAAAAAAAAAAAAAAMgEAAH8AAAAAAAAAAAAAADMBAACAAAAAIQDwAAAAAAAAAAAAAACAPwAAAAAAAAAAAACAPwAAAAAAAAAAAAAAAAAAAAAAAAAAAAAAAAAAAAAAAAAAJQAAAAwAAAAAAACAKAAAAAwAAAABAAAAJwAAABgAAAABAAAAAAAAAPDw8AAAAAAAJQAAAAwAAAABAAAATAAAAGQAAAAAAAAAAAAAADIBAAB/AAAAAAAAAAAAAAAzAQAAgAAAACEA8AAAAAAAAAAAAAAAgD8AAAAAAAAAAAAAgD8AAAAAAAAAAAAAAAAAAAAAAAAAAAAAAAAAAAAAAAAAACUAAAAMAAAAAAAAgCgAAAAMAAAAAQAAACcAAAAYAAAAAQAAAAAAAADw8PAAAAAAACUAAAAMAAAAAQAAAEwAAABkAAAAAAAAAAAAAAAyAQAAfwAAAAAAAAAAAAAAMwEAAIAAAAAhAPAAAAAAAAAAAAAAAIA/AAAAAAAAAAAAAIA/AAAAAAAAAAAAAAAAAAAAAAAAAAAAAAAAAAAAAAAAAAAlAAAADAAAAAAAAIAoAAAADAAAAAEAAAAnAAAAGAAAAAEAAAAAAAAA////AAAAAAAlAAAADAAAAAEAAABMAAAAZAAAAAAAAAAAAAAAMgEAAH8AAAAAAAAAAAAAADMBAACAAAAAIQDwAAAAAAAAAAAAAACAPwAAAAAAAAAAAACAPwAAAAAAAAAAAAAAAAAAAAAAAAAAAAAAAAAAAAAAAAAAJQAAAAwAAAAAAACAKAAAAAwAAAABAAAAJwAAABgAAAABAAAAAAAAAP///wAAAAAAJQAAAAwAAAABAAAATAAAAGQAAAAAAAAAAAAAADIBAAB/AAAAAAAAAAAAAAAz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AAAAAASAAAADAAAAAEAAAAeAAAAGAAAAMMAAAAEAAAA9wAAABEAAAAlAAAADAAAAAEAAABUAAAAhAAAAMQAAAAEAAAA9QAAABAAAAABAAAAHMfoQY7j6EHEAAAABAAAAAkAAABMAAAAAAAAAAAAAAAAAAAA//////////9gAAAAMwAwAC8ANgAvADIAMAAyADAAAAAGAAAABgAAAAQAAAAGAAAABAAAAAYAAAAGAAAABgAAAAYAAABLAAAAQAAAADAAAAAFAAAAIAAAAAEAAAABAAAAEAAAAAAAAAAAAAAAMwEAAIAAAAAAAAAAAAAAADM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I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LMAAABIAAAAJQAAAAwAAAAEAAAAVAAAALQAAAAqAAAAMwAAALEAAABHAAAAAQAAABzH6EGO4+hBKgAAADMAAAARAAAATAAAAAAAAAAAAAAAAAAAAP//////////cAAAAFMAYQBsAG8AbQBvAG4AIABNAGUAbABnAGEAcgBlAGoAbwAAAAkAAAAIAAAABAAAAAkAAAAOAAAACQAAAAkAAAAEAAAADgAAAAgAAAAEAAAACQAAAAgAAAAGAAAACAAAAAQAAAAJAAAASwAAAEAAAAAwAAAABQAAACAAAAABAAAAAQAAABAAAAAAAAAAAAAAADMBAACAAAAAAAAAAAAAAAAzAQAAgAAAACUAAAAMAAAAAgAAACcAAAAYAAAABQAAAAAAAAD///8AAAAAACUAAAAMAAAABQAAAEwAAABkAAAAAAAAAFAAAAAyAQAAfAAAAAAAAABQAAAAM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LQAAAAKAAAAUAAAAG0AAABcAAAAAQAAABzH6EGO4+hBCgAAAFAAAAARAAAATAAAAAAAAAAAAAAAAAAAAP//////////cAAAAFMAYQBsAG8AbQDzAG4AIABNAGUAbABnAGEAcgBlAGoAbwAAAAYAAAAGAAAAAwAAAAcAAAAJAAAABwAAAAcAAAADAAAACgAAAAYAAAADAAAABwAAAAYAAAAEAAAABgAAAAMAAAAHAAAASwAAAEAAAAAwAAAABQAAACAAAAABAAAAAQAAABAAAAAAAAAAAAAAADMBAACAAAAAAAAAAAAAAAAz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wAAAGwAAAABAAAAHMfoQY7j6EEKAAAAYAAAAA8AAABMAAAAAAAAAAAAAAAAAAAA//////////9sAAAAUwDtAG4AZABpAGMAbwAgAFQAaQB0AHUAbABhAHIAAAAGAAAAAwAAAAcAAAAHAAAAAwAAAAUAAAAHAAAAAwAAAAYAAAADAAAABAAAAAcAAAADAAAABgAAAAQAAABLAAAAQAAAADAAAAAFAAAAIAAAAAEAAAABAAAAEAAAAAAAAAAAAAAAMwEAAIAAAAAAAAAAAAAAADMBAACAAAAAJQAAAAwAAAACAAAAJwAAABgAAAAFAAAAAAAAAP///wAAAAAAJQAAAAwAAAAFAAAATAAAAGQAAAAJAAAAcAAAACkBAAB8AAAACQAAAHAAAAAhAQAADQAAACEA8AAAAAAAAAAAAAAAgD8AAAAAAAAAAAAAgD8AAAAAAAAAAAAAAAAAAAAAAAAAAAAAAAAAAAAAAAAAACUAAAAMAAAAAAAAgCgAAAAMAAAABQAAACUAAAAMAAAAAQAAABgAAAAMAAAAAAAAABIAAAAMAAAAAQAAABYAAAAMAAAAAAAAAFQAAABgAQAACgAAAHAAAAAoAQAAfAAAAAEAAAAcx+hBjuPoQQoAAABwAAAALgAAAEwAAAAEAAAACQAAAHAAAAAqAQAAfQAAAKgAAABGAGkAcgBtAGEAZABvACAAcABvAHIAOgAgAFMAQQBMAE8ATQBPAE4AIABJAEcATgBBAEMASQBPACAATQBFAEwARwBBAFIARQBKAE8AIABDAEEAQgBBANEAQQBTAAYAAAADAAAABAAAAAkAAAAGAAAABwAAAAcAAAADAAAABwAAAAcAAAAEAAAAAwAAAAMAAAAGAAAABwAAAAUAAAAJAAAACgAAAAkAAAAIAAAAAwAAAAMAAAAIAAAACAAAAAcAAAAHAAAAAwAAAAkAAAADAAAACgAAAAYAAAAFAAAACAAAAAcAAAAHAAAABgAAAAQAAAAJAAAAAwAAAAcAAAAHAAAABgAAAAcAAAAIAAAABwAAAAYAAAAWAAAADAAAAAAAAAAlAAAADAAAAAIAAAAOAAAAFAAAAAAAAAAQAAAAFAAAAA==</Object>
  <Object Id="idInvalidSigLnImg">AQAAAGwAAAAAAAAAAAAAADIBAAB/AAAAAAAAAAAAAADlIgAAjw4AACBFTUYAAAEAcCEAALEAAAAGAAAAAAAAAAAAAAAAAAAAoAUAAIQDAACjAQAABgEAAAAAAAAAAAAAAAAAALhkBgBw/wMACgAAABAAAAAAAAAAAAAAAEsAAAAQAAAAAAAAAAUAAAAeAAAAGAAAAAAAAAAAAAAAMwEAAIAAAAAnAAAAGAAAAAEAAAAAAAAAAAAAAAAAAAAlAAAADAAAAAEAAABMAAAAZAAAAAAAAAAAAAAAMgEAAH8AAAAAAAAAAAAAAD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yAQAAfwAAAAAAAAAAAAAAMwEAAIAAAAAhAPAAAAAAAAAAAAAAAIA/AAAAAAAAAAAAAIA/AAAAAAAAAAAAAAAAAAAAAAAAAAAAAAAAAAAAAAAAAAAlAAAADAAAAAAAAIAoAAAADAAAAAEAAAAnAAAAGAAAAAEAAAAAAAAA8PDwAAAAAAAlAAAADAAAAAEAAABMAAAAZAAAAAAAAAAAAAAAMgEAAH8AAAAAAAAAAAAAADMBAACAAAAAIQDwAAAAAAAAAAAAAACAPwAAAAAAAAAAAACAPwAAAAAAAAAAAAAAAAAAAAAAAAAAAAAAAAAAAAAAAAAAJQAAAAwAAAAAAACAKAAAAAwAAAABAAAAJwAAABgAAAABAAAAAAAAAPDw8AAAAAAAJQAAAAwAAAABAAAATAAAAGQAAAAAAAAAAAAAADIBAAB/AAAAAAAAAAAAAAAzAQAAgAAAACEA8AAAAAAAAAAAAAAAgD8AAAAAAAAAAAAAgD8AAAAAAAAAAAAAAAAAAAAAAAAAAAAAAAAAAAAAAAAAACUAAAAMAAAAAAAAgCgAAAAMAAAAAQAAACcAAAAYAAAAAQAAAAAAAADw8PAAAAAAACUAAAAMAAAAAQAAAEwAAABkAAAAAAAAAAAAAAAyAQAAfwAAAAAAAAAAAAAAMwEAAIAAAAAhAPAAAAAAAAAAAAAAAIA/AAAAAAAAAAAAAIA/AAAAAAAAAAAAAAAAAAAAAAAAAAAAAAAAAAAAAAAAAAAlAAAADAAAAAAAAIAoAAAADAAAAAEAAAAnAAAAGAAAAAEAAAAAAAAA////AAAAAAAlAAAADAAAAAEAAABMAAAAZAAAAAAAAAAAAAAAMgEAAH8AAAAAAAAAAAAAADMBAACAAAAAIQDwAAAAAAAAAAAAAACAPwAAAAAAAAAAAACAPwAAAAAAAAAAAAAAAAAAAAAAAAAAAAAAAAAAAAAAAAAAJQAAAAwAAAAAAACAKAAAAAwAAAABAAAAJwAAABgAAAABAAAAAAAAAP///wAAAAAAJQAAAAwAAAABAAAATAAAAGQAAAAAAAAAAAAAADIBAAB/AAAAAAAAAAAAAAAz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MwEAAIAAAAAAAAAAAAAAADM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I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LMAAABIAAAAJQAAAAwAAAAEAAAAVAAAALQAAAAqAAAAMwAAALEAAABHAAAAAQAAABzH6EGO4+hBKgAAADMAAAARAAAATAAAAAAAAAAAAAAAAAAAAP//////////cAAAAFMAYQBsAG8AbQBvAG4AIABNAGUAbABnAGEAcgBlAGoAbwAAgAkAAAAIAAAABAAAAAkAAAAOAAAACQAAAAkAAAAEAAAADgAAAAgAAAAEAAAACQAAAAgAAAAGAAAACAAAAAQAAAAJAAAASwAAAEAAAAAwAAAABQAAACAAAAABAAAAAQAAABAAAAAAAAAAAAAAADMBAACAAAAAAAAAAAAAAAAzAQAAgAAAACUAAAAMAAAAAgAAACcAAAAYAAAABQAAAAAAAAD///8AAAAAACUAAAAMAAAABQAAAEwAAABkAAAAAAAAAFAAAAAyAQAAfAAAAAAAAABQAAAAM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LQAAAAKAAAAUAAAAG0AAABcAAAAAQAAABzH6EGO4+hBCgAAAFAAAAARAAAATAAAAAAAAAAAAAAAAAAAAP//////////cAAAAFMAYQBsAG8AbQDzAG4AIABNAGUAbABnAGEAcgBlAGoAbwAAAAYAAAAGAAAAAwAAAAcAAAAJAAAABwAAAAcAAAADAAAACgAAAAYAAAADAAAABwAAAAYAAAAEAAAABgAAAAMAAAAHAAAASwAAAEAAAAAwAAAABQAAACAAAAABAAAAAQAAABAAAAAAAAAAAAAAADMBAACAAAAAAAAAAAAAAAAz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wAAAGwAAAABAAAAHMfoQY7j6EEKAAAAYAAAAA8AAABMAAAAAAAAAAAAAAAAAAAA//////////9sAAAAUwDtAG4AZABpAGMAbwAgAFQAaQB0AHUAbABhAHIAAAAGAAAAAwAAAAcAAAAHAAAAAwAAAAUAAAAHAAAAAwAAAAYAAAADAAAABAAAAAcAAAADAAAABgAAAAQAAABLAAAAQAAAADAAAAAFAAAAIAAAAAEAAAABAAAAEAAAAAAAAAAAAAAAMwEAAIAAAAAAAAAAAAAAADMBAACAAAAAJQAAAAwAAAACAAAAJwAAABgAAAAFAAAAAAAAAP///wAAAAAAJQAAAAwAAAAFAAAATAAAAGQAAAAJAAAAcAAAACkBAAB8AAAACQAAAHAAAAAhAQAADQAAACEA8AAAAAAAAAAAAAAAgD8AAAAAAAAAAAAAgD8AAAAAAAAAAAAAAAAAAAAAAAAAAAAAAAAAAAAAAAAAACUAAAAMAAAAAAAAgCgAAAAMAAAABQAAACUAAAAMAAAAAQAAABgAAAAMAAAAAAAAABIAAAAMAAAAAQAAABYAAAAMAAAAAAAAAFQAAABgAQAACgAAAHAAAAAoAQAAfAAAAAEAAAAcx+hBjuPoQQoAAABwAAAALgAAAEwAAAAEAAAACQAAAHAAAAAqAQAAfQAAAKgAAABGAGkAcgBtAGEAZABvACAAcABvAHIAOgAgAFMAQQBMAE8ATQBPAE4AIABJAEcATgBBAEMASQBPACAATQBFAEwARwBBAFIARQBKAE8AIABDAEEAQgBBANEAQQBTAAYAAAADAAAABAAAAAkAAAAGAAAABwAAAAcAAAADAAAABwAAAAcAAAAEAAAAAwAAAAMAAAAGAAAABwAAAAUAAAAJAAAACgAAAAkAAAAIAAAAAwAAAAMAAAAIAAAACAAAAAcAAAAHAAAAAwAAAAkAAAADAAAACgAAAAYAAAAFAAAACAAAAAcAAAAHAAAABgAAAAQAAAAJAAAAAwAAAAcAAAAHAAAABgAAAAcAAAAIAAAABwAAAAYAAAAWAAAADAAAAAAAAAAlAAAADAAAAAIAAAAOAAAAFAAAAAAAAAAQAAAAFAAAAA==</Object>
</Signature>
</file>

<file path=_xmlsignatures/sig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l8JRTdRXmfxL5nRndPDvaJ/p3XN1xMrdAXccBPYNXvc=</DigestValue>
    </Reference>
    <Reference Type="http://www.w3.org/2000/09/xmldsig#Object" URI="#idOfficeObject">
      <DigestMethod Algorithm="http://www.w3.org/2001/04/xmlenc#sha256"/>
      <DigestValue>PrFlRtGnA7z9L9bvpOeLppO9MWmcEsF0My9IrnAROcI=</DigestValue>
    </Reference>
    <Reference Type="http://uri.etsi.org/01903#SignedProperties" URI="#idSignedProperties">
      <Transforms>
        <Transform Algorithm="http://www.w3.org/TR/2001/REC-xml-c14n-20010315"/>
      </Transforms>
      <DigestMethod Algorithm="http://www.w3.org/2001/04/xmlenc#sha256"/>
      <DigestValue>FtfB7uA/wB67JSz0md/JgMz8UVGtLdeVfQWLQTQ/6V0=</DigestValue>
    </Reference>
    <Reference Type="http://www.w3.org/2000/09/xmldsig#Object" URI="#idValidSigLnImg">
      <DigestMethod Algorithm="http://www.w3.org/2001/04/xmlenc#sha256"/>
      <DigestValue>lBq9UurR6DCPQdpXi0dXOaKdHFbtzxV72XhJe4l8tHs=</DigestValue>
    </Reference>
    <Reference Type="http://www.w3.org/2000/09/xmldsig#Object" URI="#idInvalidSigLnImg">
      <DigestMethod Algorithm="http://www.w3.org/2001/04/xmlenc#sha256"/>
      <DigestValue>bvqLLENEhEKzNPHyCN8xeglUDEVN2dF595eDObUzYAE=</DigestValue>
    </Reference>
  </SignedInfo>
  <SignatureValue>A2r4QLCFJ27QKezdSzb87svFhjsMCsdl6sQ4RcNvrHSRxPPG/mhnNo+wA3B+NbtMhkGw5tPlxvm3
4CsLCsN+AAHmfKOSmDEDH6VLb2g3d5iAHkzpPqCqM0esJWGmlGnrb11qaOfvhcAKcLueH6VEex7k
GtXNB5WBIB/31wnWo2/Bo9oRBlhJe5GoJlo6bVp8KPh8PMLok9kXzJkbgY5HGdjf/hnH4iZCS/mq
OduQ2nelShgAjQNFy7sa2ejhLHWkztjwWE8Ydn/KvtoWe4yOuzdfOiU6kDDsqfvKFO+BF4OqMZiq
GTA99mkD+8zPsdCvETp0P6NcwAs5eJTvFZTe6g==</SignatureValue>
  <KeyInfo>
    <X509Data>
      <X509Certificate>MIIIEjCCBfqgAwIBAgIIK1jXdr5JS+cwDQYJKoZIhvcNAQELBQAwWzEXMBUGA1UEBRMOUlVDIDgwMDUwMTcyLTExGjAYBgNVBAMTEUNBLURPQ1VNRU5UQSBTLkEuMRcwFQYDVQQKEw5ET0NVTUVOVEEgUy5BLjELMAkGA1UEBhMCUFkwHhcNMjAwNjI2MTUwODUzWhcNMjIwNjI2MTUxODUzWjCBsDELMAkGA1UEBhMCUFkxGzAZBgNVBAQMEk1FTEdBUkVKTyBDQUJBw5FBUzERMA8GA1UEBRMIQ0kyNTI4NDExGDAWBgNVBCoMD1NBTE9NT04gSUdOQUNJTzEXMBUGA1UECgwOUEVSU09OQSBGSVNJQ0ExETAPBgNVBAsMCEZJUk1BIEYyMSswKQYDVQQDDCJTQUxPTU9OIElHTkFDSU8gTUVMR0FSRUpPIENBQkHDkUFTMIIBIjANBgkqhkiG9w0BAQEFAAOCAQ8AMIIBCgKCAQEAyvI7qhXEUJc8BXmRjUDrONiISIJUfaojv5irBSMaRuPba0AR+Qejj7mfh0spkMArvs7ny9HauMp1QiHQQiGNRoRkgx+KZqxDcRyYGnMGj6ZwUBiGMNmRTBnHy89UkGCjFZid2EInrsSNzpPY8Wgs35BqL+ctiz59na9egdSe/VbVgG/fZSzv5RSDiEawOjsoSq3rvARKkczKNabuGNhhvdQpNO9BpXMi38ATtXLOgxqQezxeuUsavC22SESUbwVSnGzdepiLDnJJCP7ojZ/VqWTMTMGx5oNTt4ZtwXh6Wy80ivKutL0btCw+KNIYSv1oZIewrHQmA2JLmDteZCm4EQIDAQABo4IDgjCCA34wDAYDVR0TAQH/BAIwADAOBgNVHQ8BAf8EBAMCBeAwKgYDVR0lAQH/BCAwHgYIKwYBBQUHAwEGCCsGAQUFBwMCBggrBgEFBQcDBDAdBgNVHQ4EFgQU5AojrNew5IyPsBEqvQw0PEWC89U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YGA1UdEQQfMB2BG3NhbG9tb24ubWVsZ2FyZWpv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CqbghoTv+AS5MePUnyYtF485cvVWYSdNWTSysT6Yo1Mn8ZX4eU0ujsutl75xvKNHF1L2iFqViDDIaSodRVYEzT04nbb2PjdZ0VKOrp8vjMsZqWJi3uwphuP41zuAij+sWRc/FWIKS9gW/3E52WMn9F4P9vDE6b0ie6nHOljVStx+pzfcG91Z4R3PMCtdyZTJEgI2ReDtPXtWU9tCfyKXoBxputpsKX9dJC3S1IzWb4QQL1iy+I2CX88BJcd6XTx6xqZy6B7Klny3WWJeP+k3jU/64QKzIkAyU6x40HDdd0etRbr17bZItFIrohcxGAJuxZhYFztM2nXK5j9mVdFNKV8vT6aEuIOFTH/EnQAOHFcdfNne22GvOOL5TKZ3XoWwDRfh6tTAxJXUvtjXzLOJxIDxark7yS4DeTCvn9n//lH8DoWcBgeZ5qiSjPrVoUMJa8gCzhNhKN+kpvtCxKHyoKtM/fZgaIJgQvKjO4FS2dF3nV5SSPDwkoya5OW9H+3Jr7HAtl7joIkjeYNiIni4ft1XlBWfy4ITsPUN7EgbJS04JD3sez0X0+coDXCRd8TCo5QJTMUQsIcwdFItJd1do+OapL9UtfBZVdYdKRHEvj2MShtCaRSzF5fb8K4IiarjnA0YIEfHiW2T51fyMjrQk9XOk18PMpyNRislQvhTSG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QxTsZRIPljpCJSUvYq3yRrCeYFjxgd9qAAyZJAim1go=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VrXED7/c6wFS8DQR2wA9sIBSBpG3URvIqYOrVCvNdsw=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6PYPvcgE4EoP+JUZhtcVgXZMNK2a5L6GJifdA1XCFfo=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6PYPvcgE4EoP+JUZhtcVgXZMNK2a5L6GJifdA1XCFfo=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6PYPvcgE4EoP+JUZhtcVgXZMNK2a5L6GJifdA1XCFfo=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YY0KESmrjys0nHK0rESl1Vzt4562t2JT1arvGMjdaWk=</DigestValue>
      </Reference>
      <Reference URI="/xl/drawings/drawing1.xml?ContentType=application/vnd.openxmlformats-officedocument.drawing+xml">
        <DigestMethod Algorithm="http://www.w3.org/2001/04/xmlenc#sha256"/>
        <DigestValue>cYz6nP/kA4sESEaGWYGc9BYSKfRTAET2v883waM1MyA=</DigestValue>
      </Reference>
      <Reference URI="/xl/drawings/drawing2.xml?ContentType=application/vnd.openxmlformats-officedocument.drawing+xml">
        <DigestMethod Algorithm="http://www.w3.org/2001/04/xmlenc#sha256"/>
        <DigestValue>iZukg27XrhbInY59EslIKe0c+a5Zdk+BhU7GA0rC7Jw=</DigestValue>
      </Reference>
      <Reference URI="/xl/drawings/vmlDrawing1.vml?ContentType=application/vnd.openxmlformats-officedocument.vmlDrawing">
        <DigestMethod Algorithm="http://www.w3.org/2001/04/xmlenc#sha256"/>
        <DigestValue>Dcazh7Y6y82o7O+StOhPXCqmgRufqf7Hn9UqEHCdXKw=</DigestValue>
      </Reference>
      <Reference URI="/xl/drawings/vmlDrawing2.vml?ContentType=application/vnd.openxmlformats-officedocument.vmlDrawing">
        <DigestMethod Algorithm="http://www.w3.org/2001/04/xmlenc#sha256"/>
        <DigestValue>9e7r829xFOXJZLZhU/7bYPbkoUdHDzCi47wjFWVJSag=</DigestValue>
      </Reference>
      <Reference URI="/xl/drawings/vmlDrawing3.vml?ContentType=application/vnd.openxmlformats-officedocument.vmlDrawing">
        <DigestMethod Algorithm="http://www.w3.org/2001/04/xmlenc#sha256"/>
        <DigestValue>SMIuwi9GwHMmiRn8Ewu5sBiQLaz3JIV56cbkSo/J4sQ=</DigestValue>
      </Reference>
      <Reference URI="/xl/drawings/vmlDrawing4.vml?ContentType=application/vnd.openxmlformats-officedocument.vmlDrawing">
        <DigestMethod Algorithm="http://www.w3.org/2001/04/xmlenc#sha256"/>
        <DigestValue>XvKZPwKShVapujY9QuYKyWror4BO4TpKsiZEX09qvxM=</DigestValue>
      </Reference>
      <Reference URI="/xl/drawings/vmlDrawing5.vml?ContentType=application/vnd.openxmlformats-officedocument.vmlDrawing">
        <DigestMethod Algorithm="http://www.w3.org/2001/04/xmlenc#sha256"/>
        <DigestValue>Rouae/cP640zp/m+o39CITltPm/w0Zo5OzAG5FeTIO0=</DigestValue>
      </Reference>
      <Reference URI="/xl/embeddings/Microsoft_Excel_97-2003_Worksheet.xls?ContentType=application/vnd.ms-excel">
        <DigestMethod Algorithm="http://www.w3.org/2001/04/xmlenc#sha256"/>
        <DigestValue>NUiM9/pFsJylaSYNsF1iQmkVVqTu72CSWh+xr0FQbQ8=</DigestValue>
      </Reference>
      <Reference URI="/xl/embeddings/Microsoft_Excel_97-2003_Worksheet1.xls?ContentType=application/vnd.ms-excel">
        <DigestMethod Algorithm="http://www.w3.org/2001/04/xmlenc#sha256"/>
        <DigestValue>8zrUlHNX/uTFM3g+cqG9mwdTqoliTh9h20ITlCFyuCM=</DigestValue>
      </Reference>
      <Reference URI="/xl/media/image1.emf?ContentType=image/x-emf">
        <DigestMethod Algorithm="http://www.w3.org/2001/04/xmlenc#sha256"/>
        <DigestValue>M402nuAYAQk5G47QpGhnM6EnKeTAlsuGIVVF3qIxbuE=</DigestValue>
      </Reference>
      <Reference URI="/xl/media/image2.emf?ContentType=image/x-emf">
        <DigestMethod Algorithm="http://www.w3.org/2001/04/xmlenc#sha256"/>
        <DigestValue>as46bRdy9zH4l6tIJQga5cplRJbITJPlEkieZm+MGFE=</DigestValue>
      </Reference>
      <Reference URI="/xl/media/image3.emf?ContentType=image/x-emf">
        <DigestMethod Algorithm="http://www.w3.org/2001/04/xmlenc#sha256"/>
        <DigestValue>V83/BKLzhqxY4FPsPZ09VjJRPDusR2ayYw9cqVRtumM=</DigestValue>
      </Reference>
      <Reference URI="/xl/media/image4.emf?ContentType=image/x-emf">
        <DigestMethod Algorithm="http://www.w3.org/2001/04/xmlenc#sha256"/>
        <DigestValue>CdEaPRXmW9BDaFRU+Em1ZQd9FrLRIIcjBIEdwK2wWLQ=</DigestValue>
      </Reference>
      <Reference URI="/xl/media/image5.emf?ContentType=image/x-emf">
        <DigestMethod Algorithm="http://www.w3.org/2001/04/xmlenc#sha256"/>
        <DigestValue>JqaI6XSauIpjJvrhcBDtUdc6lKQb6Otfte4u+KhfsgQ=</DigestValue>
      </Reference>
      <Reference URI="/xl/media/image6.emf?ContentType=image/x-emf">
        <DigestMethod Algorithm="http://www.w3.org/2001/04/xmlenc#sha256"/>
        <DigestValue>PWTq6+Nic2nTGlGxPf/xBwnMQ/fOj193UkR5iificl8=</DigestValue>
      </Reference>
      <Reference URI="/xl/media/image7.emf?ContentType=image/x-emf">
        <DigestMethod Algorithm="http://www.w3.org/2001/04/xmlenc#sha256"/>
        <DigestValue>Jfwi8mIqt7ru+8ovtXF8B6RQVAs6Yi686+p1GeTEbOE=</DigestValue>
      </Reference>
      <Reference URI="/xl/media/image8.emf?ContentType=image/x-emf">
        <DigestMethod Algorithm="http://www.w3.org/2001/04/xmlenc#sha256"/>
        <DigestValue>3g7Dqlmd074fY/cWAkREtsn1IBSHXZHjpQczKU8d/ew=</DigestValue>
      </Reference>
      <Reference URI="/xl/printerSettings/printerSettings1.bin?ContentType=application/vnd.openxmlformats-officedocument.spreadsheetml.printerSettings">
        <DigestMethod Algorithm="http://www.w3.org/2001/04/xmlenc#sha256"/>
        <DigestValue>x9ON6vbhOxsNADzrW3Sqh5fq9kEQWWhpPm4RJfkJH9c=</DigestValue>
      </Reference>
      <Reference URI="/xl/printerSettings/printerSettings2.bin?ContentType=application/vnd.openxmlformats-officedocument.spreadsheetml.printerSettings">
        <DigestMethod Algorithm="http://www.w3.org/2001/04/xmlenc#sha256"/>
        <DigestValue>Giv5NI/oKNPJrD6HZtyz+AOEv2ZSVqq5HGjL7gBbIsU=</DigestValue>
      </Reference>
      <Reference URI="/xl/printerSettings/printerSettings3.bin?ContentType=application/vnd.openxmlformats-officedocument.spreadsheetml.printerSettings">
        <DigestMethod Algorithm="http://www.w3.org/2001/04/xmlenc#sha256"/>
        <DigestValue>PJ0w+ExbZsve2LukHY7bPHC41Sua1srnPNQumbnRVjg=</DigestValue>
      </Reference>
      <Reference URI="/xl/printerSettings/printerSettings4.bin?ContentType=application/vnd.openxmlformats-officedocument.spreadsheetml.printerSettings">
        <DigestMethod Algorithm="http://www.w3.org/2001/04/xmlenc#sha256"/>
        <DigestValue>x9ON6vbhOxsNADzrW3Sqh5fq9kEQWWhpPm4RJfkJH9c=</DigestValue>
      </Reference>
      <Reference URI="/xl/printerSettings/printerSettings5.bin?ContentType=application/vnd.openxmlformats-officedocument.spreadsheetml.printerSettings">
        <DigestMethod Algorithm="http://www.w3.org/2001/04/xmlenc#sha256"/>
        <DigestValue>rpj545RtakdnDQNeP8JSQKvZ57TFQrixCsxx1kNgmrs=</DigestValue>
      </Reference>
      <Reference URI="/xl/sharedStrings.xml?ContentType=application/vnd.openxmlformats-officedocument.spreadsheetml.sharedStrings+xml">
        <DigestMethod Algorithm="http://www.w3.org/2001/04/xmlenc#sha256"/>
        <DigestValue>t/SSd1MIfLjoIsWgjIPG6pc6xVDzxDpEaezEAvDiyV0=</DigestValue>
      </Reference>
      <Reference URI="/xl/styles.xml?ContentType=application/vnd.openxmlformats-officedocument.spreadsheetml.styles+xml">
        <DigestMethod Algorithm="http://www.w3.org/2001/04/xmlenc#sha256"/>
        <DigestValue>1dUYTuQVxVFDLFRVkTEQlO1t1u5hej1ZK3w+8ca2VbA=</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1aJXmpyNrErzPQiu/V/p7u/J7hb5Z0QeyhfNgu20tqQ=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s1o9oqpzUbtkymSqSyjGWpdLfNxFGk9a2M5UAXKdFEk=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FFIrRsYgXaGYr5S5tvXNLL2fMBe0ujKkn3inKa+A3rM=</DigestValue>
      </Reference>
      <Reference URI="/xl/worksheets/sheet1.xml?ContentType=application/vnd.openxmlformats-officedocument.spreadsheetml.worksheet+xml">
        <DigestMethod Algorithm="http://www.w3.org/2001/04/xmlenc#sha256"/>
        <DigestValue>woJwnJofxDXX4NOhmV4DEpl478TT8umcS6I89HHobR4=</DigestValue>
      </Reference>
      <Reference URI="/xl/worksheets/sheet2.xml?ContentType=application/vnd.openxmlformats-officedocument.spreadsheetml.worksheet+xml">
        <DigestMethod Algorithm="http://www.w3.org/2001/04/xmlenc#sha256"/>
        <DigestValue>yUDgSa1zcPvsIcVW8FLjseUq/ykwQTMFG763hT9qEOM=</DigestValue>
      </Reference>
      <Reference URI="/xl/worksheets/sheet3.xml?ContentType=application/vnd.openxmlformats-officedocument.spreadsheetml.worksheet+xml">
        <DigestMethod Algorithm="http://www.w3.org/2001/04/xmlenc#sha256"/>
        <DigestValue>PgQJbXSoJ2euauCL2ptCcXaHrukQbs5MHONy8eGpSwc=</DigestValue>
      </Reference>
      <Reference URI="/xl/worksheets/sheet4.xml?ContentType=application/vnd.openxmlformats-officedocument.spreadsheetml.worksheet+xml">
        <DigestMethod Algorithm="http://www.w3.org/2001/04/xmlenc#sha256"/>
        <DigestValue>uVQP+EtkC1D5Kf+GpQTT6A+/JOcUl5SXV4PWCbXyRzM=</DigestValue>
      </Reference>
      <Reference URI="/xl/worksheets/sheet5.xml?ContentType=application/vnd.openxmlformats-officedocument.spreadsheetml.worksheet+xml">
        <DigestMethod Algorithm="http://www.w3.org/2001/04/xmlenc#sha256"/>
        <DigestValue>87VA0HqEf/TT2lspJ6za2dCpn/2BWaFK//rghxuiwIE=</DigestValue>
      </Reference>
    </Manifest>
    <SignatureProperties>
      <SignatureProperty Id="idSignatureTime" Target="#idPackageSignature">
        <mdssi:SignatureTime xmlns:mdssi="http://schemas.openxmlformats.org/package/2006/digital-signature">
          <mdssi:Format>YYYY-MM-DDThh:mm:ssTZD</mdssi:Format>
          <mdssi:Value>2020-06-30T18:19:57Z</mdssi:Value>
        </mdssi:SignatureTime>
      </SignatureProperty>
    </SignatureProperties>
  </Object>
  <Object Id="idOfficeObject">
    <SignatureProperties>
      <SignatureProperty Id="idOfficeV1Details" Target="#idPackageSignature">
        <SignatureInfoV1 xmlns="http://schemas.microsoft.com/office/2006/digsig">
          <SetupID>{49562461-3812-4871-9911-4BAB50734AC4}</SetupID>
          <SignatureText>Salomon Melgarejo</SignatureText>
          <SignatureImage/>
          <SignatureComments/>
          <WindowsVersion>10.0</WindowsVersion>
          <OfficeVersion>16.0.12527/19</OfficeVersion>
          <ApplicationVersion>16.0.12527</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2020-06-30T18:19:57Z</xd:SigningTime>
          <xd:SigningCertificate>
            <xd:Cert>
              <xd:CertDigest>
                <DigestMethod Algorithm="http://www.w3.org/2001/04/xmlenc#sha256"/>
                <DigestValue>HxDXNs9VJOcPLbBgLmgcIWtJhSXiG9PYgLVHF+Ikp34=</DigestValue>
              </xd:CertDigest>
              <xd:IssuerSerial>
                <X509IssuerName>C=PY, O=DOCUMENTA S.A., CN=CA-DOCUMENTA S.A., SERIALNUMBER=RUC 80050172-1</X509IssuerName>
                <X509SerialNumber>3123483246580026343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IBAAB/AAAAAAAAAAAAAADlIgAAjw4AACBFTUYAAAEAABwAAKoAAAAGAAAAAAAAAAAAAAAAAAAAoAUAAIQDAACjAQAABgEAAAAAAAAAAAAAAAAAALhkBgBw/wMACgAAABAAAAAAAAAAAAAAAEsAAAAQAAAAAAAAAAUAAAAeAAAAGAAAAAAAAAAAAAAAMwEAAIAAAAAnAAAAGAAAAAEAAAAAAAAAAAAAAAAAAAAlAAAADAAAAAEAAABMAAAAZAAAAAAAAAAAAAAAMgEAAH8AAAAAAAAAAAAAAD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yAQAAfwAAAAAAAAAAAAAAMwEAAIAAAAAhAPAAAAAAAAAAAAAAAIA/AAAAAAAAAAAAAIA/AAAAAAAAAAAAAAAAAAAAAAAAAAAAAAAAAAAAAAAAAAAlAAAADAAAAAAAAIAoAAAADAAAAAEAAAAnAAAAGAAAAAEAAAAAAAAA8PDwAAAAAAAlAAAADAAAAAEAAABMAAAAZAAAAAAAAAAAAAAAMgEAAH8AAAAAAAAAAAAAADMBAACAAAAAIQDwAAAAAAAAAAAAAACAPwAAAAAAAAAAAACAPwAAAAAAAAAAAAAAAAAAAAAAAAAAAAAAAAAAAAAAAAAAJQAAAAwAAAAAAACAKAAAAAwAAAABAAAAJwAAABgAAAABAAAAAAAAAPDw8AAAAAAAJQAAAAwAAAABAAAATAAAAGQAAAAAAAAAAAAAADIBAAB/AAAAAAAAAAAAAAAzAQAAgAAAACEA8AAAAAAAAAAAAAAAgD8AAAAAAAAAAAAAgD8AAAAAAAAAAAAAAAAAAAAAAAAAAAAAAAAAAAAAAAAAACUAAAAMAAAAAAAAgCgAAAAMAAAAAQAAACcAAAAYAAAAAQAAAAAAAADw8PAAAAAAACUAAAAMAAAAAQAAAEwAAABkAAAAAAAAAAAAAAAyAQAAfwAAAAAAAAAAAAAAMwEAAIAAAAAhAPAAAAAAAAAAAAAAAIA/AAAAAAAAAAAAAIA/AAAAAAAAAAAAAAAAAAAAAAAAAAAAAAAAAAAAAAAAAAAlAAAADAAAAAAAAIAoAAAADAAAAAEAAAAnAAAAGAAAAAEAAAAAAAAA////AAAAAAAlAAAADAAAAAEAAABMAAAAZAAAAAAAAAAAAAAAMgEAAH8AAAAAAAAAAAAAADMBAACAAAAAIQDwAAAAAAAAAAAAAACAPwAAAAAAAAAAAACAPwAAAAAAAAAAAAAAAAAAAAAAAAAAAAAAAAAAAAAAAAAAJQAAAAwAAAAAAACAKAAAAAwAAAABAAAAJwAAABgAAAABAAAAAAAAAP///wAAAAAAJQAAAAwAAAABAAAATAAAAGQAAAAAAAAAAAAAADIBAAB/AAAAAAAAAAAAAAAz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AAAAAASAAAADAAAAAEAAAAeAAAAGAAAAMMAAAAEAAAA9wAAABEAAAAlAAAADAAAAAEAAABUAAAAhAAAAMQAAAAEAAAA9QAAABAAAAABAAAAHMfoQY7j6EHEAAAABAAAAAkAAABMAAAAAAAAAAAAAAAAAAAA//////////9gAAAAMwAwAC8ANgAvADIAMAAyADAA/98GAAAABgAAAAQAAAAGAAAABAAAAAYAAAAGAAAABgAAAAYAAABLAAAAQAAAADAAAAAFAAAAIAAAAAEAAAABAAAAEAAAAAAAAAAAAAAAMwEAAIAAAAAAAAAAAAAAADM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M9y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I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LMAAABIAAAAJQAAAAwAAAAEAAAAVAAAALQAAAAqAAAAMwAAALEAAABHAAAAAQAAABzH6EGO4+hBKgAAADMAAAARAAAATAAAAAAAAAAAAAAAAAAAAP//////////cAAAAFMAYQBsAG8AbQBvAG4AIABNAGUAbABnAGEAcgBlAGoAbwBGZQkAAAAIAAAABAAAAAkAAAAOAAAACQAAAAkAAAAEAAAADgAAAAgAAAAEAAAACQAAAAgAAAAGAAAACAAAAAQAAAAJAAAASwAAAEAAAAAwAAAABQAAACAAAAABAAAAAQAAABAAAAAAAAAAAAAAADMBAACAAAAAAAAAAAAAAAAzAQAAgAAAACUAAAAMAAAAAgAAACcAAAAYAAAABQAAAAAAAAD///8AAAAAACUAAAAMAAAABQAAAEwAAABkAAAAAAAAAFAAAAAyAQAAfAAAAAAAAABQAAAAM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LQAAAAKAAAAUAAAAG0AAABcAAAAAQAAABzH6EGO4+hBCgAAAFAAAAARAAAATAAAAAAAAAAAAAAAAAAAAP//////////cAAAAFMAYQBsAG8AbQDzAG4AIABNAGUAbABnAGEAcgBlAGoAbwDl9wYAAAAGAAAAAwAAAAcAAAAJAAAABwAAAAcAAAADAAAACgAAAAYAAAADAAAABwAAAAYAAAAEAAAABgAAAAMAAAAHAAAASwAAAEAAAAAwAAAABQAAACAAAAABAAAAAQAAABAAAAAAAAAAAAAAADMBAACAAAAAAAAAAAAAAAAz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wAAAGwAAAABAAAAHMfoQY7j6EEKAAAAYAAAAA8AAABMAAAAAAAAAAAAAAAAAAAA//////////9sAAAAUwDtAG4AZABpAGMAbwAgAFQAaQB0AHUAbABhAHIAAAAGAAAAAwAAAAcAAAAHAAAAAwAAAAUAAAAHAAAAAwAAAAYAAAADAAAABAAAAAcAAAADAAAABgAAAAQAAABLAAAAQAAAADAAAAAFAAAAIAAAAAEAAAABAAAAEAAAAAAAAAAAAAAAMwEAAIAAAAAAAAAAAAAAADMBAACAAAAAJQAAAAwAAAACAAAAJwAAABgAAAAFAAAAAAAAAP///wAAAAAAJQAAAAwAAAAFAAAATAAAAGQAAAAJAAAAcAAAACkBAAB8AAAACQAAAHAAAAAhAQAADQAAACEA8AAAAAAAAAAAAAAAgD8AAAAAAAAAAAAAgD8AAAAAAAAAAAAAAAAAAAAAAAAAAAAAAAAAAAAAAAAAACUAAAAMAAAAAAAAgCgAAAAMAAAABQAAACUAAAAMAAAAAQAAABgAAAAMAAAAAAAAABIAAAAMAAAAAQAAABYAAAAMAAAAAAAAAFQAAABgAQAACgAAAHAAAAAoAQAAfAAAAAEAAAAcx+hBjuPoQQoAAABwAAAALgAAAEwAAAAEAAAACQAAAHAAAAAqAQAAfQAAAKgAAABGAGkAcgBtAGEAZABvACAAcABvAHIAOgAgAFMAQQBMAE8ATQBPAE4AIABJAEcATgBBAEMASQBPACAATQBFAEwARwBBAFIARQBKAE8AIABDAEEAQgBBANEAQQBTAAYAAAADAAAABAAAAAkAAAAGAAAABwAAAAcAAAADAAAABwAAAAcAAAAEAAAAAwAAAAMAAAAGAAAABwAAAAUAAAAJAAAACgAAAAkAAAAIAAAAAwAAAAMAAAAIAAAACAAAAAcAAAAHAAAAAwAAAAkAAAADAAAACgAAAAYAAAAFAAAACAAAAAcAAAAHAAAABgAAAAQAAAAJAAAAAwAAAAcAAAAHAAAABgAAAAcAAAAIAAAABwAAAAYAAAAWAAAADAAAAAAAAAAlAAAADAAAAAIAAAAOAAAAFAAAAAAAAAAQAAAAFAAAAA==</Object>
  <Object Id="idInvalidSigLnImg">AQAAAGwAAAAAAAAAAAAAADIBAAB/AAAAAAAAAAAAAADlIgAAjw4AACBFTUYAAAEAcCEAALEAAAAGAAAAAAAAAAAAAAAAAAAAoAUAAIQDAACjAQAABgEAAAAAAAAAAAAAAAAAALhkBgBw/wMACgAAABAAAAAAAAAAAAAAAEsAAAAQAAAAAAAAAAUAAAAeAAAAGAAAAAAAAAAAAAAAMwEAAIAAAAAnAAAAGAAAAAEAAAAAAAAAAAAAAAAAAAAlAAAADAAAAAEAAABMAAAAZAAAAAAAAAAAAAAAMgEAAH8AAAAAAAAAAAAAAD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yAQAAfwAAAAAAAAAAAAAAMwEAAIAAAAAhAPAAAAAAAAAAAAAAAIA/AAAAAAAAAAAAAIA/AAAAAAAAAAAAAAAAAAAAAAAAAAAAAAAAAAAAAAAAAAAlAAAADAAAAAAAAIAoAAAADAAAAAEAAAAnAAAAGAAAAAEAAAAAAAAA8PDwAAAAAAAlAAAADAAAAAEAAABMAAAAZAAAAAAAAAAAAAAAMgEAAH8AAAAAAAAAAAAAADMBAACAAAAAIQDwAAAAAAAAAAAAAACAPwAAAAAAAAAAAACAPwAAAAAAAAAAAAAAAAAAAAAAAAAAAAAAAAAAAAAAAAAAJQAAAAwAAAAAAACAKAAAAAwAAAABAAAAJwAAABgAAAABAAAAAAAAAPDw8AAAAAAAJQAAAAwAAAABAAAATAAAAGQAAAAAAAAAAAAAADIBAAB/AAAAAAAAAAAAAAAzAQAAgAAAACEA8AAAAAAAAAAAAAAAgD8AAAAAAAAAAAAAgD8AAAAAAAAAAAAAAAAAAAAAAAAAAAAAAAAAAAAAAAAAACUAAAAMAAAAAAAAgCgAAAAMAAAAAQAAACcAAAAYAAAAAQAAAAAAAADw8PAAAAAAACUAAAAMAAAAAQAAAEwAAABkAAAAAAAAAAAAAAAyAQAAfwAAAAAAAAAAAAAAMwEAAIAAAAAhAPAAAAAAAAAAAAAAAIA/AAAAAAAAAAAAAIA/AAAAAAAAAAAAAAAAAAAAAAAAAAAAAAAAAAAAAAAAAAAlAAAADAAAAAAAAIAoAAAADAAAAAEAAAAnAAAAGAAAAAEAAAAAAAAA////AAAAAAAlAAAADAAAAAEAAABMAAAAZAAAAAAAAAAAAAAAMgEAAH8AAAAAAAAAAAAAADMBAACAAAAAIQDwAAAAAAAAAAAAAACAPwAAAAAAAAAAAACAPwAAAAAAAAAAAAAAAAAAAAAAAAAAAAAAAAAAAAAAAAAAJQAAAAwAAAAAAACAKAAAAAwAAAABAAAAJwAAABgAAAABAAAAAAAAAP///wAAAAAAJQAAAAwAAAABAAAATAAAAGQAAAAAAAAAAAAAADIBAAB/AAAAAAAAAAAAAAAz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BsQPx/AACVCzwK/H8AACBCbED8fwAAHPulCvx/AACAFAAAAAAAAEAAAMD8fwAAAABsQPx/AABZDjwK/H8AAAQAAAAAAAAAIEJsQPx/AACouJJoGgAAABz7pQr8fwAASAAAAPx/AAAc+6UK/H8AAMBTxwr8fwAAgP+lCgAAAAABAAAAAAAAAH4jpgr8fwAAAABsQPx/AAAAAAAAAAAAAAAAAAAaAAAAIRQQPvx/AACA4s0J/H8AAHALAAAAAAAA0OMY2icBAADIupJoGgAAAAAAAAAAAAAAAAAAAAAAAAAAAAAAAAAAAAAAAAAAAAAAKbqSaBoAAADU/jsKZHYACAAAAAAlAAAADAAAAAEAAAAYAAAADAAAAP8AAAASAAAADAAAAAEAAAAeAAAAGAAAACIAAAAEAAAAcgAAABEAAAAlAAAADAAAAAEAAABUAAAAqAAAACMAAAAEAAAAcAAAABAAAAABAAAAHMfoQY7j6EEjAAAABAAAAA8AAABMAAAAAAAAAAAAAAAAAAAA//////////9sAAAARgBpAHIAbQBhACAAbgBvACAAdgDhAGwAaQBkAGEAAAAGAAAAAwAAAAQAAAAJAAAABgAAAAMAAAAHAAAABwAAAAMAAAAFAAAABgAAAAMAAAADAAAABwAAAAYAAABLAAAAQAAAADAAAAAFAAAAIAAAAAEAAAABAAAAEAAAAAAAAAAAAAAAMwEAAIAAAAAAAAAAAAAAADMBAACAAAAAUgAAAHABAAACAAAAEAAAAAcAAAAAAAAAAAAAALwCAAAAAAAAAQICIlMAeQBzAHQAZQBtAAAAAAAAAAAAAAAAAAAAAAAAAAAAAAAAAAAAAAAAAAAAAAAAAAAAAAAAAAAAAAAAAAAAAAAAAAAACQAAAAEAAABoyyc+/H8AAAAAAAAAAAAASJ4zPvx/AAAAAAAAAAAAAAAAAAAAAAAAuD2RaBoAAAAwLpTdAAAAAAAAAAAAAAAAAAAAAAAAAABYE+WlDJIAAAYAAAD8fwAAYAwAAAAAAAC0AIoFAAAAANDjGNonAQAAAD+RaAAAAAAAQpFoGgAAAAcAAAAAAAAAAAAAAAAAAAA8PpFoGgAAAHk+kWgaAAAAIRQQPvx/AAAgqSfbJwEAADZMEz4AAAAAnVkdYUIQAAAgqSfbJwEAADw+kWga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z57bJwEAAGjLJz78fwAACM+e2ycBAABInjM+/H8AAAAAAAAAAAAAAAAAAAAAAADAU84J/H8AAP7/////////AAAAAAAAAAAAAAAAAAAAANgS5aUMkgAAoYlBCfx/AACA4s0J/H8AAOD///8AAAAA0OMY2icBAACYPpFoAAAAAAAAAAAAAAAABgAAAAAAAAAAAAAAAAAAALw9kWgaAAAA+T2RaBoAAAAhFBA+/H8AAAAIAAAAAAAAMC6U3QAAAAAntLXXNxAAAEjsnN0nAQAAvD2RaBoAAAAGAAAA/H8AAAAAAAAAAAAAAAAAAAAAAAAAAAAAAAAAACAAAABkdgAIAAAAACUAAAAMAAAAAwAAABgAAAAMAAAAAAAAABIAAAAMAAAAAQAAABYAAAAMAAAACAAAAFQAAABUAAAACgAAACcAAAAeAAAASgAAAAEAAAAcx+hBjuP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I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JDOntsnAQAAaMsnPvx/AACQzp7bJwEAAEieMz78fwAAAAAAAAAAAAAAAAAAAAAAAP7//////////////wEAAAAAAAAAAAAAAAAAAAAAAAAAqBPlpQySAAAAAAAAAAAAACDB2Qn8fwAA8P///wAAAADQ4xjaJwEAAEg/kWgAAAAAAAAAAAAAAAAJAAAAAAAAAAAAAAAAAAAAbD6RaBoAAACpPpFoGgAAACEUED78fwAAgOLNCfx/AAACAAAAAAAAAPeztdc3EAAA1DxBCfx/AABsPpFoGgAAAAkAAAD8fwAAAAAAAAAAAAAAAAAAAAAAAAAAAAAAAAAAIAAAAGR2AAgAAAAAJQAAAAwAAAAEAAAAGAAAAAwAAAAAAAAAEgAAAAwAAAABAAAAHgAAABgAAAApAAAAMwAAALMAAABIAAAAJQAAAAwAAAAEAAAAVAAAALQAAAAqAAAAMwAAALEAAABHAAAAAQAAABzH6EGO4+hBKgAAADMAAAARAAAATAAAAAAAAAAAAAAAAAAAAP//////////cAAAAFMAYQBsAG8AbQBvAG4AIABNAGUAbABnAGEAcgBlAGoAbwAAAAkAAAAIAAAABAAAAAkAAAAOAAAACQAAAAkAAAAEAAAADgAAAAgAAAAEAAAACQAAAAgAAAAGAAAACAAAAAQAAAAJAAAASwAAAEAAAAAwAAAABQAAACAAAAABAAAAAQAAABAAAAAAAAAAAAAAADMBAACAAAAAAAAAAAAAAAAzAQAAgAAAACUAAAAMAAAAAgAAACcAAAAYAAAABQAAAAAAAAD///8AAAAAACUAAAAMAAAABQAAAEwAAABkAAAAAAAAAFAAAAAyAQAAfAAAAAAAAABQAAAAM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LQAAAAKAAAAUAAAAG0AAABcAAAAAQAAABzH6EGO4+hBCgAAAFAAAAARAAAATAAAAAAAAAAAAAAAAAAAAP//////////cAAAAFMAYQBsAG8AbQDzAG4AIABNAGUAbABnAGEAcgBlAGoAbwAAAAYAAAAGAAAAAwAAAAcAAAAJAAAABwAAAAcAAAADAAAACgAAAAYAAAADAAAABwAAAAYAAAAEAAAABgAAAAMAAAAHAAAASwAAAEAAAAAwAAAABQAAACAAAAABAAAAAQAAABAAAAAAAAAAAAAAADMBAACAAAAAAAAAAAAAAAAz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wAAAGwAAAABAAAAHMfoQY7j6EEKAAAAYAAAAA8AAABMAAAAAAAAAAAAAAAAAAAA//////////9sAAAAUwDtAG4AZABpAGMAbwAgAFQAaQB0AHUAbABhAHIAAAAGAAAAAwAAAAcAAAAHAAAAAwAAAAUAAAAHAAAAAwAAAAYAAAADAAAABAAAAAcAAAADAAAABgAAAAQAAABLAAAAQAAAADAAAAAFAAAAIAAAAAEAAAABAAAAEAAAAAAAAAAAAAAAMwEAAIAAAAAAAAAAAAAAADMBAACAAAAAJQAAAAwAAAACAAAAJwAAABgAAAAFAAAAAAAAAP///wAAAAAAJQAAAAwAAAAFAAAATAAAAGQAAAAJAAAAcAAAACkBAAB8AAAACQAAAHAAAAAhAQAADQAAACEA8AAAAAAAAAAAAAAAgD8AAAAAAAAAAAAAgD8AAAAAAAAAAAAAAAAAAAAAAAAAAAAAAAAAAAAAAAAAACUAAAAMAAAAAAAAgCgAAAAMAAAABQAAACUAAAAMAAAAAQAAABgAAAAMAAAAAAAAABIAAAAMAAAAAQAAABYAAAAMAAAAAAAAAFQAAABgAQAACgAAAHAAAAAoAQAAfAAAAAEAAAAcx+hBjuPoQQoAAABwAAAALgAAAEwAAAAEAAAACQAAAHAAAAAqAQAAfQAAAKgAAABGAGkAcgBtAGEAZABvACAAcABvAHIAOgAgAFMAQQBMAE8ATQBPAE4AIABJAEcATgBBAEMASQBPACAATQBFAEwARwBBAFIARQBKAE8AIABDAEEAQgBBANEAQQBTAAYAAAADAAAABAAAAAkAAAAGAAAABwAAAAcAAAADAAAABwAAAAcAAAAEAAAAAwAAAAMAAAAGAAAABwAAAAUAAAAJAAAACgAAAAkAAAAIAAAAAwAAAAMAAAAIAAAACAAAAAcAAAAHAAAAAwAAAAkAAAADAAAACgAAAAYAAAAFAAAACAAAAAcAAAAHAAAABgAAAAQAAAAJAAAAAwAAAAcAAAAHAAAABgAAAAcAAAAIAAAABwAAAAYAAAAWAAAADAAAAAAAAAAlAAAADAAAAAI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BG</vt:lpstr>
      <vt:lpstr>ER</vt:lpstr>
      <vt:lpstr>EVPN</vt:lpstr>
      <vt:lpstr>EFE</vt:lpstr>
      <vt:lpstr>Notas</vt:lpstr>
      <vt:lpstr>BG!Área_de_impresión</vt:lpstr>
      <vt:lpstr>ER!Área_de_impresión</vt:lpstr>
      <vt:lpstr>EVPN!Área_de_impresión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Gestión Empresarial</dc:creator>
  <cp:lastModifiedBy>Amalia Vargas Torres</cp:lastModifiedBy>
  <cp:lastPrinted>2020-06-30T14:35:35Z</cp:lastPrinted>
  <dcterms:created xsi:type="dcterms:W3CDTF">1998-01-07T19:38:15Z</dcterms:created>
  <dcterms:modified xsi:type="dcterms:W3CDTF">2020-06-30T17:11:25Z</dcterms:modified>
</cp:coreProperties>
</file>