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rales\Desktop\CNV INFORMES\2019  INFORME ANUAL\"/>
    </mc:Choice>
  </mc:AlternateContent>
  <bookViews>
    <workbookView xWindow="240" yWindow="120" windowWidth="9720" windowHeight="6210"/>
  </bookViews>
  <sheets>
    <sheet name="Hoja1" sheetId="1" r:id="rId1"/>
  </sheets>
  <definedNames>
    <definedName name="_xlnm.Print_Area" localSheetId="0">Hoja1!$A$2:$J$118</definedName>
  </definedNames>
  <calcPr calcId="152511"/>
</workbook>
</file>

<file path=xl/calcChain.xml><?xml version="1.0" encoding="utf-8"?>
<calcChain xmlns="http://schemas.openxmlformats.org/spreadsheetml/2006/main">
  <c r="J39" i="1" l="1"/>
  <c r="I38" i="1"/>
  <c r="J13" i="1" l="1"/>
  <c r="G91" i="1" l="1"/>
  <c r="H65" i="1" l="1"/>
  <c r="J28" i="1"/>
  <c r="J24" i="1"/>
  <c r="J20" i="1"/>
  <c r="F38" i="1"/>
  <c r="F33" i="1"/>
  <c r="F29" i="1"/>
  <c r="F24" i="1"/>
  <c r="F21" i="1"/>
  <c r="F18" i="1"/>
  <c r="F13" i="1"/>
  <c r="F43" i="1"/>
  <c r="J31" i="1" l="1"/>
  <c r="J53" i="1" s="1"/>
  <c r="F53" i="1"/>
  <c r="H84" i="1"/>
  <c r="H76" i="1"/>
  <c r="H71" i="1" l="1"/>
  <c r="H75" i="1" s="1"/>
  <c r="H89" i="1"/>
  <c r="H80" i="1"/>
  <c r="H97" i="1"/>
  <c r="H79" i="1" l="1"/>
  <c r="H83" i="1" s="1"/>
  <c r="H59" i="1" l="1"/>
  <c r="H96" i="1" l="1"/>
  <c r="H101" i="1" l="1"/>
  <c r="H103" i="1" s="1"/>
</calcChain>
</file>

<file path=xl/sharedStrings.xml><?xml version="1.0" encoding="utf-8"?>
<sst xmlns="http://schemas.openxmlformats.org/spreadsheetml/2006/main" count="181" uniqueCount="115">
  <si>
    <t>ACTIVO</t>
  </si>
  <si>
    <t xml:space="preserve">GUARANIES </t>
  </si>
  <si>
    <t xml:space="preserve">PASIVO </t>
  </si>
  <si>
    <t>DISPONIBLE</t>
  </si>
  <si>
    <t xml:space="preserve">OBLIGACIONES INTERMEDIACION FINANC. SECTOR FINANCIERO </t>
  </si>
  <si>
    <t>CAJA</t>
  </si>
  <si>
    <t>DEPOSITOS SECTOR FINANCIERO</t>
  </si>
  <si>
    <t>BANCO CENTRAL DEL PARAGUAY</t>
  </si>
  <si>
    <t>ACREDORES POR CARGOS FINANC. DEVENGADOS</t>
  </si>
  <si>
    <t>OTRAS INSTITUCIONES FINANCIERAS</t>
  </si>
  <si>
    <t>DEUDORES POR PRODUCTOS FINANC. DEVENGADOS</t>
  </si>
  <si>
    <t>CREDITOS VIGENTES INTERM. FINANC. SECTOR NO FINANC.</t>
  </si>
  <si>
    <t>ACREEDORES POR CARGOS FINANC. DEVENGADOS</t>
  </si>
  <si>
    <t>PRESTAMOS</t>
  </si>
  <si>
    <t>OBLIGACIONES DIVERSAS</t>
  </si>
  <si>
    <t>CREDITOS DIVERSOS</t>
  </si>
  <si>
    <t>ACREEDORES SOCIALES</t>
  </si>
  <si>
    <t xml:space="preserve">CREDITOS VENCIDOS POR INTERM. FINANCIERA </t>
  </si>
  <si>
    <t>SECTOR NO FINANCIERO</t>
  </si>
  <si>
    <t>OTRAS OBLIGACIONES DIVERSAS</t>
  </si>
  <si>
    <t>(PREVISIONES )</t>
  </si>
  <si>
    <t>PROVISIONES Y PREVISIONES</t>
  </si>
  <si>
    <t>INVERSIONES</t>
  </si>
  <si>
    <t xml:space="preserve">PROVISIONES                   </t>
  </si>
  <si>
    <t>BIENES ADQUIRIDOS EN RECUP. DE CREDITOS</t>
  </si>
  <si>
    <t xml:space="preserve">TOTAL PASIVO </t>
  </si>
  <si>
    <t>TITULOS PRIVADOS</t>
  </si>
  <si>
    <t xml:space="preserve">BIENES DE USO </t>
  </si>
  <si>
    <t>PROPIOS</t>
  </si>
  <si>
    <t xml:space="preserve">PATRIMONIO NETO </t>
  </si>
  <si>
    <t xml:space="preserve">CAPITAL INTEGRADO </t>
  </si>
  <si>
    <t>CARGOS DIFERIDOS</t>
  </si>
  <si>
    <t>AJUSTE AL PATRIMONIO</t>
  </si>
  <si>
    <t>UTILIDAD DEL EJERCICIO</t>
  </si>
  <si>
    <t xml:space="preserve">PARA RESERVA LEGAL </t>
  </si>
  <si>
    <t>TOTAL DEL PATRIMONIO</t>
  </si>
  <si>
    <t xml:space="preserve">TOTAL ACTIVO </t>
  </si>
  <si>
    <t>TOTAL PASIVO Y PATRIMONIO NETO</t>
  </si>
  <si>
    <t>Líneas de Crédito</t>
  </si>
  <si>
    <t xml:space="preserve"> </t>
  </si>
  <si>
    <t>Garantias Otorgadas</t>
  </si>
  <si>
    <t>TOTAL CUENTAS DE CONTINGENCIA</t>
  </si>
  <si>
    <t xml:space="preserve">TOTAL CUENTAS DE ORDEN </t>
  </si>
  <si>
    <t>GANANCIAS FINANCIERAS</t>
  </si>
  <si>
    <t xml:space="preserve">POR CREDITOS VIGENTES - SECTOR FINANCIERO </t>
  </si>
  <si>
    <t xml:space="preserve">POR CREDITOS VIGENTES - SECTOR NO FINANCIERO </t>
  </si>
  <si>
    <t>POR CREDITOS VENCIDOS</t>
  </si>
  <si>
    <t>POR VALUACION ACTIVO Y PASIVO MON. EXTRANJ.</t>
  </si>
  <si>
    <t>PERDIDAS FINANCIERAS</t>
  </si>
  <si>
    <t>POR OBLIGACIONES - SECTOR  FINANCIERO</t>
  </si>
  <si>
    <t>POR OBLIGACIONES - SECTOR NO FINANCIERO</t>
  </si>
  <si>
    <t>RESULTADO FINANC. ANTES DE PREVISIONES</t>
  </si>
  <si>
    <t>PREVISIONES</t>
  </si>
  <si>
    <t>CONSTITUCION DE PREVISIONES</t>
  </si>
  <si>
    <t>DESAFECTACION DE PREVISIONES</t>
  </si>
  <si>
    <t xml:space="preserve">RESULTADO FINANCIERO DESPUES DE PREVISIONES </t>
  </si>
  <si>
    <t>RESULTADOS POR SERVICIOS</t>
  </si>
  <si>
    <t>GANANCIAS POR SERVICIOS</t>
  </si>
  <si>
    <t>PERDIDAS POR SERVICIOS</t>
  </si>
  <si>
    <t xml:space="preserve">RESULTADO BRUTO </t>
  </si>
  <si>
    <t>OTRAS GANANCIAS OPERATIVAS</t>
  </si>
  <si>
    <t>POR VALUACION  OTROS ACTIVO Y PASIVO MON. EXTRANJ.</t>
  </si>
  <si>
    <t>OTRAS PERDIDAS OPERATIVAS</t>
  </si>
  <si>
    <t>GASTOS GENERALES</t>
  </si>
  <si>
    <t>DEPRECIACIONES DE BIENES DE USO</t>
  </si>
  <si>
    <t xml:space="preserve">RESULTADO OPERATIVO NETO </t>
  </si>
  <si>
    <t>PÉRDIDAS   EXTRAORDINARIAS</t>
  </si>
  <si>
    <t>GANANCIAS  EXTRAORDINARIAS</t>
  </si>
  <si>
    <t xml:space="preserve">UTILIDAD DEL EJERCICIO DESPUES DEL IMPUESTO </t>
  </si>
  <si>
    <t>RESULT. DEL EJERCICIO ANTES DEL IMPUESTO A LA RENTA</t>
  </si>
  <si>
    <t>RESERVAS</t>
  </si>
  <si>
    <t>POR  RENTAS Y DIFERENCIA DE COTIZACIÓN DE VALORES PUBLICOS Y PRIVADOS</t>
  </si>
  <si>
    <t>RESULTADOS EXTRAORDINARIOS</t>
  </si>
  <si>
    <t>(GANACIAS POR  VALUACIÓN A REALIZAR)</t>
  </si>
  <si>
    <t>FINANCIERA PARAGUAYO JAPONESA  S.A.</t>
  </si>
  <si>
    <t>NETO A DISTRIBUIR</t>
  </si>
  <si>
    <t>AJUSTE DE RESULTADO DE EJERCICIOS ANTERIORES-GANANCIAS</t>
  </si>
  <si>
    <t>INMUEBLES DESAFECTADOS DEL USO</t>
  </si>
  <si>
    <t>CREDITOS  DIVERSOS</t>
  </si>
  <si>
    <t>ACREEDORES FISCALES</t>
  </si>
  <si>
    <t xml:space="preserve">IMPUESTO A LA RENTA </t>
  </si>
  <si>
    <t>PRESTAMOS DE ENTIDADES FINANCIERAS</t>
  </si>
  <si>
    <t>COLOCACIONES</t>
  </si>
  <si>
    <t>DEPOSITOS SECTOR PRIVADO</t>
  </si>
  <si>
    <t>Lic. Nelson Torales</t>
  </si>
  <si>
    <t>Contador General</t>
  </si>
  <si>
    <t>FINANCIERA PARAGUAYO JAPONESA S.A.E.C.A.</t>
  </si>
  <si>
    <t>BANCOS OFICIALES DEL PAIS</t>
  </si>
  <si>
    <t>VALORES PUBLICOS Y PRIVADOS</t>
  </si>
  <si>
    <t>RENTA DE VALORES MOB. DEVENGADAS</t>
  </si>
  <si>
    <t xml:space="preserve">RETRIBUCIONES AL PERSONAL Y CARGAS SOCIALES </t>
  </si>
  <si>
    <t>OTROS GASTOS OPERATIVOS</t>
  </si>
  <si>
    <t>LETRA DE REGULACION MONETARIA</t>
  </si>
  <si>
    <t>INGRESOS DEVENGADOS N/PERCIBIDOS</t>
  </si>
  <si>
    <t>FONDOS ADMINISTRADOS AFD</t>
  </si>
  <si>
    <t xml:space="preserve">  </t>
  </si>
  <si>
    <t>OTRAS OBLIGACIONES POR INTERMEDIACION FINANCIERA</t>
  </si>
  <si>
    <t>GANANCIAS POR OPERACIONES DE CAMBIOS Y ARBITRAJE</t>
  </si>
  <si>
    <t>POR VENTA DE BIENES A PLAZO</t>
  </si>
  <si>
    <t>DIVIDENDOS POR ACCIONES</t>
  </si>
  <si>
    <t>CUENTAS DE CONTINGENCIAS, ORDEN Y FIDEICOMISOS</t>
  </si>
  <si>
    <t>OBLIGACIONES INTERM. FINANC. SECTOR NO FINANCIERO</t>
  </si>
  <si>
    <t>PERDIDA POR OPERACIONES DE CAMBIOS Y ARBITRAJE</t>
  </si>
  <si>
    <t xml:space="preserve">Lic. Oscar Amarilla Cañete </t>
  </si>
  <si>
    <t xml:space="preserve">        Econ. Blanca L. Britez de Nara</t>
  </si>
  <si>
    <t>Lic. Victor Maehara Ueda</t>
  </si>
  <si>
    <t>Sindico</t>
  </si>
  <si>
    <t xml:space="preserve">    Gerente General</t>
  </si>
  <si>
    <t>Presidente</t>
  </si>
  <si>
    <t>Patente Profesional 37492</t>
  </si>
  <si>
    <t>ESTADO DE SITUACION PATRIMONIAL AL 31 DE DICIEMBRE DE 2.019</t>
  </si>
  <si>
    <t>ESTADO DE RESULTADO DEL 1 DE ENERO AL 31 DE DICIEMBE DE 2.019</t>
  </si>
  <si>
    <t>DINERO ENTRANSITO</t>
  </si>
  <si>
    <t>PRESTAMOS DE ENTIDADES FINANCIERAS EN EL EXTERIOR</t>
  </si>
  <si>
    <t>OBLIGACIONES DIVERSAS ATM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</si>
</sst>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1" fillId="0" borderId="4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0" fillId="0" borderId="10" xfId="0" applyBorder="1"/>
    <xf numFmtId="0" fontId="1" fillId="0" borderId="9" xfId="0" applyFont="1" applyBorder="1"/>
    <xf numFmtId="0" fontId="1" fillId="0" borderId="2" xfId="0" applyFont="1" applyBorder="1"/>
    <xf numFmtId="37" fontId="0" fillId="0" borderId="0" xfId="0" applyNumberFormat="1" applyBorder="1"/>
    <xf numFmtId="37" fontId="1" fillId="0" borderId="0" xfId="0" applyNumberFormat="1" applyFont="1" applyBorder="1"/>
    <xf numFmtId="0" fontId="2" fillId="0" borderId="10" xfId="0" applyFont="1" applyBorder="1"/>
    <xf numFmtId="37" fontId="1" fillId="0" borderId="11" xfId="0" applyNumberFormat="1" applyFont="1" applyBorder="1"/>
    <xf numFmtId="3" fontId="1" fillId="0" borderId="0" xfId="0" applyNumberFormat="1" applyFont="1"/>
    <xf numFmtId="37" fontId="0" fillId="0" borderId="8" xfId="0" applyNumberFormat="1" applyBorder="1"/>
    <xf numFmtId="37" fontId="1" fillId="0" borderId="1" xfId="0" applyNumberFormat="1" applyFont="1" applyBorder="1"/>
    <xf numFmtId="37" fontId="0" fillId="0" borderId="11" xfId="0" applyNumberFormat="1" applyBorder="1"/>
    <xf numFmtId="37" fontId="1" fillId="0" borderId="12" xfId="0" applyNumberFormat="1" applyFont="1" applyBorder="1"/>
    <xf numFmtId="37" fontId="1" fillId="0" borderId="3" xfId="0" applyNumberFormat="1" applyFont="1" applyBorder="1"/>
    <xf numFmtId="0" fontId="3" fillId="0" borderId="7" xfId="0" applyFont="1" applyBorder="1"/>
    <xf numFmtId="0" fontId="0" fillId="0" borderId="11" xfId="0" applyBorder="1"/>
    <xf numFmtId="0" fontId="4" fillId="0" borderId="0" xfId="0" applyFont="1"/>
    <xf numFmtId="0" fontId="5" fillId="0" borderId="10" xfId="0" applyFont="1" applyBorder="1"/>
    <xf numFmtId="0" fontId="6" fillId="0" borderId="10" xfId="0" applyFont="1" applyBorder="1"/>
    <xf numFmtId="0" fontId="6" fillId="0" borderId="2" xfId="0" applyFont="1" applyBorder="1"/>
    <xf numFmtId="37" fontId="0" fillId="0" borderId="0" xfId="0" applyNumberFormat="1" applyFill="1" applyBorder="1"/>
    <xf numFmtId="37" fontId="1" fillId="0" borderId="10" xfId="0" applyNumberFormat="1" applyFont="1" applyBorder="1"/>
    <xf numFmtId="0" fontId="3" fillId="0" borderId="10" xfId="0" applyFont="1" applyBorder="1"/>
    <xf numFmtId="37" fontId="0" fillId="0" borderId="11" xfId="0" applyNumberFormat="1" applyFill="1" applyBorder="1"/>
    <xf numFmtId="0" fontId="1" fillId="0" borderId="8" xfId="0" applyFont="1" applyBorder="1"/>
    <xf numFmtId="3" fontId="1" fillId="0" borderId="0" xfId="0" applyNumberFormat="1" applyFont="1" applyBorder="1"/>
    <xf numFmtId="0" fontId="1" fillId="0" borderId="0" xfId="0" applyFont="1" applyBorder="1"/>
    <xf numFmtId="37" fontId="1" fillId="0" borderId="11" xfId="0" applyNumberFormat="1" applyFont="1" applyFill="1" applyBorder="1"/>
    <xf numFmtId="37" fontId="6" fillId="0" borderId="11" xfId="0" applyNumberFormat="1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5" fillId="0" borderId="0" xfId="0" applyFont="1"/>
    <xf numFmtId="0" fontId="7" fillId="0" borderId="0" xfId="0" applyFont="1" applyAlignment="1"/>
    <xf numFmtId="3" fontId="6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0" fontId="7" fillId="0" borderId="0" xfId="0" applyFont="1" applyAlignment="1">
      <alignment horizontal="right" indent="5"/>
    </xf>
    <xf numFmtId="0" fontId="3" fillId="0" borderId="8" xfId="0" applyFont="1" applyBorder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6" fillId="0" borderId="1" xfId="0" applyFont="1" applyBorder="1"/>
    <xf numFmtId="3" fontId="0" fillId="0" borderId="4" xfId="0" applyNumberFormat="1" applyBorder="1"/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6" fillId="0" borderId="4" xfId="0" applyNumberFormat="1" applyFont="1" applyBorder="1" applyAlignment="1"/>
    <xf numFmtId="3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3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3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6"/>
    </xf>
    <xf numFmtId="3" fontId="10" fillId="0" borderId="0" xfId="0" applyNumberFormat="1" applyFont="1" applyAlignment="1">
      <alignment horizontal="left" indent="1"/>
    </xf>
    <xf numFmtId="0" fontId="11" fillId="0" borderId="0" xfId="0" applyFont="1"/>
    <xf numFmtId="3" fontId="10" fillId="0" borderId="0" xfId="0" applyNumberFormat="1" applyFont="1" applyAlignment="1">
      <alignment horizontal="left" indent="2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indent="5"/>
    </xf>
    <xf numFmtId="3" fontId="10" fillId="0" borderId="0" xfId="0" applyNumberFormat="1" applyFont="1" applyAlignment="1">
      <alignment horizontal="left" indent="6"/>
    </xf>
    <xf numFmtId="3" fontId="11" fillId="0" borderId="0" xfId="0" applyNumberFormat="1" applyFont="1"/>
    <xf numFmtId="3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1"/>
  <sheetViews>
    <sheetView tabSelected="1" topLeftCell="A94" zoomScale="90" zoomScaleNormal="90" zoomScaleSheetLayoutView="40" zoomScalePageLayoutView="70" workbookViewId="0">
      <selection activeCell="H107" sqref="H107"/>
    </sheetView>
  </sheetViews>
  <sheetFormatPr baseColWidth="10" defaultRowHeight="12.75" x14ac:dyDescent="0.2"/>
  <cols>
    <col min="1" max="1" width="19.140625" customWidth="1"/>
    <col min="2" max="2" width="7.42578125" customWidth="1"/>
    <col min="3" max="3" width="5.5703125" customWidth="1"/>
    <col min="4" max="4" width="22.7109375" customWidth="1"/>
    <col min="5" max="5" width="19" style="1" customWidth="1"/>
    <col min="6" max="6" width="19" customWidth="1"/>
    <col min="7" max="7" width="27" customWidth="1"/>
    <col min="8" max="8" width="28.7109375" customWidth="1"/>
    <col min="9" max="10" width="19" customWidth="1"/>
    <col min="11" max="11" width="13.28515625" bestFit="1" customWidth="1"/>
    <col min="12" max="12" width="14.28515625" bestFit="1" customWidth="1"/>
  </cols>
  <sheetData>
    <row r="1" spans="1:12" x14ac:dyDescent="0.2">
      <c r="A1" s="41" t="s">
        <v>39</v>
      </c>
      <c r="B1" s="41"/>
      <c r="C1" s="41"/>
      <c r="D1" s="41"/>
    </row>
    <row r="2" spans="1:12" ht="15.75" x14ac:dyDescent="0.25">
      <c r="A2" s="76" t="s">
        <v>86</v>
      </c>
      <c r="B2" s="41"/>
      <c r="C2" s="41"/>
      <c r="D2" s="41"/>
    </row>
    <row r="3" spans="1:12" hidden="1" x14ac:dyDescent="0.2"/>
    <row r="4" spans="1:12" hidden="1" x14ac:dyDescent="0.2"/>
    <row r="5" spans="1:12" hidden="1" x14ac:dyDescent="0.2"/>
    <row r="6" spans="1:12" hidden="1" x14ac:dyDescent="0.2"/>
    <row r="7" spans="1:12" hidden="1" x14ac:dyDescent="0.2"/>
    <row r="8" spans="1:12" ht="23.25" hidden="1" x14ac:dyDescent="0.35">
      <c r="A8" s="28" t="s">
        <v>74</v>
      </c>
      <c r="B8" s="28"/>
      <c r="C8" s="28"/>
      <c r="D8" s="28"/>
    </row>
    <row r="9" spans="1:12" hidden="1" x14ac:dyDescent="0.2"/>
    <row r="10" spans="1:12" x14ac:dyDescent="0.2">
      <c r="E10" s="20" t="s">
        <v>110</v>
      </c>
    </row>
    <row r="11" spans="1:12" x14ac:dyDescent="0.2">
      <c r="A11" s="5"/>
      <c r="B11" s="5"/>
      <c r="C11" s="5"/>
      <c r="D11" s="5"/>
      <c r="E11" s="4"/>
      <c r="F11" s="5"/>
      <c r="G11" s="5"/>
      <c r="H11" s="5"/>
      <c r="I11" s="5"/>
      <c r="J11" s="5"/>
    </row>
    <row r="12" spans="1:12" ht="18" x14ac:dyDescent="0.25">
      <c r="A12" s="26" t="s">
        <v>0</v>
      </c>
      <c r="B12" s="51"/>
      <c r="C12" s="51"/>
      <c r="D12" s="51"/>
      <c r="E12" s="9"/>
      <c r="F12" s="36" t="s">
        <v>1</v>
      </c>
      <c r="G12" s="26" t="s">
        <v>2</v>
      </c>
      <c r="H12" s="21"/>
      <c r="I12" s="21"/>
      <c r="J12" s="14" t="s">
        <v>1</v>
      </c>
      <c r="K12" s="13"/>
    </row>
    <row r="13" spans="1:12" x14ac:dyDescent="0.2">
      <c r="A13" s="11" t="s">
        <v>3</v>
      </c>
      <c r="B13" s="38"/>
      <c r="C13" s="38"/>
      <c r="D13" s="38"/>
      <c r="E13" s="2"/>
      <c r="F13" s="37">
        <f>SUM(E14:E17)</f>
        <v>65886441786</v>
      </c>
      <c r="G13" s="11" t="s">
        <v>4</v>
      </c>
      <c r="H13" s="16"/>
      <c r="I13" s="16"/>
      <c r="J13" s="12">
        <f>SUM(I14:I19)</f>
        <v>132152930384</v>
      </c>
      <c r="K13" s="13" t="s">
        <v>39</v>
      </c>
      <c r="L13" s="1" t="s">
        <v>39</v>
      </c>
    </row>
    <row r="14" spans="1:12" x14ac:dyDescent="0.2">
      <c r="A14" s="13" t="s">
        <v>5</v>
      </c>
      <c r="B14" s="3"/>
      <c r="C14" s="3"/>
      <c r="D14" s="3"/>
      <c r="E14" s="2">
        <v>4534860964</v>
      </c>
      <c r="F14" s="2"/>
      <c r="G14" s="13" t="s">
        <v>6</v>
      </c>
      <c r="H14" s="16"/>
      <c r="I14" s="16">
        <v>76454576617</v>
      </c>
      <c r="J14" s="23"/>
      <c r="K14" s="13"/>
    </row>
    <row r="15" spans="1:12" x14ac:dyDescent="0.2">
      <c r="A15" s="13" t="s">
        <v>112</v>
      </c>
      <c r="B15" s="3"/>
      <c r="C15" s="3"/>
      <c r="D15" s="3"/>
      <c r="E15" s="2">
        <v>400000000</v>
      </c>
      <c r="F15" s="2"/>
      <c r="G15" s="13" t="s">
        <v>94</v>
      </c>
      <c r="H15" s="16"/>
      <c r="I15" s="16">
        <v>13675924642</v>
      </c>
      <c r="J15" s="23"/>
      <c r="K15" s="13"/>
    </row>
    <row r="16" spans="1:12" x14ac:dyDescent="0.2">
      <c r="A16" s="13" t="s">
        <v>7</v>
      </c>
      <c r="B16" s="3"/>
      <c r="C16" s="3"/>
      <c r="D16" s="3"/>
      <c r="E16" s="2">
        <v>50240016966</v>
      </c>
      <c r="F16" s="2"/>
      <c r="G16" s="13" t="s">
        <v>81</v>
      </c>
      <c r="H16" s="16"/>
      <c r="I16" s="16">
        <v>19871884000</v>
      </c>
      <c r="J16" s="27"/>
      <c r="K16" s="13"/>
    </row>
    <row r="17" spans="1:11" x14ac:dyDescent="0.2">
      <c r="A17" s="13" t="s">
        <v>9</v>
      </c>
      <c r="B17" s="3"/>
      <c r="C17" s="3"/>
      <c r="D17" s="3"/>
      <c r="E17" s="2">
        <v>10711563856</v>
      </c>
      <c r="F17" s="2"/>
      <c r="G17" s="13" t="s">
        <v>113</v>
      </c>
      <c r="H17" s="16"/>
      <c r="I17" s="16">
        <v>19359420000</v>
      </c>
      <c r="J17" s="27"/>
      <c r="K17" s="13"/>
    </row>
    <row r="18" spans="1:11" x14ac:dyDescent="0.2">
      <c r="A18" s="30" t="s">
        <v>88</v>
      </c>
      <c r="B18" s="52"/>
      <c r="C18" s="52"/>
      <c r="D18" s="52"/>
      <c r="E18" s="2"/>
      <c r="F18" s="46">
        <f>SUM(E19:E20)</f>
        <v>969875082</v>
      </c>
      <c r="G18" s="13" t="s">
        <v>8</v>
      </c>
      <c r="H18" s="16"/>
      <c r="I18" s="16">
        <v>2341179760</v>
      </c>
      <c r="J18" s="27"/>
      <c r="K18" s="13"/>
    </row>
    <row r="19" spans="1:11" x14ac:dyDescent="0.2">
      <c r="A19" s="18" t="s">
        <v>92</v>
      </c>
      <c r="B19" s="53"/>
      <c r="C19" s="53"/>
      <c r="D19" s="53"/>
      <c r="E19" s="2">
        <v>943018434</v>
      </c>
      <c r="F19" s="37" t="s">
        <v>39</v>
      </c>
      <c r="G19" s="13" t="s">
        <v>114</v>
      </c>
      <c r="H19" s="16"/>
      <c r="I19" s="16">
        <v>449945365</v>
      </c>
      <c r="J19" s="27"/>
      <c r="K19" s="13"/>
    </row>
    <row r="20" spans="1:11" x14ac:dyDescent="0.2">
      <c r="A20" s="18" t="s">
        <v>89</v>
      </c>
      <c r="B20" s="53"/>
      <c r="C20" s="53"/>
      <c r="D20" s="53"/>
      <c r="E20" s="2">
        <v>26856648</v>
      </c>
      <c r="F20" s="2"/>
      <c r="G20" s="11" t="s">
        <v>101</v>
      </c>
      <c r="H20" s="17"/>
      <c r="I20" s="17"/>
      <c r="J20" s="12">
        <f>SUM(I21:I24)</f>
        <v>423637994258</v>
      </c>
      <c r="K20" s="13"/>
    </row>
    <row r="21" spans="1:11" x14ac:dyDescent="0.2">
      <c r="A21" s="30" t="s">
        <v>82</v>
      </c>
      <c r="B21" s="52"/>
      <c r="C21" s="52"/>
      <c r="D21" s="52"/>
      <c r="E21" s="46"/>
      <c r="F21" s="46">
        <f>SUM(E22:E23)</f>
        <v>1622611173</v>
      </c>
      <c r="G21" s="29" t="s">
        <v>83</v>
      </c>
      <c r="H21" s="16"/>
      <c r="I21" s="16">
        <v>413472964421</v>
      </c>
      <c r="J21" s="12" t="s">
        <v>39</v>
      </c>
      <c r="K21" s="13"/>
    </row>
    <row r="22" spans="1:11" x14ac:dyDescent="0.2">
      <c r="A22" s="18" t="s">
        <v>87</v>
      </c>
      <c r="B22" s="53"/>
      <c r="C22" s="53"/>
      <c r="D22" s="53"/>
      <c r="E22" s="2">
        <v>1571000000</v>
      </c>
      <c r="F22" s="37" t="s">
        <v>39</v>
      </c>
      <c r="G22" s="13" t="s">
        <v>12</v>
      </c>
      <c r="H22" s="16"/>
      <c r="I22" s="16">
        <v>10009332314</v>
      </c>
      <c r="J22" s="19"/>
      <c r="K22" s="13"/>
    </row>
    <row r="23" spans="1:11" x14ac:dyDescent="0.2">
      <c r="A23" s="13" t="s">
        <v>10</v>
      </c>
      <c r="B23" s="3"/>
      <c r="C23" s="3"/>
      <c r="D23" s="3"/>
      <c r="E23" s="2">
        <v>51611173</v>
      </c>
      <c r="F23" s="2"/>
      <c r="G23" s="13" t="s">
        <v>96</v>
      </c>
      <c r="H23" s="16"/>
      <c r="I23" s="16">
        <v>155697523</v>
      </c>
      <c r="J23" s="19"/>
      <c r="K23" s="13"/>
    </row>
    <row r="24" spans="1:11" x14ac:dyDescent="0.2">
      <c r="A24" s="11" t="s">
        <v>11</v>
      </c>
      <c r="B24" s="38"/>
      <c r="C24" s="38"/>
      <c r="D24" s="38"/>
      <c r="E24" s="2"/>
      <c r="F24" s="37">
        <f>SUM(E25:E28)</f>
        <v>504209721793</v>
      </c>
      <c r="G24" s="33" t="s">
        <v>14</v>
      </c>
      <c r="H24" s="17"/>
      <c r="I24" s="17"/>
      <c r="J24" s="12">
        <f>SUM(I25:I28)</f>
        <v>4863040365</v>
      </c>
      <c r="K24" s="13"/>
    </row>
    <row r="25" spans="1:11" x14ac:dyDescent="0.2">
      <c r="A25" s="13" t="s">
        <v>13</v>
      </c>
      <c r="B25" s="3"/>
      <c r="C25" s="3"/>
      <c r="D25" s="3"/>
      <c r="E25" s="2">
        <v>501168237032</v>
      </c>
      <c r="F25" s="46" t="s">
        <v>39</v>
      </c>
      <c r="G25" s="13" t="s">
        <v>79</v>
      </c>
      <c r="H25" s="16"/>
      <c r="I25" s="16">
        <v>1751254796</v>
      </c>
      <c r="J25" s="23"/>
      <c r="K25" s="13"/>
    </row>
    <row r="26" spans="1:11" x14ac:dyDescent="0.2">
      <c r="A26" s="13" t="s">
        <v>10</v>
      </c>
      <c r="B26" s="3"/>
      <c r="C26" s="3"/>
      <c r="D26" s="3"/>
      <c r="E26" s="2">
        <v>7862620847</v>
      </c>
      <c r="F26" s="46"/>
      <c r="G26" s="13" t="s">
        <v>16</v>
      </c>
      <c r="H26" s="16"/>
      <c r="I26" s="16">
        <v>392408023</v>
      </c>
      <c r="J26" s="23"/>
      <c r="K26" s="13"/>
    </row>
    <row r="27" spans="1:11" x14ac:dyDescent="0.2">
      <c r="A27" s="13" t="s">
        <v>73</v>
      </c>
      <c r="B27" s="3"/>
      <c r="C27" s="3"/>
      <c r="D27" s="3"/>
      <c r="E27" s="2">
        <v>-22469617</v>
      </c>
      <c r="F27" s="37" t="s">
        <v>39</v>
      </c>
      <c r="G27" s="13" t="s">
        <v>19</v>
      </c>
      <c r="H27" s="16"/>
      <c r="I27" s="16">
        <v>2719377546</v>
      </c>
      <c r="J27" s="23"/>
      <c r="K27" s="13"/>
    </row>
    <row r="28" spans="1:11" x14ac:dyDescent="0.2">
      <c r="A28" s="13" t="s">
        <v>20</v>
      </c>
      <c r="B28" s="3"/>
      <c r="C28" s="3"/>
      <c r="D28" s="3"/>
      <c r="E28" s="2">
        <v>-4798666469</v>
      </c>
      <c r="F28" s="37" t="s">
        <v>39</v>
      </c>
      <c r="G28" s="11" t="s">
        <v>21</v>
      </c>
      <c r="H28" s="17"/>
      <c r="I28" s="17"/>
      <c r="J28" s="12">
        <f>SUM(I29:I30)</f>
        <v>1482520243</v>
      </c>
      <c r="K28" s="13"/>
    </row>
    <row r="29" spans="1:11" x14ac:dyDescent="0.2">
      <c r="A29" s="11" t="s">
        <v>15</v>
      </c>
      <c r="B29" s="38"/>
      <c r="C29" s="38"/>
      <c r="D29" s="38"/>
      <c r="E29" s="2"/>
      <c r="F29" s="37">
        <f>SUM(E30:E32)</f>
        <v>15292171471</v>
      </c>
      <c r="G29" s="13" t="s">
        <v>23</v>
      </c>
      <c r="H29" s="16"/>
      <c r="I29" s="16">
        <v>1432520243</v>
      </c>
      <c r="J29" s="23"/>
      <c r="K29" s="13"/>
    </row>
    <row r="30" spans="1:11" x14ac:dyDescent="0.2">
      <c r="A30" s="29" t="s">
        <v>78</v>
      </c>
      <c r="B30" s="54"/>
      <c r="C30" s="54"/>
      <c r="D30" s="54"/>
      <c r="E30" s="2">
        <v>12742517378</v>
      </c>
      <c r="F30" s="2"/>
      <c r="G30" s="13" t="s">
        <v>52</v>
      </c>
      <c r="H30" s="16"/>
      <c r="I30" s="16">
        <v>50000000</v>
      </c>
      <c r="J30" s="23"/>
      <c r="K30" s="13"/>
    </row>
    <row r="31" spans="1:11" x14ac:dyDescent="0.2">
      <c r="A31" s="18" t="s">
        <v>93</v>
      </c>
      <c r="B31" s="53"/>
      <c r="C31" s="53"/>
      <c r="D31" s="53"/>
      <c r="E31" s="2">
        <v>2853647025</v>
      </c>
      <c r="F31" s="2"/>
      <c r="G31" s="11" t="s">
        <v>25</v>
      </c>
      <c r="H31" s="17"/>
      <c r="I31" s="17"/>
      <c r="J31" s="24">
        <f>SUM(J9:J29)</f>
        <v>562136485250</v>
      </c>
      <c r="K31" s="13"/>
    </row>
    <row r="32" spans="1:11" ht="18" x14ac:dyDescent="0.25">
      <c r="A32" s="29" t="s">
        <v>20</v>
      </c>
      <c r="B32" s="54"/>
      <c r="C32" s="54"/>
      <c r="D32" s="54"/>
      <c r="E32" s="2">
        <v>-303992932</v>
      </c>
      <c r="F32" s="37"/>
      <c r="G32" s="34" t="s">
        <v>29</v>
      </c>
      <c r="H32" s="16"/>
      <c r="I32" s="16"/>
      <c r="J32" s="23"/>
      <c r="K32" s="13"/>
    </row>
    <row r="33" spans="1:11" x14ac:dyDescent="0.2">
      <c r="A33" s="11" t="s">
        <v>17</v>
      </c>
      <c r="B33" s="38"/>
      <c r="C33" s="38"/>
      <c r="D33" s="38"/>
      <c r="E33" s="2"/>
      <c r="F33" s="37">
        <f>SUM(E34:E37)</f>
        <v>17416169385</v>
      </c>
      <c r="G33" s="13" t="s">
        <v>30</v>
      </c>
      <c r="H33" s="16"/>
      <c r="I33" s="16"/>
      <c r="J33" s="23">
        <v>50600000000</v>
      </c>
      <c r="K33" s="13"/>
    </row>
    <row r="34" spans="1:11" x14ac:dyDescent="0.2">
      <c r="A34" s="13" t="s">
        <v>18</v>
      </c>
      <c r="B34" s="3"/>
      <c r="C34" s="3"/>
      <c r="D34" s="3"/>
      <c r="E34" s="2">
        <v>28977973598</v>
      </c>
      <c r="F34" s="37" t="s">
        <v>39</v>
      </c>
      <c r="G34" s="13" t="s">
        <v>32</v>
      </c>
      <c r="H34" s="16"/>
      <c r="I34" s="16"/>
      <c r="J34" s="23">
        <v>3332870256</v>
      </c>
      <c r="K34" s="13"/>
    </row>
    <row r="35" spans="1:11" x14ac:dyDescent="0.2">
      <c r="A35" s="13" t="s">
        <v>10</v>
      </c>
      <c r="B35" s="3"/>
      <c r="C35" s="3"/>
      <c r="D35" s="3"/>
      <c r="E35" s="2">
        <v>1365617779</v>
      </c>
      <c r="F35" s="37"/>
      <c r="G35" s="13" t="s">
        <v>70</v>
      </c>
      <c r="H35" s="16"/>
      <c r="I35" s="16"/>
      <c r="J35" s="35">
        <v>16190162990</v>
      </c>
      <c r="K35" s="13"/>
    </row>
    <row r="36" spans="1:11" x14ac:dyDescent="0.2">
      <c r="A36" s="13" t="s">
        <v>73</v>
      </c>
      <c r="B36" s="3"/>
      <c r="C36" s="3"/>
      <c r="D36" s="3"/>
      <c r="E36" s="2">
        <v>-3810575</v>
      </c>
      <c r="F36" s="37"/>
      <c r="G36" s="11" t="s">
        <v>33</v>
      </c>
      <c r="H36" s="16"/>
      <c r="I36" s="16"/>
      <c r="J36" s="40">
        <v>11006278233</v>
      </c>
      <c r="K36" s="13"/>
    </row>
    <row r="37" spans="1:11" x14ac:dyDescent="0.2">
      <c r="A37" s="13" t="s">
        <v>20</v>
      </c>
      <c r="B37" s="3"/>
      <c r="C37" s="3"/>
      <c r="D37" s="3"/>
      <c r="E37" s="2">
        <v>-12923611417</v>
      </c>
      <c r="F37" s="2"/>
      <c r="G37" s="13" t="s">
        <v>34</v>
      </c>
      <c r="H37" s="32"/>
      <c r="I37" s="32">
        <v>2389351560</v>
      </c>
      <c r="J37" s="40" t="s">
        <v>39</v>
      </c>
      <c r="K37" s="13"/>
    </row>
    <row r="38" spans="1:11" x14ac:dyDescent="0.2">
      <c r="A38" s="11" t="s">
        <v>22</v>
      </c>
      <c r="B38" s="38"/>
      <c r="C38" s="38"/>
      <c r="D38" s="38"/>
      <c r="E38" s="2"/>
      <c r="F38" s="37">
        <f>SUM(E39:E42)</f>
        <v>27529004551</v>
      </c>
      <c r="G38" s="13" t="s">
        <v>75</v>
      </c>
      <c r="H38" s="32"/>
      <c r="I38" s="32">
        <f>J36-I37</f>
        <v>8616926673</v>
      </c>
      <c r="J38" s="40" t="s">
        <v>39</v>
      </c>
      <c r="K38" s="13"/>
    </row>
    <row r="39" spans="1:11" x14ac:dyDescent="0.2">
      <c r="A39" s="13" t="s">
        <v>24</v>
      </c>
      <c r="B39" s="3"/>
      <c r="C39" s="3"/>
      <c r="D39" s="3"/>
      <c r="E39" s="2">
        <v>11918639480</v>
      </c>
      <c r="F39" s="2"/>
      <c r="G39" s="11" t="s">
        <v>35</v>
      </c>
      <c r="H39" s="17" t="s">
        <v>39</v>
      </c>
      <c r="I39" s="17"/>
      <c r="J39" s="24">
        <f>SUM(J32:J38)</f>
        <v>81129311479</v>
      </c>
      <c r="K39" s="13"/>
    </row>
    <row r="40" spans="1:11" x14ac:dyDescent="0.2">
      <c r="A40" s="13" t="s">
        <v>26</v>
      </c>
      <c r="B40" s="3"/>
      <c r="C40" s="3"/>
      <c r="D40" s="3"/>
      <c r="E40" s="2">
        <v>9394791409</v>
      </c>
      <c r="F40" s="2"/>
      <c r="G40" s="11" t="s">
        <v>39</v>
      </c>
      <c r="H40" s="16"/>
      <c r="I40" s="16"/>
      <c r="J40" s="19" t="s">
        <v>39</v>
      </c>
      <c r="K40" s="13"/>
    </row>
    <row r="41" spans="1:11" x14ac:dyDescent="0.2">
      <c r="A41" s="13" t="s">
        <v>77</v>
      </c>
      <c r="B41" s="3"/>
      <c r="C41" s="3"/>
      <c r="D41" s="3"/>
      <c r="E41" s="2">
        <v>7565911680</v>
      </c>
      <c r="F41" s="37" t="s">
        <v>39</v>
      </c>
      <c r="G41" s="13" t="s">
        <v>39</v>
      </c>
      <c r="H41" s="32"/>
      <c r="I41" s="32" t="s">
        <v>39</v>
      </c>
      <c r="J41" s="40" t="s">
        <v>39</v>
      </c>
      <c r="K41" s="13"/>
    </row>
    <row r="42" spans="1:11" x14ac:dyDescent="0.2">
      <c r="A42" s="13" t="s">
        <v>20</v>
      </c>
      <c r="B42" s="3"/>
      <c r="C42" s="3"/>
      <c r="D42" s="3"/>
      <c r="E42" s="2">
        <v>-1350338018</v>
      </c>
      <c r="F42" s="2"/>
      <c r="G42" s="13" t="s">
        <v>39</v>
      </c>
      <c r="H42" s="32"/>
      <c r="I42" s="32" t="s">
        <v>39</v>
      </c>
      <c r="J42" s="40" t="s">
        <v>39</v>
      </c>
      <c r="K42" s="13"/>
    </row>
    <row r="43" spans="1:11" x14ac:dyDescent="0.2">
      <c r="A43" s="11" t="s">
        <v>27</v>
      </c>
      <c r="B43" s="3"/>
      <c r="C43" s="3"/>
      <c r="D43" s="3"/>
      <c r="E43" s="2"/>
      <c r="F43" s="37">
        <f>SUM(E44:E45)</f>
        <v>8422913699</v>
      </c>
      <c r="G43" s="11" t="s">
        <v>39</v>
      </c>
      <c r="H43" s="17" t="s">
        <v>39</v>
      </c>
      <c r="I43" s="17"/>
      <c r="J43" s="17" t="s">
        <v>39</v>
      </c>
      <c r="K43" s="18" t="s">
        <v>39</v>
      </c>
    </row>
    <row r="44" spans="1:11" x14ac:dyDescent="0.2">
      <c r="A44" s="13" t="s">
        <v>28</v>
      </c>
      <c r="B44" s="3"/>
      <c r="C44" s="3"/>
      <c r="D44" s="3"/>
      <c r="E44" s="2">
        <v>8422913699</v>
      </c>
      <c r="F44" s="2"/>
      <c r="G44" s="13"/>
      <c r="H44" s="3"/>
      <c r="I44" s="3"/>
      <c r="J44" s="27"/>
      <c r="K44" s="13"/>
    </row>
    <row r="45" spans="1:11" x14ac:dyDescent="0.2">
      <c r="A45" s="11" t="s">
        <v>31</v>
      </c>
      <c r="B45" s="38"/>
      <c r="C45" s="38"/>
      <c r="D45" s="38"/>
      <c r="E45" s="2" t="s">
        <v>39</v>
      </c>
      <c r="F45" s="37">
        <v>1916887789</v>
      </c>
      <c r="G45" s="13"/>
      <c r="H45" s="3"/>
      <c r="I45" s="3"/>
      <c r="J45" s="27"/>
      <c r="K45" s="13"/>
    </row>
    <row r="46" spans="1:11" x14ac:dyDescent="0.2">
      <c r="A46" s="11" t="s">
        <v>39</v>
      </c>
      <c r="B46" s="38"/>
      <c r="C46" s="38"/>
      <c r="D46" s="38"/>
      <c r="E46" s="2"/>
      <c r="F46" s="37" t="s">
        <v>39</v>
      </c>
      <c r="G46" s="13"/>
      <c r="H46" s="3"/>
      <c r="I46" s="3"/>
      <c r="J46" s="27"/>
      <c r="K46" s="13"/>
    </row>
    <row r="47" spans="1:11" x14ac:dyDescent="0.2">
      <c r="A47" s="13" t="s">
        <v>39</v>
      </c>
      <c r="B47" s="3"/>
      <c r="C47" s="3"/>
      <c r="D47" s="3"/>
      <c r="E47" s="2" t="s">
        <v>39</v>
      </c>
      <c r="F47" s="3"/>
      <c r="G47" s="13"/>
      <c r="H47" s="3"/>
      <c r="I47" s="3"/>
      <c r="J47" s="27"/>
      <c r="K47" s="13"/>
    </row>
    <row r="48" spans="1:11" x14ac:dyDescent="0.2">
      <c r="A48" s="11" t="s">
        <v>39</v>
      </c>
      <c r="B48" s="38" t="s">
        <v>39</v>
      </c>
      <c r="C48" s="38"/>
      <c r="D48" s="38"/>
      <c r="E48" s="2" t="s">
        <v>39</v>
      </c>
      <c r="F48" s="37" t="s">
        <v>39</v>
      </c>
      <c r="G48" s="13" t="s">
        <v>39</v>
      </c>
      <c r="H48" s="32"/>
      <c r="I48" s="32" t="s">
        <v>39</v>
      </c>
      <c r="J48" s="23"/>
      <c r="K48" s="13"/>
    </row>
    <row r="49" spans="1:11" x14ac:dyDescent="0.2">
      <c r="A49" s="13" t="s">
        <v>39</v>
      </c>
      <c r="B49" s="3"/>
      <c r="C49" s="3"/>
      <c r="D49" s="3"/>
      <c r="E49" s="2" t="s">
        <v>39</v>
      </c>
      <c r="F49" s="2"/>
      <c r="G49" s="13" t="s">
        <v>39</v>
      </c>
      <c r="H49" s="32"/>
      <c r="I49" s="32" t="s">
        <v>39</v>
      </c>
      <c r="J49" s="23"/>
      <c r="K49" s="13"/>
    </row>
    <row r="50" spans="1:11" x14ac:dyDescent="0.2">
      <c r="A50" s="13"/>
      <c r="B50" s="3"/>
      <c r="C50" s="3"/>
      <c r="D50" s="3"/>
      <c r="E50" s="2"/>
      <c r="F50" s="3"/>
      <c r="G50" s="11"/>
      <c r="H50" s="17"/>
      <c r="I50" s="17"/>
      <c r="J50" s="19"/>
    </row>
    <row r="51" spans="1:11" x14ac:dyDescent="0.2">
      <c r="A51" s="11"/>
      <c r="B51" s="38"/>
      <c r="C51" s="38"/>
      <c r="D51" s="38"/>
      <c r="E51" s="2"/>
      <c r="F51" s="37"/>
      <c r="G51" s="11"/>
      <c r="H51" s="17"/>
      <c r="I51" s="17"/>
      <c r="J51" s="19"/>
    </row>
    <row r="52" spans="1:11" x14ac:dyDescent="0.2">
      <c r="A52" s="13"/>
      <c r="B52" s="3"/>
      <c r="C52" s="3"/>
      <c r="D52" s="3"/>
      <c r="E52" s="2"/>
      <c r="F52" s="3"/>
      <c r="G52" s="11"/>
      <c r="H52" s="17"/>
      <c r="I52" s="17"/>
      <c r="J52" s="19"/>
    </row>
    <row r="53" spans="1:11" x14ac:dyDescent="0.2">
      <c r="A53" s="15" t="s">
        <v>36</v>
      </c>
      <c r="B53" s="55"/>
      <c r="C53" s="55"/>
      <c r="D53" s="55"/>
      <c r="E53" s="4"/>
      <c r="F53" s="6">
        <f>SUM(F13:F49)</f>
        <v>643265796729</v>
      </c>
      <c r="G53" s="15" t="s">
        <v>37</v>
      </c>
      <c r="H53" s="22"/>
      <c r="I53" s="22"/>
      <c r="J53" s="24">
        <f>J31+J39</f>
        <v>643265796729</v>
      </c>
    </row>
    <row r="54" spans="1:11" x14ac:dyDescent="0.2">
      <c r="E54"/>
      <c r="G54" s="38"/>
      <c r="H54" s="17"/>
      <c r="I54" s="17"/>
      <c r="J54" s="17"/>
    </row>
    <row r="55" spans="1:11" x14ac:dyDescent="0.2">
      <c r="E55"/>
      <c r="H55" s="1"/>
      <c r="I55" s="1"/>
      <c r="J55" s="1" t="s">
        <v>39</v>
      </c>
    </row>
    <row r="56" spans="1:11" x14ac:dyDescent="0.2">
      <c r="C56" s="60" t="s">
        <v>100</v>
      </c>
      <c r="D56" s="58"/>
      <c r="E56" s="58"/>
      <c r="F56" s="58"/>
      <c r="G56" s="61"/>
      <c r="H56" s="59"/>
      <c r="J56" s="1"/>
    </row>
    <row r="57" spans="1:11" x14ac:dyDescent="0.2">
      <c r="C57" s="57" t="s">
        <v>38</v>
      </c>
      <c r="D57" s="7"/>
      <c r="E57" s="7"/>
      <c r="F57" s="7"/>
      <c r="G57" s="62" t="s">
        <v>39</v>
      </c>
      <c r="H57" s="8">
        <v>12279392947</v>
      </c>
      <c r="J57" s="1"/>
    </row>
    <row r="58" spans="1:11" x14ac:dyDescent="0.2">
      <c r="C58" s="57" t="s">
        <v>40</v>
      </c>
      <c r="D58" s="7"/>
      <c r="E58" s="7"/>
      <c r="F58" s="7"/>
      <c r="G58" s="62"/>
      <c r="H58" s="8">
        <v>0</v>
      </c>
      <c r="J58" s="1"/>
    </row>
    <row r="59" spans="1:11" x14ac:dyDescent="0.2">
      <c r="C59" s="6" t="s">
        <v>41</v>
      </c>
      <c r="D59" s="7"/>
      <c r="E59" s="7"/>
      <c r="F59" s="7"/>
      <c r="G59" s="62"/>
      <c r="H59" s="8">
        <f>SUM(H57:H58)</f>
        <v>12279392947</v>
      </c>
      <c r="J59" s="1"/>
    </row>
    <row r="60" spans="1:11" x14ac:dyDescent="0.2">
      <c r="C60" s="6" t="s">
        <v>42</v>
      </c>
      <c r="D60" s="7"/>
      <c r="E60" s="7"/>
      <c r="F60" s="7"/>
      <c r="G60" s="62"/>
      <c r="H60" s="8">
        <v>42208792240</v>
      </c>
      <c r="J60" s="1"/>
    </row>
    <row r="61" spans="1:11" x14ac:dyDescent="0.2">
      <c r="E61" s="37"/>
      <c r="F61" s="2"/>
      <c r="G61" s="63"/>
      <c r="H61" s="2"/>
      <c r="J61" s="1"/>
    </row>
    <row r="62" spans="1:11" x14ac:dyDescent="0.2">
      <c r="F62" s="1"/>
      <c r="G62" s="64"/>
      <c r="H62" s="1"/>
      <c r="J62" s="1"/>
    </row>
    <row r="63" spans="1:11" x14ac:dyDescent="0.2">
      <c r="C63" s="38" t="s">
        <v>111</v>
      </c>
      <c r="D63" s="52"/>
      <c r="E63" s="2"/>
      <c r="F63" s="3"/>
      <c r="G63" s="65"/>
      <c r="H63" s="1"/>
    </row>
    <row r="64" spans="1:11" x14ac:dyDescent="0.2">
      <c r="C64" s="70"/>
      <c r="D64" s="71"/>
      <c r="E64" s="9"/>
      <c r="F64" s="71"/>
      <c r="G64" s="66"/>
      <c r="H64" s="10" t="s">
        <v>1</v>
      </c>
    </row>
    <row r="65" spans="3:8" x14ac:dyDescent="0.2">
      <c r="C65" s="11" t="s">
        <v>43</v>
      </c>
      <c r="D65" s="38"/>
      <c r="E65" s="2"/>
      <c r="F65" s="3"/>
      <c r="G65" s="67"/>
      <c r="H65" s="19">
        <f>SUM(G66:G70)</f>
        <v>164093341084</v>
      </c>
    </row>
    <row r="66" spans="3:8" x14ac:dyDescent="0.2">
      <c r="C66" s="13" t="s">
        <v>44</v>
      </c>
      <c r="D66" s="3"/>
      <c r="E66" s="2"/>
      <c r="F66" s="3"/>
      <c r="G66" s="67">
        <v>358743071</v>
      </c>
      <c r="H66" s="23"/>
    </row>
    <row r="67" spans="3:8" x14ac:dyDescent="0.2">
      <c r="C67" s="13" t="s">
        <v>45</v>
      </c>
      <c r="D67" s="3"/>
      <c r="E67" s="2"/>
      <c r="F67" s="3"/>
      <c r="G67" s="67">
        <v>75220573667</v>
      </c>
      <c r="H67" s="23"/>
    </row>
    <row r="68" spans="3:8" x14ac:dyDescent="0.2">
      <c r="C68" s="13" t="s">
        <v>46</v>
      </c>
      <c r="D68" s="3"/>
      <c r="E68" s="2"/>
      <c r="F68" s="3"/>
      <c r="G68" s="67">
        <v>5908646806</v>
      </c>
      <c r="H68" s="23"/>
    </row>
    <row r="69" spans="3:8" x14ac:dyDescent="0.2">
      <c r="C69" s="13" t="s">
        <v>47</v>
      </c>
      <c r="D69" s="3"/>
      <c r="E69" s="2"/>
      <c r="F69" s="3"/>
      <c r="G69" s="67">
        <v>81964839930</v>
      </c>
      <c r="H69" s="23"/>
    </row>
    <row r="70" spans="3:8" x14ac:dyDescent="0.2">
      <c r="C70" s="13" t="s">
        <v>71</v>
      </c>
      <c r="D70" s="3"/>
      <c r="E70" s="2"/>
      <c r="F70" s="3"/>
      <c r="G70" s="67">
        <v>640537610</v>
      </c>
      <c r="H70" s="23"/>
    </row>
    <row r="71" spans="3:8" x14ac:dyDescent="0.2">
      <c r="C71" s="11" t="s">
        <v>48</v>
      </c>
      <c r="D71" s="38"/>
      <c r="E71" s="2"/>
      <c r="F71" s="3"/>
      <c r="G71" s="67"/>
      <c r="H71" s="19">
        <f>SUM(G72:G74)</f>
        <v>112709621149</v>
      </c>
    </row>
    <row r="72" spans="3:8" x14ac:dyDescent="0.2">
      <c r="C72" s="13" t="s">
        <v>49</v>
      </c>
      <c r="D72" s="3"/>
      <c r="E72" s="2"/>
      <c r="F72" s="3"/>
      <c r="G72" s="67">
        <v>7618397459</v>
      </c>
      <c r="H72" s="23"/>
    </row>
    <row r="73" spans="3:8" x14ac:dyDescent="0.2">
      <c r="C73" s="13" t="s">
        <v>50</v>
      </c>
      <c r="D73" s="3"/>
      <c r="E73" s="2"/>
      <c r="F73" s="3"/>
      <c r="G73" s="67">
        <v>23743469320</v>
      </c>
      <c r="H73" s="23"/>
    </row>
    <row r="74" spans="3:8" x14ac:dyDescent="0.2">
      <c r="C74" s="13" t="s">
        <v>47</v>
      </c>
      <c r="D74" s="3"/>
      <c r="E74" s="2"/>
      <c r="F74" s="3"/>
      <c r="G74" s="67">
        <v>81347754370</v>
      </c>
      <c r="H74" s="23"/>
    </row>
    <row r="75" spans="3:8" x14ac:dyDescent="0.2">
      <c r="C75" s="11" t="s">
        <v>51</v>
      </c>
      <c r="D75" s="38"/>
      <c r="E75" s="2"/>
      <c r="F75" s="3"/>
      <c r="G75" s="67"/>
      <c r="H75" s="19">
        <f>H65-H71</f>
        <v>51383719935</v>
      </c>
    </row>
    <row r="76" spans="3:8" x14ac:dyDescent="0.2">
      <c r="C76" s="11" t="s">
        <v>52</v>
      </c>
      <c r="D76" s="38"/>
      <c r="E76" s="2"/>
      <c r="F76" s="3"/>
      <c r="G76" s="67"/>
      <c r="H76" s="19">
        <f>(G78+G77)</f>
        <v>-21724407919</v>
      </c>
    </row>
    <row r="77" spans="3:8" x14ac:dyDescent="0.2">
      <c r="C77" s="13" t="s">
        <v>53</v>
      </c>
      <c r="D77" s="3"/>
      <c r="E77" s="2"/>
      <c r="F77" s="3"/>
      <c r="G77" s="67">
        <v>-33639982799</v>
      </c>
      <c r="H77" s="23"/>
    </row>
    <row r="78" spans="3:8" x14ac:dyDescent="0.2">
      <c r="C78" s="13" t="s">
        <v>54</v>
      </c>
      <c r="D78" s="3"/>
      <c r="E78" s="2"/>
      <c r="F78" s="3"/>
      <c r="G78" s="67">
        <v>11915574880</v>
      </c>
      <c r="H78" s="23"/>
    </row>
    <row r="79" spans="3:8" x14ac:dyDescent="0.2">
      <c r="C79" s="11" t="s">
        <v>55</v>
      </c>
      <c r="D79" s="38"/>
      <c r="E79" s="2"/>
      <c r="F79" s="3"/>
      <c r="G79" s="67"/>
      <c r="H79" s="39">
        <f>H75+H76</f>
        <v>29659312016</v>
      </c>
    </row>
    <row r="80" spans="3:8" x14ac:dyDescent="0.2">
      <c r="C80" s="11" t="s">
        <v>56</v>
      </c>
      <c r="D80" s="38"/>
      <c r="E80" s="2"/>
      <c r="F80" s="3"/>
      <c r="G80" s="67"/>
      <c r="H80" s="39">
        <f>SUM(G81:G82)</f>
        <v>25350710173</v>
      </c>
    </row>
    <row r="81" spans="3:12" x14ac:dyDescent="0.2">
      <c r="C81" s="13" t="s">
        <v>57</v>
      </c>
      <c r="D81" s="3"/>
      <c r="E81" s="2"/>
      <c r="F81" s="3"/>
      <c r="G81" s="67">
        <v>27916524791</v>
      </c>
      <c r="H81" s="35"/>
    </row>
    <row r="82" spans="3:12" x14ac:dyDescent="0.2">
      <c r="C82" s="13" t="s">
        <v>58</v>
      </c>
      <c r="D82" s="3"/>
      <c r="E82" s="2"/>
      <c r="F82" s="3"/>
      <c r="G82" s="67">
        <v>-2565814618</v>
      </c>
      <c r="H82" s="35"/>
    </row>
    <row r="83" spans="3:12" x14ac:dyDescent="0.2">
      <c r="C83" s="11" t="s">
        <v>59</v>
      </c>
      <c r="D83" s="38"/>
      <c r="E83" s="2"/>
      <c r="F83" s="3"/>
      <c r="G83" s="67"/>
      <c r="H83" s="39">
        <f>H79+H80</f>
        <v>55010022189</v>
      </c>
    </row>
    <row r="84" spans="3:12" x14ac:dyDescent="0.2">
      <c r="C84" s="11" t="s">
        <v>60</v>
      </c>
      <c r="D84" s="38"/>
      <c r="E84" s="2"/>
      <c r="F84" s="3"/>
      <c r="G84" s="67"/>
      <c r="H84" s="39">
        <f>SUM(G85:G88)</f>
        <v>8319343202</v>
      </c>
    </row>
    <row r="85" spans="3:12" x14ac:dyDescent="0.2">
      <c r="C85" s="18" t="s">
        <v>98</v>
      </c>
      <c r="D85" s="53"/>
      <c r="E85" s="2"/>
      <c r="F85" s="3"/>
      <c r="G85" s="67">
        <v>310166244</v>
      </c>
      <c r="H85" s="39"/>
    </row>
    <row r="86" spans="3:12" x14ac:dyDescent="0.2">
      <c r="C86" s="18" t="s">
        <v>97</v>
      </c>
      <c r="D86" s="53"/>
      <c r="E86" s="2"/>
      <c r="F86" s="3"/>
      <c r="G86" s="67">
        <v>2817885342</v>
      </c>
      <c r="H86" s="19"/>
    </row>
    <row r="87" spans="3:12" x14ac:dyDescent="0.2">
      <c r="C87" s="18" t="s">
        <v>99</v>
      </c>
      <c r="D87" s="53"/>
      <c r="E87" s="2"/>
      <c r="F87" s="3"/>
      <c r="G87" s="67">
        <v>1744933824</v>
      </c>
      <c r="H87" s="40" t="s">
        <v>39</v>
      </c>
    </row>
    <row r="88" spans="3:12" x14ac:dyDescent="0.2">
      <c r="C88" s="18" t="s">
        <v>61</v>
      </c>
      <c r="D88" s="53"/>
      <c r="E88" s="2"/>
      <c r="F88" s="3"/>
      <c r="G88" s="67">
        <v>3446357792</v>
      </c>
      <c r="H88" s="19"/>
    </row>
    <row r="89" spans="3:12" x14ac:dyDescent="0.2">
      <c r="C89" s="11" t="s">
        <v>62</v>
      </c>
      <c r="D89" s="38"/>
      <c r="E89" s="2"/>
      <c r="F89" s="3"/>
      <c r="G89" s="67"/>
      <c r="H89" s="19">
        <f>SUM(G90:G95)</f>
        <v>51448391897</v>
      </c>
      <c r="K89" t="s">
        <v>39</v>
      </c>
      <c r="L89" s="49" t="s">
        <v>39</v>
      </c>
    </row>
    <row r="90" spans="3:12" x14ac:dyDescent="0.2">
      <c r="C90" s="18" t="s">
        <v>90</v>
      </c>
      <c r="D90" s="53"/>
      <c r="E90" s="2"/>
      <c r="F90" s="3"/>
      <c r="G90" s="67">
        <v>24024100580</v>
      </c>
      <c r="H90" s="23"/>
    </row>
    <row r="91" spans="3:12" x14ac:dyDescent="0.2">
      <c r="C91" s="13" t="s">
        <v>63</v>
      </c>
      <c r="D91" s="3"/>
      <c r="E91" s="2"/>
      <c r="F91" s="3"/>
      <c r="G91" s="68">
        <f>48603874735-(G90+G92+G93+G94)-940479567</f>
        <v>1351129134</v>
      </c>
      <c r="H91" s="23"/>
    </row>
    <row r="92" spans="3:12" x14ac:dyDescent="0.2">
      <c r="C92" s="13" t="s">
        <v>64</v>
      </c>
      <c r="D92" s="3"/>
      <c r="E92" s="2"/>
      <c r="F92" s="3"/>
      <c r="G92" s="67">
        <v>2100982051</v>
      </c>
      <c r="H92" s="23"/>
    </row>
    <row r="93" spans="3:12" x14ac:dyDescent="0.2">
      <c r="C93" s="18" t="s">
        <v>91</v>
      </c>
      <c r="D93" s="53"/>
      <c r="E93" s="2"/>
      <c r="F93" s="3"/>
      <c r="G93" s="68">
        <v>19719342256</v>
      </c>
      <c r="H93" s="23"/>
    </row>
    <row r="94" spans="3:12" x14ac:dyDescent="0.2">
      <c r="C94" s="18" t="s">
        <v>102</v>
      </c>
      <c r="D94" s="53"/>
      <c r="E94" s="2"/>
      <c r="F94" s="3"/>
      <c r="G94" s="67">
        <v>467841147</v>
      </c>
      <c r="H94" s="23"/>
      <c r="J94" s="72" t="s">
        <v>39</v>
      </c>
    </row>
    <row r="95" spans="3:12" x14ac:dyDescent="0.2">
      <c r="C95" s="18" t="s">
        <v>61</v>
      </c>
      <c r="D95" s="53"/>
      <c r="E95" s="2"/>
      <c r="F95" s="3"/>
      <c r="G95" s="67">
        <v>3784996729</v>
      </c>
      <c r="H95" s="23"/>
    </row>
    <row r="96" spans="3:12" x14ac:dyDescent="0.2">
      <c r="C96" s="11" t="s">
        <v>65</v>
      </c>
      <c r="D96" s="38"/>
      <c r="E96" s="2"/>
      <c r="F96" s="3"/>
      <c r="G96" s="67"/>
      <c r="H96" s="19">
        <f>H83+H84-H89</f>
        <v>11880973494</v>
      </c>
    </row>
    <row r="97" spans="1:20" x14ac:dyDescent="0.2">
      <c r="C97" s="11" t="s">
        <v>72</v>
      </c>
      <c r="D97" s="38"/>
      <c r="E97" s="2"/>
      <c r="F97" s="3"/>
      <c r="G97" s="67"/>
      <c r="H97" s="19">
        <f>SUM(G98:G99)</f>
        <v>65784306</v>
      </c>
    </row>
    <row r="98" spans="1:20" x14ac:dyDescent="0.2">
      <c r="C98" s="29" t="s">
        <v>67</v>
      </c>
      <c r="D98" s="54"/>
      <c r="E98" s="2"/>
      <c r="F98" s="3"/>
      <c r="G98" s="67">
        <v>130185774</v>
      </c>
      <c r="H98" s="19"/>
    </row>
    <row r="99" spans="1:20" x14ac:dyDescent="0.2">
      <c r="C99" s="29" t="s">
        <v>66</v>
      </c>
      <c r="D99" s="54"/>
      <c r="E99" s="2"/>
      <c r="F99" s="3"/>
      <c r="G99" s="67">
        <v>-64401468</v>
      </c>
      <c r="H99" s="19"/>
    </row>
    <row r="100" spans="1:20" x14ac:dyDescent="0.2">
      <c r="C100" s="29" t="s">
        <v>76</v>
      </c>
      <c r="D100" s="54"/>
      <c r="E100" s="2"/>
      <c r="F100" s="3"/>
      <c r="G100" s="67"/>
      <c r="H100" s="19">
        <v>0</v>
      </c>
    </row>
    <row r="101" spans="1:20" x14ac:dyDescent="0.2">
      <c r="C101" s="30" t="s">
        <v>69</v>
      </c>
      <c r="D101" s="52"/>
      <c r="E101" s="2"/>
      <c r="F101" s="3"/>
      <c r="G101" s="67"/>
      <c r="H101" s="19">
        <f>H96+H97+H100</f>
        <v>11946757800</v>
      </c>
      <c r="K101" s="48" t="s">
        <v>39</v>
      </c>
      <c r="L101" s="48" t="s">
        <v>39</v>
      </c>
    </row>
    <row r="102" spans="1:20" x14ac:dyDescent="0.2">
      <c r="C102" s="29" t="s">
        <v>80</v>
      </c>
      <c r="D102" s="54"/>
      <c r="E102" s="2"/>
      <c r="F102" s="3"/>
      <c r="G102" s="67"/>
      <c r="H102" s="40">
        <v>940479567</v>
      </c>
      <c r="M102" s="48" t="s">
        <v>39</v>
      </c>
    </row>
    <row r="103" spans="1:20" x14ac:dyDescent="0.2">
      <c r="C103" s="31" t="s">
        <v>68</v>
      </c>
      <c r="D103" s="56"/>
      <c r="E103" s="4"/>
      <c r="F103" s="5"/>
      <c r="G103" s="69"/>
      <c r="H103" s="25">
        <f>H101-H102</f>
        <v>11006278233</v>
      </c>
      <c r="K103" s="48" t="s">
        <v>39</v>
      </c>
      <c r="L103" s="48" t="s">
        <v>39</v>
      </c>
    </row>
    <row r="104" spans="1:20" x14ac:dyDescent="0.2">
      <c r="H104" t="s">
        <v>39</v>
      </c>
      <c r="K104" s="49" t="s">
        <v>95</v>
      </c>
    </row>
    <row r="105" spans="1:20" x14ac:dyDescent="0.2">
      <c r="H105" s="72" t="s">
        <v>39</v>
      </c>
      <c r="K105" s="49"/>
    </row>
    <row r="106" spans="1:20" x14ac:dyDescent="0.2">
      <c r="K106" s="49"/>
    </row>
    <row r="107" spans="1:20" x14ac:dyDescent="0.2">
      <c r="K107" s="49"/>
    </row>
    <row r="108" spans="1:20" x14ac:dyDescent="0.2">
      <c r="K108" s="49"/>
    </row>
    <row r="109" spans="1:20" x14ac:dyDescent="0.2">
      <c r="K109" s="49"/>
    </row>
    <row r="111" spans="1:20" ht="15" x14ac:dyDescent="0.2">
      <c r="N111" s="45"/>
      <c r="O111" s="43"/>
      <c r="P111" s="43"/>
      <c r="Q111" s="43"/>
      <c r="R111" s="43"/>
      <c r="T111" s="43"/>
    </row>
    <row r="112" spans="1:20" ht="15" x14ac:dyDescent="0.2">
      <c r="A112" s="77"/>
      <c r="N112" s="45"/>
      <c r="O112" s="43"/>
      <c r="P112" s="43"/>
      <c r="Q112" s="43"/>
      <c r="R112" s="43"/>
      <c r="T112" s="43"/>
    </row>
    <row r="113" spans="1:20" ht="15.75" x14ac:dyDescent="0.25">
      <c r="B113" s="80" t="s">
        <v>84</v>
      </c>
      <c r="C113" s="81"/>
      <c r="D113" s="81"/>
      <c r="E113" s="82" t="s">
        <v>103</v>
      </c>
      <c r="F113" s="81"/>
      <c r="G113" s="82" t="s">
        <v>104</v>
      </c>
      <c r="H113" s="81"/>
      <c r="I113" s="83" t="s">
        <v>105</v>
      </c>
      <c r="J113" s="78"/>
      <c r="L113" s="1"/>
      <c r="M113" s="44"/>
      <c r="N113" s="43"/>
      <c r="O113" s="43"/>
      <c r="P113" s="43"/>
      <c r="Q113" s="43"/>
      <c r="R113" s="43"/>
      <c r="S113" s="43"/>
      <c r="T113" s="43"/>
    </row>
    <row r="114" spans="1:20" ht="15.75" x14ac:dyDescent="0.25">
      <c r="B114" s="80" t="s">
        <v>85</v>
      </c>
      <c r="C114" s="81"/>
      <c r="D114" s="81"/>
      <c r="E114" s="84" t="s">
        <v>106</v>
      </c>
      <c r="F114" s="81"/>
      <c r="G114" s="84" t="s">
        <v>107</v>
      </c>
      <c r="H114" s="81"/>
      <c r="I114" s="83" t="s">
        <v>108</v>
      </c>
      <c r="J114" s="79"/>
      <c r="L114" s="1"/>
      <c r="M114" s="47" t="s">
        <v>39</v>
      </c>
      <c r="N114" s="43"/>
      <c r="O114" s="43"/>
      <c r="P114" s="43"/>
      <c r="Q114" s="43"/>
      <c r="R114" s="43"/>
      <c r="S114" s="43"/>
      <c r="T114" s="43"/>
    </row>
    <row r="115" spans="1:20" ht="15" hidden="1" customHeight="1" x14ac:dyDescent="0.25">
      <c r="B115" s="85"/>
      <c r="C115" s="83"/>
      <c r="D115" s="86"/>
      <c r="E115" s="86"/>
      <c r="F115" s="86"/>
      <c r="G115" s="86"/>
      <c r="H115" s="86"/>
      <c r="I115" s="86"/>
      <c r="J115" s="1"/>
      <c r="K115" s="1"/>
      <c r="L115" s="1"/>
      <c r="M115" s="44"/>
      <c r="N115" s="43"/>
      <c r="O115" s="43"/>
      <c r="P115" s="43"/>
      <c r="Q115" s="43"/>
      <c r="R115" s="43"/>
      <c r="S115" s="43"/>
      <c r="T115" s="43"/>
    </row>
    <row r="116" spans="1:20" ht="15" x14ac:dyDescent="0.25">
      <c r="B116" s="87" t="s">
        <v>109</v>
      </c>
      <c r="C116" s="81"/>
      <c r="D116" s="81"/>
      <c r="E116" s="88"/>
      <c r="F116" s="89"/>
      <c r="G116" s="88"/>
      <c r="H116" s="88"/>
      <c r="I116" s="81"/>
    </row>
    <row r="117" spans="1:20" ht="18" x14ac:dyDescent="0.25">
      <c r="A117" s="79"/>
      <c r="E117" s="73"/>
      <c r="F117" s="74"/>
      <c r="G117" s="73"/>
      <c r="I117" s="50"/>
    </row>
    <row r="118" spans="1:20" ht="18" x14ac:dyDescent="0.25">
      <c r="E118" s="73"/>
      <c r="F118" s="75"/>
      <c r="G118" s="75"/>
    </row>
    <row r="120" spans="1:20" ht="15" x14ac:dyDescent="0.2">
      <c r="A120" s="43" t="s">
        <v>39</v>
      </c>
      <c r="B120" s="43"/>
      <c r="C120" s="43"/>
      <c r="D120" s="43"/>
      <c r="E120"/>
    </row>
    <row r="121" spans="1:20" x14ac:dyDescent="0.2">
      <c r="E121" s="41"/>
      <c r="F121" s="42"/>
      <c r="G121" s="42"/>
      <c r="H121" s="41"/>
      <c r="I121" s="41"/>
      <c r="J121" s="1"/>
    </row>
    <row r="122" spans="1:20" x14ac:dyDescent="0.2">
      <c r="E122"/>
      <c r="F122" s="1"/>
      <c r="G122" s="1"/>
      <c r="J122" s="1"/>
    </row>
    <row r="123" spans="1:20" x14ac:dyDescent="0.2">
      <c r="E123"/>
      <c r="F123" s="1"/>
      <c r="G123" s="1"/>
      <c r="J123" s="1"/>
    </row>
    <row r="124" spans="1:20" x14ac:dyDescent="0.2">
      <c r="E124"/>
      <c r="F124" s="1"/>
      <c r="G124" s="1"/>
      <c r="J124" s="1"/>
    </row>
    <row r="125" spans="1:20" x14ac:dyDescent="0.2">
      <c r="E125"/>
      <c r="F125" s="1"/>
      <c r="G125" s="1"/>
      <c r="J125" s="1"/>
    </row>
    <row r="126" spans="1:20" x14ac:dyDescent="0.2">
      <c r="E126"/>
      <c r="F126" s="1"/>
      <c r="G126" s="1"/>
      <c r="J126" s="1"/>
    </row>
    <row r="127" spans="1:20" x14ac:dyDescent="0.2">
      <c r="E127"/>
      <c r="F127" s="1"/>
      <c r="G127" s="1"/>
      <c r="J127" s="1"/>
    </row>
    <row r="128" spans="1:20" x14ac:dyDescent="0.2">
      <c r="E128"/>
      <c r="F128" s="1"/>
      <c r="G128" s="1"/>
      <c r="J128" s="1"/>
    </row>
    <row r="129" spans="5:10" x14ac:dyDescent="0.2">
      <c r="E129"/>
      <c r="F129" s="1"/>
      <c r="G129" s="1"/>
      <c r="J129" s="1"/>
    </row>
    <row r="130" spans="5:10" x14ac:dyDescent="0.2">
      <c r="E130"/>
      <c r="F130" s="1"/>
      <c r="G130" s="1"/>
      <c r="J130" s="1"/>
    </row>
    <row r="131" spans="5:10" x14ac:dyDescent="0.2">
      <c r="E131"/>
      <c r="F131" s="1"/>
      <c r="G131" s="1"/>
      <c r="J131" s="1"/>
    </row>
    <row r="132" spans="5:10" x14ac:dyDescent="0.2">
      <c r="E132"/>
      <c r="F132" s="1"/>
      <c r="G132" s="1"/>
      <c r="J132" s="1"/>
    </row>
    <row r="133" spans="5:10" x14ac:dyDescent="0.2">
      <c r="E133"/>
      <c r="F133" s="1"/>
      <c r="G133" s="1"/>
      <c r="J133" s="1"/>
    </row>
    <row r="134" spans="5:10" x14ac:dyDescent="0.2">
      <c r="F134" s="1"/>
      <c r="H134" s="1"/>
      <c r="I134" s="1"/>
      <c r="J134" s="1"/>
    </row>
    <row r="135" spans="5:10" x14ac:dyDescent="0.2">
      <c r="F135" s="1"/>
      <c r="H135" s="1"/>
      <c r="I135" s="1"/>
      <c r="J135" s="1"/>
    </row>
    <row r="136" spans="5:10" x14ac:dyDescent="0.2">
      <c r="F136" s="1"/>
      <c r="H136" s="1"/>
      <c r="I136" s="1"/>
      <c r="J136" s="1"/>
    </row>
    <row r="137" spans="5:10" x14ac:dyDescent="0.2">
      <c r="F137" s="1"/>
      <c r="H137" s="1"/>
      <c r="I137" s="1"/>
      <c r="J137" s="1"/>
    </row>
    <row r="138" spans="5:10" x14ac:dyDescent="0.2">
      <c r="F138" s="1"/>
      <c r="H138" s="1"/>
      <c r="I138" s="1"/>
      <c r="J138" s="1"/>
    </row>
    <row r="139" spans="5:10" x14ac:dyDescent="0.2">
      <c r="F139" s="1"/>
      <c r="H139" s="1"/>
      <c r="I139" s="1"/>
      <c r="J139" s="1"/>
    </row>
    <row r="140" spans="5:10" x14ac:dyDescent="0.2">
      <c r="F140" s="1"/>
      <c r="H140" s="1"/>
      <c r="I140" s="1"/>
      <c r="J140" s="1"/>
    </row>
    <row r="141" spans="5:10" x14ac:dyDescent="0.2">
      <c r="F141" s="1"/>
      <c r="H141" s="1"/>
      <c r="I141" s="1"/>
      <c r="J141" s="1"/>
    </row>
    <row r="142" spans="5:10" x14ac:dyDescent="0.2">
      <c r="F142" s="1"/>
      <c r="H142" s="1"/>
      <c r="I142" s="1"/>
      <c r="J142" s="1"/>
    </row>
    <row r="143" spans="5:10" x14ac:dyDescent="0.2">
      <c r="F143" s="1"/>
      <c r="H143" s="1"/>
      <c r="I143" s="1"/>
      <c r="J143" s="1"/>
    </row>
    <row r="144" spans="5:10" x14ac:dyDescent="0.2">
      <c r="F144" s="1"/>
      <c r="H144" s="1"/>
      <c r="I144" s="1"/>
      <c r="J144" s="1"/>
    </row>
    <row r="145" spans="6:10" x14ac:dyDescent="0.2">
      <c r="F145" s="1"/>
      <c r="H145" s="1"/>
      <c r="I145" s="1"/>
      <c r="J145" s="1"/>
    </row>
    <row r="146" spans="6:10" x14ac:dyDescent="0.2">
      <c r="F146" s="1"/>
      <c r="H146" s="1"/>
      <c r="I146" s="1"/>
      <c r="J146" s="1"/>
    </row>
    <row r="147" spans="6:10" x14ac:dyDescent="0.2">
      <c r="H147" s="1"/>
      <c r="I147" s="1"/>
      <c r="J147" s="1"/>
    </row>
    <row r="148" spans="6:10" x14ac:dyDescent="0.2">
      <c r="H148" s="1"/>
      <c r="I148" s="1"/>
      <c r="J148" s="1"/>
    </row>
    <row r="149" spans="6:10" x14ac:dyDescent="0.2">
      <c r="H149" s="1"/>
      <c r="I149" s="1"/>
      <c r="J149" s="1"/>
    </row>
    <row r="150" spans="6:10" x14ac:dyDescent="0.2">
      <c r="H150" s="1"/>
      <c r="I150" s="1"/>
      <c r="J150" s="1"/>
    </row>
    <row r="151" spans="6:10" x14ac:dyDescent="0.2">
      <c r="H151" s="1"/>
      <c r="I151" s="1"/>
      <c r="J151" s="1"/>
    </row>
    <row r="152" spans="6:10" x14ac:dyDescent="0.2">
      <c r="H152" s="1"/>
      <c r="I152" s="1"/>
      <c r="J152" s="1"/>
    </row>
    <row r="153" spans="6:10" x14ac:dyDescent="0.2">
      <c r="H153" s="1"/>
      <c r="I153" s="1"/>
      <c r="J153" s="1"/>
    </row>
    <row r="154" spans="6:10" x14ac:dyDescent="0.2">
      <c r="H154" s="1"/>
      <c r="I154" s="1"/>
      <c r="J154" s="1"/>
    </row>
    <row r="155" spans="6:10" x14ac:dyDescent="0.2">
      <c r="H155" s="1"/>
      <c r="I155" s="1"/>
      <c r="J155" s="1"/>
    </row>
    <row r="156" spans="6:10" x14ac:dyDescent="0.2">
      <c r="H156" s="1"/>
      <c r="I156" s="1"/>
      <c r="J156" s="1"/>
    </row>
    <row r="157" spans="6:10" x14ac:dyDescent="0.2">
      <c r="H157" s="1"/>
      <c r="I157" s="1"/>
      <c r="J157" s="1"/>
    </row>
    <row r="158" spans="6:10" x14ac:dyDescent="0.2">
      <c r="H158" s="1"/>
      <c r="I158" s="1"/>
      <c r="J158" s="1"/>
    </row>
    <row r="159" spans="6:10" x14ac:dyDescent="0.2">
      <c r="H159" s="1"/>
      <c r="I159" s="1"/>
      <c r="J159" s="1"/>
    </row>
    <row r="160" spans="6:10" x14ac:dyDescent="0.2">
      <c r="H160" s="1"/>
      <c r="I160" s="1"/>
      <c r="J160" s="1"/>
    </row>
    <row r="161" spans="8:10" x14ac:dyDescent="0.2">
      <c r="H161" s="1"/>
      <c r="I161" s="1"/>
      <c r="J161" s="1"/>
    </row>
    <row r="162" spans="8:10" x14ac:dyDescent="0.2">
      <c r="H162" s="1"/>
      <c r="I162" s="1"/>
      <c r="J162" s="1"/>
    </row>
    <row r="163" spans="8:10" x14ac:dyDescent="0.2">
      <c r="H163" s="1"/>
      <c r="I163" s="1"/>
      <c r="J163" s="1"/>
    </row>
    <row r="164" spans="8:10" x14ac:dyDescent="0.2">
      <c r="H164" s="1"/>
      <c r="I164" s="1"/>
      <c r="J164" s="1"/>
    </row>
    <row r="165" spans="8:10" x14ac:dyDescent="0.2">
      <c r="H165" s="1"/>
      <c r="I165" s="1"/>
      <c r="J165" s="1"/>
    </row>
    <row r="166" spans="8:10" x14ac:dyDescent="0.2">
      <c r="H166" s="1"/>
      <c r="I166" s="1"/>
      <c r="J166" s="1"/>
    </row>
    <row r="167" spans="8:10" x14ac:dyDescent="0.2">
      <c r="H167" s="1"/>
      <c r="I167" s="1"/>
      <c r="J167" s="1"/>
    </row>
    <row r="168" spans="8:10" x14ac:dyDescent="0.2">
      <c r="H168" s="1"/>
      <c r="I168" s="1"/>
      <c r="J168" s="1"/>
    </row>
    <row r="169" spans="8:10" x14ac:dyDescent="0.2">
      <c r="H169" s="1"/>
      <c r="I169" s="1"/>
      <c r="J169" s="1"/>
    </row>
    <row r="170" spans="8:10" x14ac:dyDescent="0.2">
      <c r="H170" s="1"/>
      <c r="I170" s="1"/>
      <c r="J170" s="1"/>
    </row>
    <row r="171" spans="8:10" x14ac:dyDescent="0.2">
      <c r="H171" s="1"/>
      <c r="I171" s="1"/>
      <c r="J171" s="1"/>
    </row>
    <row r="172" spans="8:10" x14ac:dyDescent="0.2">
      <c r="H172" s="1"/>
      <c r="I172" s="1"/>
      <c r="J172" s="1"/>
    </row>
    <row r="173" spans="8:10" x14ac:dyDescent="0.2">
      <c r="H173" s="1"/>
      <c r="I173" s="1"/>
      <c r="J173" s="1"/>
    </row>
    <row r="174" spans="8:10" x14ac:dyDescent="0.2">
      <c r="H174" s="1"/>
      <c r="I174" s="1"/>
      <c r="J174" s="1"/>
    </row>
    <row r="175" spans="8:10" x14ac:dyDescent="0.2">
      <c r="H175" s="1"/>
      <c r="I175" s="1"/>
      <c r="J175" s="1"/>
    </row>
    <row r="176" spans="8:10" x14ac:dyDescent="0.2">
      <c r="H176" s="1"/>
      <c r="I176" s="1"/>
      <c r="J176" s="1"/>
    </row>
    <row r="177" spans="8:10" x14ac:dyDescent="0.2">
      <c r="H177" s="1"/>
      <c r="I177" s="1"/>
      <c r="J177" s="1"/>
    </row>
    <row r="178" spans="8:10" x14ac:dyDescent="0.2">
      <c r="H178" s="1"/>
      <c r="I178" s="1"/>
      <c r="J178" s="1"/>
    </row>
    <row r="179" spans="8:10" x14ac:dyDescent="0.2">
      <c r="H179" s="1"/>
      <c r="I179" s="1"/>
      <c r="J179" s="1"/>
    </row>
    <row r="180" spans="8:10" x14ac:dyDescent="0.2">
      <c r="H180" s="1"/>
      <c r="I180" s="1"/>
      <c r="J180" s="1"/>
    </row>
    <row r="181" spans="8:10" x14ac:dyDescent="0.2">
      <c r="H181" s="1"/>
      <c r="I181" s="1"/>
      <c r="J181" s="1"/>
    </row>
    <row r="182" spans="8:10" x14ac:dyDescent="0.2">
      <c r="H182" s="1"/>
      <c r="I182" s="1"/>
      <c r="J182" s="1"/>
    </row>
    <row r="183" spans="8:10" x14ac:dyDescent="0.2">
      <c r="H183" s="1"/>
      <c r="I183" s="1"/>
      <c r="J183" s="1"/>
    </row>
    <row r="184" spans="8:10" x14ac:dyDescent="0.2">
      <c r="H184" s="1"/>
      <c r="I184" s="1"/>
      <c r="J184" s="1"/>
    </row>
    <row r="185" spans="8:10" x14ac:dyDescent="0.2">
      <c r="H185" s="1"/>
      <c r="I185" s="1"/>
      <c r="J185" s="1"/>
    </row>
    <row r="186" spans="8:10" x14ac:dyDescent="0.2">
      <c r="H186" s="1"/>
      <c r="I186" s="1"/>
      <c r="J186" s="1"/>
    </row>
    <row r="187" spans="8:10" x14ac:dyDescent="0.2">
      <c r="H187" s="1"/>
      <c r="I187" s="1"/>
      <c r="J187" s="1"/>
    </row>
    <row r="188" spans="8:10" x14ac:dyDescent="0.2">
      <c r="H188" s="1"/>
      <c r="I188" s="1"/>
      <c r="J188" s="1"/>
    </row>
    <row r="189" spans="8:10" x14ac:dyDescent="0.2">
      <c r="H189" s="1"/>
      <c r="I189" s="1"/>
      <c r="J189" s="1"/>
    </row>
    <row r="190" spans="8:10" x14ac:dyDescent="0.2">
      <c r="H190" s="1"/>
      <c r="I190" s="1"/>
      <c r="J190" s="1"/>
    </row>
    <row r="191" spans="8:10" x14ac:dyDescent="0.2">
      <c r="H191" s="1"/>
      <c r="I191" s="1"/>
      <c r="J191" s="1"/>
    </row>
    <row r="192" spans="8:10" x14ac:dyDescent="0.2">
      <c r="H192" s="1"/>
      <c r="I192" s="1"/>
      <c r="J192" s="1"/>
    </row>
    <row r="193" spans="8:10" x14ac:dyDescent="0.2">
      <c r="H193" s="1"/>
      <c r="I193" s="1"/>
      <c r="J193" s="1"/>
    </row>
    <row r="194" spans="8:10" x14ac:dyDescent="0.2">
      <c r="H194" s="1"/>
      <c r="I194" s="1"/>
      <c r="J194" s="1"/>
    </row>
    <row r="195" spans="8:10" x14ac:dyDescent="0.2">
      <c r="H195" s="1"/>
      <c r="I195" s="1"/>
      <c r="J195" s="1"/>
    </row>
    <row r="196" spans="8:10" x14ac:dyDescent="0.2">
      <c r="H196" s="1"/>
      <c r="I196" s="1"/>
      <c r="J196" s="1"/>
    </row>
    <row r="197" spans="8:10" x14ac:dyDescent="0.2">
      <c r="H197" s="1"/>
      <c r="I197" s="1"/>
      <c r="J197" s="1"/>
    </row>
    <row r="198" spans="8:10" x14ac:dyDescent="0.2">
      <c r="H198" s="1"/>
      <c r="I198" s="1"/>
      <c r="J198" s="1"/>
    </row>
    <row r="199" spans="8:10" x14ac:dyDescent="0.2">
      <c r="H199" s="1"/>
      <c r="I199" s="1"/>
      <c r="J199" s="1"/>
    </row>
    <row r="200" spans="8:10" x14ac:dyDescent="0.2">
      <c r="H200" s="1"/>
      <c r="I200" s="1"/>
      <c r="J200" s="1"/>
    </row>
    <row r="201" spans="8:10" x14ac:dyDescent="0.2">
      <c r="H201" s="1"/>
      <c r="I201" s="1"/>
      <c r="J201" s="1"/>
    </row>
  </sheetData>
  <printOptions horizontalCentered="1"/>
  <pageMargins left="0" right="0" top="0.31496062992125984" bottom="0.19685039370078741" header="0.23622047244094491" footer="0.51181102362204722"/>
  <pageSetup paperSize="9" scale="54" orientation="portrait" horizontalDpi="300" verticalDpi="300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58sH8taa8kOM0E5riHYRxP7Nyl2PUSRDuE48wHJoEHA=</DigestValue>
    </Reference>
    <Reference Type="http://www.w3.org/2000/09/xmldsig#Object" URI="#idOfficeObject">
      <DigestMethod Algorithm="http://www.w3.org/2001/04/xmlenc#sha256"/>
      <DigestValue>O50uJw/jILVnBSc0aCj3b43EvUmb/ETWNyHzhnFs2pE=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3+ZXHExWUJGA60FvyVE0GhKV0NDMES9piAJxwCb+gvg=</DigestValue>
    </Reference>
    <Reference Type="http://www.w3.org/2000/09/xmldsig#Object" URI="#idValidSigLnImg">
      <DigestMethod Algorithm="http://www.w3.org/2001/04/xmlenc#sha256"/>
      <DigestValue>KmnfctskZ0bh/zNVen6kooIogXzzZs6hhDZuZc177Pw=</DigestValue>
    </Reference>
    <Reference Type="http://www.w3.org/2000/09/xmldsig#Object" URI="#idInvalidSigLnImg">
      <DigestMethod Algorithm="http://www.w3.org/2001/04/xmlenc#sha256"/>
      <DigestValue>rAUd+xzUBST1NZbY3JNwEjiT/ccwYgOu2LCr926Veto=</DigestValue>
    </Reference>
  </SignedInfo>
  <SignatureValue>XMTZpnzVYoqsvQn5xT8GeKtNg5m1SlusEiEPJPO8uJtnK/I2UVLpM63ekXBQaz8OZjffPlLwnOoI
ShcuzIWWiEDMp43R7M7AJ2JPMiQSriaSxejI1EyMyBh38ILOHCkTybYnzOhLEMcL8LQkNqd4sPhT
Fq0DbySZWRcAWYp6phRV+h7Wk92QZ7MTU7JbSh9pTADXMsX0VrJiYzGCqFbMFG0rc7j54CFstt1l
ULeHpcA7FCH7tFR3wyNMzjCGyWhg/tfDI57/oacATFds3YhE25RLT9mn2DPCIPBz9ImG3qXZI1/t
0UP01KKaxX4FEwuvlJixR2IzHfkFltEemmOplQ==</SignatureValue>
  <KeyInfo>
    <X509Data>
      <X509Certificate>MIIH4zCCBcugAwIBAgIIQzQoUNGFHDswDQYJKoZIhvcNAQELBQAwWzEXMBUGA1UEBRMOUlVDIDgwMDUwMTcyLTExGjAYBgNVBAMTEUNBLURPQ1VNRU5UQSBTLkEuMRcwFQYDVQQKEw5ET0NVTUVOVEEgUy5BLjELMAkGA1UEBhMCUFkwHhcNMTkxMjA1MTgyNjIyWhcNMjExMjA0MTgzNjIyWjCBiTELMAkGA1UEBhMCUFkxEDAOBgNVBAQMB1RPUkFMRVMxEjAQBgNVBAUTCUNJMTg2MzQ5NjEPMA0GA1UEKgwGTkVMU09OMRcwFQYDVQQKDA5QRVJTT05BIEZJU0lDQTERMA8GA1UECwwIRklSTUEgRjIxFzAVBgNVBAMMDk5FTFNPTiBUT1JBTEVTMIIBIjANBgkqhkiG9w0BAQEFAAOCAQ8AMIIBCgKCAQEAzYiKf2STIcnUiYDxJ52GZXkOzB/E0vuSCGm/Vl/aEXqoalc2eh/JNTBxD9mB9P28JBmVBs4wRCEtA8sA9ajhClBF6MzYjnnxRqJZ97IbwFqx6Da6am8brgrftuQQIH0IjhOIscnQC58dFhVOmQCYBy62iIm3qZJ4m681mx9QzzNJAaKh3yf/SU6EFVM4KxrvJ5QdtngJSIItlf/EZEhfiNGYE3A5UPCEc2hU5EhXHj1RX5AW/eZwZEEnxa77fD+1m0MDPISCzXzVUkH7QR6Z3qGQDQ2547fyYilwwhgqezHOM2CFjoipspbx4V05Lt6QFeTHd/ke/lj54IefKh+3CwIDAQABo4IDejCCA3YwDAYDVR0TAQH/BAIwADAOBgNVHQ8BAf8EBAMCBeAwKgYDVR0lAQH/BCAwHgYIKwYBBQUHAwEGCCsGAQUFBwMCBggrBgEFBQcDBDAdBgNVHQ4EFgQUfI20wqqUgwAj1VNw4PW+vnpQoFk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4GA1UdEQQXMBWBE250b3JhbGVzQGZwa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dCS1JEq91uD358Rr5Sz0/ePW1RmJ+JHFgX+2tbD4AkNJvdIcMkWSAHGD2+eQfzhNUraL55UnK9HOpX+jQvY9r6NdqoDZAqcjguNrzYe6blKueZqN8UAlXJjVT8lVMDHuMGyoDT+xjPZ2Vre35sUTii7eimXEMX+rOX8aOOh7CNQyP2rMlJ/NC5Gg0sxt58kxZp6i1U3t9VVRYw+MWXXDeib5+kclCBcR+jpYhR8vLyZbZ1I+wc85lZBn0it8Wy9/Y+iNDS/g3gLH/5/KQw0hj6qak2n0mJCWVc/RgHQkSfdlKhYhdJTekHsFU6a8TgVovJN1hNwyICO8I2ObXpDXs2602l+yBO9BG3x9h7NTK55dDCd43aG2ZjiOjZnvo0J+pKZGRShQu4r4mPXMmH0g+DjeE6//9lfy5mhe0E4+O5uVhYtaia9BhTYwPIm1pe0oCj8HA7pPdUsNgOkW7XKx0Kn2eC6DpNNMWFZWxtignrVpGm2GRn5JAGM81MFsVr6Ynm2GG7lS0K+oL2Ho5zIX+IKu1vbgZRbvcPL+udPtDtZVd9K5ZRGP0y5n4HFzq/jKq86vNaiFY2ZclU3YjEo3M46JzZqw2B48/Ys+t9sOVkihQC1qLQjADmSVym7ZaoXsXEwvOa9X+4P5IyYBI+ZhdPPHEbuGOR76nOWgZIvYD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g20m6nqoklQaR0z7uK6Qu47JnRzeXN3oA0Ge0YiHhLE=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E2r71MvVaDeRN4eb0oAti+YWdbNdp1Qi24Gteh9hISo=</DigestValue>
      </Reference>
      <Reference URI="/xl/media/image1.emf?ContentType=image/x-emf">
        <DigestMethod Algorithm="http://www.w3.org/2001/04/xmlenc#sha256"/>
        <DigestValue>Wd3h6Y9kwdFpaqGvrWOOwkwTq1teRDZ9lsy69h0JNfE=</DigestValue>
      </Reference>
      <Reference URI="/xl/media/image2.emf?ContentType=image/x-emf">
        <DigestMethod Algorithm="http://www.w3.org/2001/04/xmlenc#sha256"/>
        <DigestValue>p8grFyMZnSwRT517lPwNCw6IbjRsqodmgaxh4eyCR0s=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zZzuuSdYChpwkAM2maiMZsrx6H/qHbq8YNPplZzsNGA=</DigestValue>
      </Reference>
      <Reference URI="/xl/sharedStrings.xml?ContentType=application/vnd.openxmlformats-officedocument.spreadsheetml.sharedStrings+xml">
        <DigestMethod Algorithm="http://www.w3.org/2001/04/xmlenc#sha256"/>
        <DigestValue>XyEzB7Mnj1ZYOjIeVVtRt4ZCVJSkHZtQUkODdldJ1mA=</DigestValue>
      </Reference>
      <Reference URI="/xl/styles.xml?ContentType=application/vnd.openxmlformats-officedocument.spreadsheetml.styles+xml">
        <DigestMethod Algorithm="http://www.w3.org/2001/04/xmlenc#sha256"/>
        <DigestValue>weYCX70T0EfDK5qh0nv0wPGCpLa2b4oLNDbn5GLI//I=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jzcF8uhH13/OdoDZqo+XXmvSmNt8pUX6KQs8YfctZ5k=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tP14L0jgJ7mV7AxFKSzduDJ4N9udu7UmqRNaFSFwMD0=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2020-05-25T19:59:35Z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{C7CD6466-8493-48D6-AFBF-8A457CA91A76}</SetupID>
          <SignatureText>NELSON TORALES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2020-05-25T19:59:35Z</xd:SigningTime>
          <xd:SigningCertificate>
            <xd:Cert>
              <xd:CertDigest>
                <DigestMethod Algorithm="http://www.w3.org/2001/04/xmlenc#sha256"/>
                <DigestValue>ZQjoc8jwIVydm2YsIHi3cqCgWUwqGfK6uE5ChC6Fj64=</DigestValue>
              </xd:CertDigest>
              <xd:IssuerSerial>
                <X509IssuerName>C=PY, O=DOCUMENTA S.A., CN=CA-DOCUMENTA S.A., SERIALNUMBER=RUC 80050172-1</X509IssuerName>
                <X509SerialNumber>4842539826907782203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bBsAAKo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nQOP1/AABoy9SB/X8AAAAAAAB6AQAASJ7ggf1/AAAAAAAAAAAAAAAAAAAAAAAAAADQg/1/AACMGdA4/X8AAAAAAAAAAAAAAAAAAAAAAACKilD8oIgAAADqqTr9fwAASAAAAEkAAACQAQAAAAAAAOBIjB96AQAAOL70bAAAAAAAAAAAAAAAAAkAAAAAAAAAAAAAAAAAAABcvfRsSQAAAPC99GxJAAAAIRS9gf1/AAAAAAAASQAAAJABAAAAAAAA4EiMH3oBAAA4vvRsSQAAAFy99GxJAAAACQAAAAAAAAAAAAAAAAAAAAAAAAAAAAAAAAAAAAAAAAD/1f04ZHYACAAAAAAlAAAADAAAAAEAAAAYAAAADAAAAAAAAAISAAAADAAAAAEAAAAeAAAAGAAAAMMAAAAEAAAA9wAAABEAAAAlAAAADAAAAAEAAABUAAAAhAAAAMQAAAAEAAAA9QAAABAAAAABAAAA0XbJQVUVykHEAAAABAAAAAkAAABMAAAAAAAAAAAAAAAAAAAA//////////9gAAAAMgA1AC8ANQAvADIAMAAyADAAdWcGAAAABgAAAAQAAAAGAAAABAAAAAYAAAAGAAAABgAAAAYAAABLAAAAQAAAADAAAAAFAAAAIAAAAAEAAAABAAAAEAAAAAAAAAAAAAAAAAEAAIAAAAAAAAAAAAAAAAABAACAAAAAUgAAAHABAAACAAAAEAAAAAcAAAAAAAAAAAAAALwCAAAAAAAAAQICIlMAeQBzAHQAZQBtAAAAAAAAAAAAAAAAAAAAAAAAAAAAAAAAAAAAAAAAAAAAAAAAAAAAAAAAAAAAAAAAAAAAAAAAAAAARgcAAHQBAABoy9SB/X8AAF0EAAA+AAAASJ7ggf1/AAAAAAAAAAAAAAAAAAAAAAAALwIAANEFAABGBwAAdAEAAAAAAAAAAAAAAAAAAAAAAAAq01D8oIgAAHQBAADRBQAAIDv3GHoBAABxBYoAAAAAAOBIjB96AQAAgOf0bAAAAAAAAAAAAAAAAAcAAAAAAAAAwCSKH3oBAAC85vRsSQAAAFDn9GxJAAAAIRS9gf1/AABwa7QhegEAALgAAAAAAAAAAAEAAAAAAABQAfcYegEAALzm9GxJAAAABwAAAAAAAAAAAAAAAAAAAAAAAAAAAAAAAAAAAAAAAAC5YEqE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DQZjY6/X8AAGjL1IH9fwAAwBCGLnoBAABInuCB/X8AAAAAAAAAAAAAAAAAAAAAAAABAAAAAAAAABBQqi56AQAAAAAAAAAAAAAAAAAAAAAAACr+UPygiAAAAQAAAAAAAACQ0PRsSQAAAJABAAAAAAAA4EiMH3oBAACY0vRsAAAAAAAAAAAAAAAABgAAAAAAAAAHAAAAAAAAALzR9GxJAAAAUNL0bEkAAAAhFL2B/X8AAP7/////////OMw8OgAAAACgQA80egEAAAAAAAAAAAAAvNH0bEkAAAAGAAAA/X8AAAAAAAAAAAAAAAAAAAAAAAAAAAAAAAAAAAoAkAF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w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AAAAAAAAAAAaMvUgf1/AADoK4YuegEAAEie4IH9fwAAAAAAAAAAAAAAAAAAAAAAAAAAAAAAAAAAAAEAAAAAAAAAAAAAAAAAAAAAAAAAAAAAav1Q/KCIAAAAANQYegEAAKwC1Bh6AQAAkAEAAAAAAADgSIwfegEAAFjR9GwAAAAAAAAAAAAAAAAJAAAAAAAAAAcAAAAAAAAAfND0bEkAAAAQ0fRsSQAAACEUvYH9fwAAMAAAAAAAAADpz/RsAAAAAAAA2xh6AQAAl7lJhP1/AAB80PRsSQAAAAkAAAD9fwAAAAAAAAAAAAAAAAAAAAAAAAAAAAAAAAAAEACQAWR2AAgAAAAAJQAAAAwAAAAEAAAAGAAAAAwAAAAAAAACEgAAAAwAAAABAAAAHgAAABgAAAApAAAAMwAAAK0AAABIAAAAJQAAAAwAAAAEAAAAVAAAAKAAAAAqAAAAMwAAAKsAAABHAAAAAQAAANF2yUFVFcpBKgAAADMAAAAOAAAATAAAAAAAAAAAAAAAAAAAAP//////////aAAAAE4ARQBMAFMATwBOACAAVABPAFIAQQBMAEUAUwAMAAAACAAAAAgAAAAJAAAADAAAAAwAAAAEAAAACAAAAAwAAAAKAAAACgAAAAgAAAAIAAAAC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gAAAACgAAAFAAAABkAAAAXAAAAAEAAADRdslBVRXKQQoAAABQAAAADgAAAEwAAAAAAAAAAAAAAAAAAAD//////////2gAAABOAEUATABTAE8ATgAgAFQATwBSAEEATABFAFMACAAAAAYAAAAFAAAABgAAAAkAAAAIAAAAAwAAAAYAAAAJAAAABwAAAAcAAAAFAAAABg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sAAAACgAAAGAAAAB4AAAAbAAAAAEAAADRdslBVRXKQQoAAABgAAAAEAAAAEwAAAAAAAAAAAAAAAAAAAD//////////2wAAABDAE8ATgBUAEEARABPAFIAIABHAEUATgBFAFIAQQBMAAcAAAAJAAAACAAAAAYAAAAHAAAACAAAAAkAAAAHAAAAAwAAAAgAAAAGAAAACAAAAAYAAAAHAAAABwAAAAUAAABLAAAAQAAAADAAAAAFAAAAIAAAAAEAAAABAAAAEAAAAAAAAAAAAAAAAAEAAIAAAAAAAAAAAAAAAAABAACAAAAAJQAAAAwAAAACAAAAJwAAABgAAAAFAAAAAAAAAP///wAAAAAAJQAAAAwAAAAFAAAATAAAAGQAAAAJAAAAcAAAAKoAAAB8AAAACQAAAHAAAACiAAAADQAAACEA8AAAAAAAAAAAAAAAgD8AAAAAAAAAAAAAgD8AAAAAAAAAAAAAAAAAAAAAAAAAAAAAAAAAAAAAAAAAACUAAAAMAAAAAAAAgCgAAAAMAAAABQAAACUAAAAMAAAAAQAAABgAAAAMAAAAAAAAAhIAAAAMAAAAAQAAABYAAAAMAAAAAAAAAFQAAADwAAAACgAAAHAAAACpAAAAfAAAAAEAAADRdslBVRXKQQoAAABwAAAAGwAAAEwAAAAEAAAACQAAAHAAAACrAAAAfQAAAIQAAABGAGkAcgBtAGEAZABvACAAcABvAHIAOgAgAE4ARQBMAFMATwBOACAAVABPAFIAQQBMAEUAUwAAAAYAAAADAAAABAAAAAkAAAAGAAAABwAAAAcAAAADAAAABwAAAAcAAAAEAAAAAwAAAAMAAAAIAAAABgAAAAUAAAAGAAAACQAAAAgAAAADAAAABgAAAAkAAAAHAAAABwAAAAUAAAAGAAAABgAAABYAAAAMAAAAAAAAACUAAAAMAAAAAgAAAA4AAAAUAAAAAAAAABAAAAAUAAAA</Object>
  <Object Id="idInvalidSigLnImg">AQAAAGwAAAAAAAAAAAAAAP8AAAB/AAAAAAAAAAAAAAAvGQAAogwAACBFTUYAAAEADB8AALA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6gAAAAcKDQcKDQcJDQ4WMShFrjFU1TJV1gECBAIDBAECBQoRKyZBowsTMQIIAAAAfqbJd6PIeqDCQFZ4JTd0Lk/HMVPSGy5uFiE4GypVJ0KnHjN9AAABAGwAAACcz+7S6ffb7fnC0t1haH0hMm8aLXIuT8ggOIwoRKslP58cK08AAAENMQAAAMHg9P///////////+bm5k9SXjw/SzBRzTFU0y1NwSAyVzFGXwEBAi9eCA8mnM/u69/SvI9jt4tgjIR9FBosDBEjMVTUMlXWMVPRKUSeDxk4AAAAzYQAAADT6ff///////+Tk5MjK0krSbkvUcsuT8YVJFoTIFIrSbgtTcEQHEc4SgAAAJzP7vT6/bTa8kRleixHhy1Nwi5PxiQtTnBwcJKSki81SRwtZAgOIwQQAAAAweD02+35gsLqZ5q6Jz1jNEJyOUZ4qamp+/v7////wdPeVnCJAQECOcAAAACv1/Ho8/ubzu6CwuqMudS3u769vb3////////////L5fZymsABAgO5rQAAAK/X8fz9/uLx+snk9uTy+vz9/v///////////////8vl9nKawAECA8STAAAAotHvtdryxOL1xOL1tdry0+r32+350+r3tdryxOL1pdPvc5rAAQIDalcAAABpj7ZnjrZqj7Zqj7ZnjrZtkbdukrdtkbdnjrZqj7ZojrZ3rdUCAwQEE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0Dj9fwAAaMvUgf1/AAAAAAAAegEAAEie4IH9fwAAAAAAAAAAAAAAAAAAAAAAAAAA0IP9fwAAjBnQOP1/AAAAAAAAAAAAAAAAAAAAAAAAiopQ/KCIAAAA6qk6/X8AAEgAAABJAAAAkAEAAAAAAADgSIwfegEAADi+9GwAAAAAAAAAAAAAAAAJAAAAAAAAAAAAAAAAAAAAXL30bEkAAADwvfRsSQAAACEUvYH9fwAAAAAAAEkAAACQAQAAAAAAAOBIjB96AQAAOL70bEkAAABcvfRsSQAAAAkAAAAAAAAAAAAAAAAAAAAAAAAAAAAAAAAAAAAAAAAA/9X9OG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EYHAAB0AQAAaMvUgf1/AABdBAAAPgAAAEie4IH9fwAAAAAAAAAAAAAAAAAAAAAAAC8CAADRBQAARgcAAHQBAAAAAAAAAAAAAAAAAAAAAAAAKtNQ/KCIAAB0AQAA0QUAACA79xh6AQAAcQWKAAAAAADgSIwfegEAAIDn9GwAAAAAAAAAAAAAAAAHAAAAAAAAAMAkih96AQAAvOb0bEkAAABQ5/RsSQAAACEUvYH9fwAAcGu0IXoBAAC4AAAAAAAAAAABAAAAAAAAUAH3GHoBAAC85vRsSQAAAAcAAAAAAAAAAAAAAAAAAAAAAAAAAAAAAAAAAAAAAAAAuWBKh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0GY2Ov1/AABoy9SB/X8AAMAQhi56AQAASJ7ggf1/AAAAAAAAAAAAAAAAAAAAAAAAAQAAAAAAAAAQUKouegEAAAAAAAAAAAAAAAAAAAAAAAAq/lD8oIgAAAEAAAAAAAAAkND0bEkAAACQAQAAAAAAAOBIjB96AQAAmNL0bAAAAAAAAAAAAAAAAAYAAAAAAAAABwAAAAAAAAC80fRsSQAAAFDS9GxJAAAAIRS9gf1/AAD+/////////zjMPDoAAAAAoEAPNHoBAAAAAAAAAAAAALzR9GxJAAAABgAAAP1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sAAAARwAAACkAAAAzAAAAhAAAABUAAAAhAPAAAAAAAAAAAAAAAIA/AAAAAAAAAAAAAIA/AAAAAAAAAAAAAAAAAAAAAAAAAAAAAAAAAAAAAAAAAAAlAAAADAAAAAAAAIAoAAAADAAAAAQAAABSAAAAcAEAAAQAAADw////AAAAAAAAAAAAAAAAkAEAAAAAAAEAAAAAcwBlAGcAbwBlACAAdQBpAAAAAAAAAAAAAAAAAAAAAAAAAAAAAAAAAAAAAAAAAAAAAAAAAAAAAAAAAAAAAAAAAAAAAAAAAAAAAAAAAGjL1IH9fwAA6CuGLnoBAABInuCB/X8AAAAAAAAAAAAAAAAAAAAAAAAAAAAAAAAAAAABAAAAAAAAAAAAAAAAAAAAAAAAAAAAAGr9UPygiAAAAADUGHoBAACsAtQYegEAAJABAAAAAAAA4EiMH3oBAABY0fRsAAAAAAAAAAAAAAAACQAAAAAAAAAHAAAAAAAAAHzQ9GxJAAAAENH0bEkAAAAhFL2B/X8AADAAAAAAAAAA6c/0bAAAAAAAANsYegEAAJe5SYT9fwAAfND0bEkAAAAJAAAA/X8AAAAAAAAAAAAAAAAAAAAAAAAAAAAAAAAAABAAkAFkdgAIAAAAACUAAAAMAAAABAAAABgAAAAMAAAAAAAAAhIAAAAMAAAAAQAAAB4AAAAYAAAAKQAAADMAAACtAAAASAAAACUAAAAMAAAABAAAAFQAAACgAAAAKgAAADMAAACrAAAARwAAAAEAAADRdslBVRXKQSoAAAAzAAAADgAAAEwAAAAAAAAAAAAAAAAAAAD//////////2gAAABOAEUATABTAE8ATgAgAFQATwBSAEEATABFAFMADAAAAAgAAAAIAAAACQAAAAwAAAAMAAAABAAAAAgAAAAMAAAACgAAAAoAAAAIAAAACA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ZAAAAFwAAAABAAAA0XbJQVUVykEKAAAAUAAAAA4AAABMAAAAAAAAAAAAAAAAAAAA//////////9oAAAATgBFAEwAUwBPAE4AIABUAE8AUgBBAEwARQBTAAgAAAAGAAAABQAAAAYAAAAJAAAACAAAAAMAAAAGAAAACQAAAAcAAAAHAAAABQ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eAAAAGwAAAABAAAA0XbJQVUVykEKAAAAYAAAABAAAABMAAAAAAAAAAAAAAAAAAAA//////////9sAAAAQwBPAE4AVABBAEQATwBSACAARwBFAE4ARQBSAEEATAAHAAAACQAAAAgAAAAGAAAABwAAAAgAAAAJAAAABwAAAAMAAAAIAAAABgAAAAgAAAAGAAAABwAAAAcAAAAF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6Dh21rXAlj+1QfJ5BQGD6FzQsfUXQ/d6nP6DhBytlEQ=</DigestValue>
    </Reference>
    <Reference Type="http://www.w3.org/2000/09/xmldsig#Object" URI="#idOfficeObject">
      <DigestMethod Algorithm="http://www.w3.org/2001/04/xmlenc#sha256"/>
      <DigestValue>CBnwE+Tj48Vby/0Z02fJu+ruYRwl+8k3AUO8k56BJ/I=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WRHPAuyzy4Kv4wjphRCC6Q21oW6RFcgLCOcjjaBJ0mw=</DigestValue>
    </Reference>
    <Reference Type="http://www.w3.org/2000/09/xmldsig#Object" URI="#idValidSigLnImg">
      <DigestMethod Algorithm="http://www.w3.org/2001/04/xmlenc#sha256"/>
      <DigestValue>fTTBGnIs50P+MbrPEtkG9bgZm8lqGqPYFWW88KAVkhU=</DigestValue>
    </Reference>
    <Reference Type="http://www.w3.org/2000/09/xmldsig#Object" URI="#idInvalidSigLnImg">
      <DigestMethod Algorithm="http://www.w3.org/2001/04/xmlenc#sha256"/>
      <DigestValue>9tqdKf0sRJ0F8i6+h6yvwDot+9XVgh/mlZ8lv/bIo2E=</DigestValue>
    </Reference>
  </SignedInfo>
  <SignatureValue>RC0ruEBBQyAqvlxbI380LIoV0993l9WIVnWejc51EY4AMcunShQsKn4TMej0EPanXpSDZBROPinj
FFWFB2u6P/dbde6SamjchPPW5RJ6/4exvNb30IbSPiTe4tNlH5Lle/KRipP80xX8pP8Uy4EG72qK
EN58XqqkW+l8JuSdmzHoUodK4vj7gvRBntepkLzhYoC5dFn2gXLebJWTZADHlWZ/1i9U1gjLfmcx
XMQPbZEe0+6aiiqbEzmquw2tksYqwocs1z987A009yjKZENR1c1NEIXuA3sAuxBg6MqKBnr1EtJm
kR5dLWIqfnkJtOjV5I1iKOK+r4sg4o1AmqVFuQ==</SignatureValue>
  <KeyInfo>
    <X509Data>
      <X509Certificate>MIIIETCCBfmgAwIBAgIIM8HbNWfW2/MwDQYJKoZIhvcNAQELBQAwWzEXMBUGA1UEBRMOUlVDIDgwMDUwMTcyLTExGjAYBgNVBAMTEUNBLURPQ1VNRU5UQSBTLkEuMRcwFQYDVQQKEw5ET0NVTUVOVEEgUy5BLjELMAkGA1UEBhMCUFkwHhcNMTkwMzI5MTYwNzAyWhcNMjEwMzI4MTYxNzAyWjCBtjELMAkGA1UEBhMCUFkxGjAYBgNVBAQMEUZMT1JFTlRJTiBNRU5ET1pBMREwDwYDVQQFEwhDSTQ5NTM1MjEcMBoGA1UEKgwTSUdOQUNJTyBDT05TVEFOVElOTzEXMBUGA1UECgwOUEVSU09OQSBGSVNJQ0ExETAPBgNVBAsMCEZJUk1BIEYyMS4wLAYDVQQDDCVJR05BQ0lPIENPTlNUQU5USU5PIEZMT1JFTlRJTiBNRU5ET1pBMIIBIjANBgkqhkiG9w0BAQEFAAOCAQ8AMIIBCgKCAQEA0OJKK/5GbmzZzlcNH4V2NeOsHdh0du1lbm0+hz/THVgYlgQrDEb23bxSDe1lB/C/rjqChFvG4eeGbxzvyOOUW7qRtZMzgYrWTWD+HzLS3939RaGGLnAv9jS+61OskYYVVn9t3vn9N+Jg3igE+Mnl8hgOS3WRISmm1PJwmHan51+Id1lX4wiGSv/e9iSMQBw8LlVn8xpqAd2WXJ9RnDYmRTGr/GofNAZUcD4xZYW8sdv6swTrFh5sBwYL0u8HJqHZ6G5TX5Y0A42LwWITGns0UBsbV/WwnCZOrfSIV/UTS3cX7kq8Q35AVuGR+RkiHt/BpnLsLI4WSf1J4IVJO2RRCwIDAQABo4IDezCCA3cwDAYDVR0TAQH/BAIwADAOBgNVHQ8BAf8EBAMCBeAwKgYDVR0lAQH/BCAwHgYIKwYBBQUHAwEGCCsGAQUFBwMCBggrBgEFBQcDBDAdBgNVHQ4EFgQUoS9WTiKsQDrlz1kuP/K2hFRl0CYwgZYGCCsGAQUFBwEBBIGJMIGGMDkGCCsGAQUFBzABhi1odHRw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IAYDVR0RBBkwF4EVaWZsb3JlbnRpbkBmcGo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WjLP9XrWiQOCG6EmIdHaPX78Bs+6mxP+cMI2emUCUGtnz6T+jjYVxa11avjS1rnNn0LvpKZntHvnITAlBuBg5CbcDkpBjjgEE/3AB6EXdNQ6bH0JNdwEVn6h/OwuXJ151Sz6B+nInWahS5IkesQTaLyyRnO16vvjO1Z0/Z6Uu7WU3SH1Mkw+2NHXymPf+lTPIoz++qF5Za1KqHUBZQ1EPTOC7oLDrOmzBpT9gXSXSKcI/pT8u+92fLuMOQeRTM2QiJFj5ygovadnI/O+yIu2Wq7tXPstmKb1bL7RCZgI0LFi7Y0TVoR6hoOyW2N1COYK+xjTFSoo+CMpWAqP+ovCj/YDogOs1Y6AXHK/rQENiS+HUWzPzNWzaQNfkyH++B5tCGLJpW/WEm0xc7vlP1o7C1O/g5jEPcdiT9oyZLjLz5fUjHamVBd393qw6MuRNj3rLcJJogtwabEo3KIW4xlcZ4BY6uB3clWJVqCbuiBgf7KkMjkaik5wTJq7b2GiU4vvSllyaCP5b/Y92DoW/K7jbn2d25vE+ynolPw7EnG6A8fe09I3RDtEEuqays399FriSi7FXsKokykJfvsG8NAmBlNF/AaOgYPTNFUcAdWRJeFpHZIoMQ/Lut0rTOXLGDhq65RVUbZ5hoYpU3/M0aXszIfLBJVz+9qJpJtCzCE0qu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g20m6nqoklQaR0z7uK6Qu47JnRzeXN3oA0Ge0YiHhLE=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E2r71MvVaDeRN4eb0oAti+YWdbNdp1Qi24Gteh9hISo=</DigestValue>
      </Reference>
      <Reference URI="/xl/media/image1.emf?ContentType=image/x-emf">
        <DigestMethod Algorithm="http://www.w3.org/2001/04/xmlenc#sha256"/>
        <DigestValue>Wd3h6Y9kwdFpaqGvrWOOwkwTq1teRDZ9lsy69h0JNfE=</DigestValue>
      </Reference>
      <Reference URI="/xl/media/image2.emf?ContentType=image/x-emf">
        <DigestMethod Algorithm="http://www.w3.org/2001/04/xmlenc#sha256"/>
        <DigestValue>p8grFyMZnSwRT517lPwNCw6IbjRsqodmgaxh4eyCR0s=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zZzuuSdYChpwkAM2maiMZsrx6H/qHbq8YNPplZzsNGA=</DigestValue>
      </Reference>
      <Reference URI="/xl/sharedStrings.xml?ContentType=application/vnd.openxmlformats-officedocument.spreadsheetml.sharedStrings+xml">
        <DigestMethod Algorithm="http://www.w3.org/2001/04/xmlenc#sha256"/>
        <DigestValue>XyEzB7Mnj1ZYOjIeVVtRt4ZCVJSkHZtQUkODdldJ1mA=</DigestValue>
      </Reference>
      <Reference URI="/xl/styles.xml?ContentType=application/vnd.openxmlformats-officedocument.spreadsheetml.styles+xml">
        <DigestMethod Algorithm="http://www.w3.org/2001/04/xmlenc#sha256"/>
        <DigestValue>weYCX70T0EfDK5qh0nv0wPGCpLa2b4oLNDbn5GLI//I=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jzcF8uhH13/OdoDZqo+XXmvSmNt8pUX6KQs8YfctZ5k=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tP14L0jgJ7mV7AxFKSzduDJ4N9udu7UmqRNaFSFwMD0=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2020-05-25T20:04:53Z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{C8452B4C-6F13-4616-97FD-6C389D44F92A}</SetupID>
          <SignatureText>IGNACIO C. FLORENTIN MENDOZA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2020-05-25T20:04:53Z</xd:SigningTime>
          <xd:SigningCertificate>
            <xd:Cert>
              <xd:CertDigest>
                <DigestMethod Algorithm="http://www.w3.org/2001/04/xmlenc#sha256"/>
                <DigestValue>DB9SS6RAGzznYQDUkAvAqXe7xN7C0bQfG1QH/RQzLm0=</DigestValue>
              </xd:CertDigest>
              <xd:IssuerSerial>
                <X509IssuerName>C=PY, O=DOCUMENTA S.A., CN=CA-DOCUMENTA S.A., SERIALNUMBER=RUC 80050172-1</X509IssuerName>
                <X509SerialNumber>3729502988861365235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CpIAAAogwAACBFTUYAAAEAnBwAAKo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nQOP1/AABoy9SB/X8AAAAAAAB6AQAASJ7ggf1/AAAAAAAAAAAAAAAAAAAAAAAAAADQg/1/AACMGdA4/X8AAAAAAAAAAAAAAAAAAAAAAACKilD8oIgAAADqqTr9fwAASAAAAEkAAACQAQAAAAAAAOBIjB96AQAAOL70bAAAAAAAAAAAAAAAAAkAAAAAAAAAAAAAAAAAAABcvfRsSQAAAPC99GxJAAAAIRS9gf1/AAAAAAAASQAAAJABAAAAAAAA4EiMH3oBAAA4vvRsSQAAAFy99GxJAAAACQAAAAAAAAAAAAAAAAAAAAAAAAAAAAAAAAAAAAAAAAD/1f04ZHYACAAAAAAlAAAADAAAAAEAAAAYAAAADAAAAAAAAAISAAAADAAAAAEAAAAeAAAAGAAAAMMAAAAEAAAA9wAAABEAAAAlAAAADAAAAAEAAABUAAAAhAAAAMQAAAAEAAAA9QAAABAAAAABAAAA0XbJQVUVykHEAAAABAAAAAkAAABMAAAAAAAAAAAAAAAAAAAA//////////9gAAAAMgA1AC8ANQAvADIAMAAyADAAAAAGAAAABgAAAAQAAAAGAAAABAAAAAYAAAAGAAAABgAAAAYAAABLAAAAQAAAADAAAAAFAAAAIAAAAAEAAAABAAAAEAAAAAAAAAAAAAAATAEAAIAAAAAAAAAAAAAAAEwBAACAAAAAUgAAAHABAAACAAAAEAAAAAcAAAAAAAAAAAAAALwCAAAAAAAAAQICIlMAeQBzAHQAZQBtAAAAAAAAAAAAAAAAAAAAAAAAAAAAAAAAAAAAAAAAAAAAAAAAAAAAAAAAAAAAAAAAAAAAAAAAAAAARgcAAHQBAABoy9SB/X8AAF0EAAA+AAAASJ7ggf1/AAAAAAAAAAAAAAAAAAAAAAAALwIAANEFAABGBwAAdAEAAAAAAAAAAAAAAAAAAAAAAAAq01D8oIgAAHQBAADRBQAAIDv3GHoBAABxBYoAAAAAAOBIjB96AQAAgOf0bAAAAAAAAAAAAAAAAAcAAAAAAAAAwCSKH3oBAAC85vRsSQAAAFDn9GxJAAAAIRS9gf1/AABwa7QhegEAALgAAAAAAAAAAAEAAAAAAABQAfcYegEAALzm9GxJAAAABwAAAAAAAAAAAAAAAAAAAAAAAAAAAAAAAAAAAAAAAAC5YEqE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DQZjY6/X8AAGjL1IH9fwAAwBCGLnoBAABInuCB/X8AAAAAAAAAAAAAAAAAAAAAAAABAAAAAAAAABBQqi56AQAAAAAAAAAAAAAAAAAAAAAAACr+UPygiAAAAQAAAAAAAACQ0PRsSQAAAJABAAAAAAAA4EiMH3oBAACY0vRsAAAAAAAAAAAAAAAABgAAAAAAAAAHAAAAAAAAALzR9GxJAAAAUNL0bEkAAAAhFL2B/X8AAP7/////////OMw8OgAAAACgQA80egEAAAAAAAAAAAAAvNH0bEkAAAAGAAAA/X8AAAAAAAAAAAAAAAAAAAAAAAAAAAAAAAAAAAoAkAF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PMAAABHAAAAKQAAADMAAADLAAAAFQAAACEA8AAAAAAAAAAAAAAAgD8AAAAAAAAAAAAAgD8AAAAAAAAAAAAAAAAAAAAAAAAAAAAAAAAAAAAAAAAAACUAAAAMAAAAAAAAgCgAAAAMAAAABAAAAFIAAABwAQAABAAAAPD///8AAAAAAAAAAAAAAACQAQAAAAAAAQAAAABzAGUAZwBvAGUAIAB1AGkAAAAAAAAAAAAAAAAAAAAAAAAAAAAAAAAAAAAAAAAAAAAAAAAAAAAAAAAAAAAAAAAAAAAAAAAAAAAAAAAAaMvUgf1/AADoK4YuegEAAEie4IH9fwAAAAAAAAAAAAAAAAAAAAAAAAAAAAAAAAAAAAEAAAAAAAAAAAAAAAAAAAAAAAAAAAAAav1Q/KCIAAAAANQYegEAAKwC1Bh6AQAAkAEAAAAAAADgSIwfegEAAFjR9GwAAAAAAAAAAAAAAAAJAAAAAAAAAAcAAAAAAAAAfND0bEkAAAAQ0fRsSQAAACEUvYH9fwAAMAAAAAAAAADpz/RsAAAAAAAA2xh6AQAAl7lJhP1/AAB80PRsSQAAAAkAAAD9fwAAAAAAAAAAAAAAAAAAAAAAAAAAAAAAAAAAEACQAWR2AAgAAAAAJQAAAAwAAAAEAAAAGAAAAAwAAAAAAAACEgAAAAwAAAABAAAAHgAAABgAAAApAAAAMwAAAPQAAABIAAAAJQAAAAwAAAAEAAAAVAAAAOgAAAAqAAAAMwAAAPIAAABHAAAAAQAAANF2yUFVFcpBKgAAADMAAAAaAAAATAAAAAAAAAAAAAAAAAAAAP//////////gAAAAEkARwBOAEEAQwBJAE8AIABDAC4AIABGAEwATwBSAEUATgBUAEkATgAgAE0ARQAuAC4ALgAEAAAACwAAAAwAAAAKAAAACgAAAAQAAAAMAAAABAAAAAoAAAADAAAABAAAAAgAAAAIAAAADAAAAAoAAAAIAAAADAAAAAgAAAAEAAAADAAAAAQAAAAOAAAACAAAAAMAAAADAAAAAw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0AAAACgAAAFAAAAC5AAAAXAAAAAEAAADRdslBVRXKQQoAAABQAAAAHAAAAEwAAAAAAAAAAAAAAAAAAAD//////////4QAAABJAEcATgBBAEMASQBPACAAQwAuACAARgBMAE8AUgBFAE4AVABJAE4AIABNAEUATgBEAE8AWgBBAAMAAAAIAAAACAAAAAcAAAAHAAAAAwAAAAkAAAADAAAABwAAAAMAAAADAAAABgAAAAUAAAAJAAAABwAAAAYAAAAIAAAABgAAAAMAAAAIAAAAAwAAAAoAAAAGAAAACAAAAAgAAAAJAAAABgAAAAcAAABLAAAAQAAAADAAAAAFAAAAIAAAAAEAAAABAAAAEAAAAAAAAAAAAAAATAEAAIAAAAAAAAAAAAAAAEw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C4AAAACgAAAGAAAAB5AAAAbAAAAAEAAADRdslBVRXKQQoAAABgAAAAEgAAAEwAAAAAAAAAAAAAAAAAAAD//////////3AAAABEAEkAUgBFAEMAVABPAFIAIABFAEoARQBDAFUAVABJAFYATwAIAAAAAwAAAAcAAAAGAAAABwAAAAYAAAAJAAAABwAAAAMAAAAGAAAABAAAAAYAAAAHAAAACAAAAAYAAAADAAAABwAAAAkAAABLAAAAQAAAADAAAAAFAAAAIAAAAAEAAAABAAAAEAAAAAAAAAAAAAAATAEAAIAAAAAAAAAAAAAAAEwBAACAAAAAJQAAAAwAAAACAAAAJwAAABgAAAAFAAAAAAAAAP///wAAAAAAJQAAAAwAAAAFAAAATAAAAGQAAAAJAAAAcAAAAEIBAAB8AAAACQAAAHAAAAA6AQAADQAAACEA8AAAAAAAAAAAAAAAgD8AAAAAAAAAAAAAgD8AAAAAAAAAAAAAAAAAAAAAAAAAAAAAAAAAAAAAAAAAACUAAAAMAAAAAAAAgCgAAAAMAAAABQAAACUAAAAMAAAAAQAAABgAAAAMAAAAAAAAAhIAAAAMAAAAAQAAABYAAAAMAAAAAAAAAFQAAAB4AQAACgAAAHAAAABBAQAAfAAAAAEAAADRdslBVRXKQQoAAABwAAAAMgAAAEwAAAAEAAAACQAAAHAAAABDAQAAfQAAALAAAABGAGkAcgBtAGEAZABvACAAcABvAHIAOgAgAEkARwBOAEEAQwBJAE8AIABDAE8ATgBTAFQAQQBOAFQASQBOAE8AIABGAEwATwBSAEUATgBUAEkATgAgAE0ARQBOAEQATwBaAEEABgAAAAMAAAAEAAAACQAAAAYAAAAHAAAABwAAAAMAAAAHAAAABwAAAAQAAAADAAAAAwAAAAMAAAAIAAAACAAAAAcAAAAHAAAAAwAAAAkAAAADAAAABwAAAAkAAAAIAAAABgAAAAYAAAAHAAAACAAAAAYAAAADAAAACAAAAAkAAAADAAAABgAAAAUAAAAJAAAABwAAAAYAAAAIAAAABgAAAAMAAAAIAAAAAwAAAAoAAAAGAAAACAAAAAgAAAAJAAAABgAAAAcAAAAWAAAADAAAAAAAAAAlAAAADAAAAAIAAAAOAAAAFAAAAAAAAAAQAAAAFAAAAA==</Object>
  <Object Id="idInvalidSigLnImg">AQAAAGwAAAAAAAAAAAAAAEsBAAB/AAAAAAAAAAAAAACpIAAAogwAACBFTUYAAAEAPCAAALA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hNAAAAAcKDQcKDQcJDQ4WMShFrjFU1TJV1gECBAIDBAECBQoRKyZBowsTMQAAAAAAfqbJd6PIeqDCQFZ4JTd0Lk/HMVPSGy5uFiE4GypVJ0KnHjN9AAABAAAAAACcz+7S6ffb7fnC0t1haH0hMm8aLXIuT8ggOIwoRKslP58cK08AAAHIQQAAAMHg9P///////////+bm5k9SXjw/SzBRzTFU0y1NwSAyVzFGXwEBAsdD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0Dj9fwAAaMvUgf1/AAAAAAAAegEAAEie4IH9fwAAAAAAAAAAAAAAAAAAAAAAAAAA0IP9fwAAjBnQOP1/AAAAAAAAAAAAAAAAAAAAAAAAiopQ/KCIAAAA6qk6/X8AAEgAAABJAAAAkAEAAAAAAADgSIwfegEAADi+9GwAAAAAAAAAAAAAAAAJAAAAAAAAAAAAAAAAAAAAXL30bEkAAADwvfRsSQAAACEUvYH9fwAAAAAAAEkAAACQAQAAAAAAAOBIjB96AQAAOL70bEkAAABcvfRsSQAAAAkAAAAAAAAAAAAAAAAAAAAAAAAAAAAAAAAAAAAAAAAA/9X9OG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EwBAACAAAAAAAAAAAAAAABMAQAAgAAAAFIAAABwAQAAAgAAABAAAAAHAAAAAAAAAAAAAAC8AgAAAAAAAAECAiJTAHkAcwB0AGUAbQAAAAAAAAAAAAAAAAAAAAAAAAAAAAAAAAAAAAAAAAAAAAAAAAAAAAAAAAAAAAAAAAAAAAAAAAAAAEYHAAB0AQAAaMvUgf1/AABdBAAAPgAAAEie4IH9fwAAAAAAAAAAAAAAAAAAAAAAAC8CAADRBQAARgcAAHQBAAAAAAAAAAAAAAAAAAAAAAAAKtNQ/KCIAAB0AQAA0QUAACA79xh6AQAAcQWKAAAAAADgSIwfegEAAIDn9GwAAAAAAAAAAAAAAAAHAAAAAAAAAMAkih96AQAAvOb0bEkAAABQ5/RsSQAAACEUvYH9fwAAcGu0IXoBAAC4AAAAAAAAAAABAAAAAAAAUAH3GHoBAAC85vRsSQAAAAcAAAAAAAAAAAAAAAAAAAAAAAAAAAAAAAAAAAAAAAAAuWBKh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0GY2Ov1/AABoy9SB/X8AAMAQhi56AQAASJ7ggf1/AAAAAAAAAAAAAAAAAAAAAAAAAQAAAAAAAAAQUKouegEAAAAAAAAAAAAAAAAAAAAAAAAq/lD8oIgAAAEAAAAAAAAAkND0bEkAAACQAQAAAAAAAOBIjB96AQAAmNL0bAAAAAAAAAAAAAAAAAYAAAAAAAAABwAAAAAAAAC80fRsSQAAAFDS9GxJAAAAIRS9gf1/AAD+/////////zjMPDoAAAAAoEAPNHoBAAAAAAAAAAAAALzR9GxJAAAABgAAAP1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zAAAARwAAACkAAAAzAAAAywAAABUAAAAhAPAAAAAAAAAAAAAAAIA/AAAAAAAAAAAAAIA/AAAAAAAAAAAAAAAAAAAAAAAAAAAAAAAAAAAAAAAAAAAlAAAADAAAAAAAAIAoAAAADAAAAAQAAABSAAAAcAEAAAQAAADw////AAAAAAAAAAAAAAAAkAEAAAAAAAEAAAAAcwBlAGcAbwBlACAAdQBpAAAAAAAAAAAAAAAAAAAAAAAAAAAAAAAAAAAAAAAAAAAAAAAAAAAAAAAAAAAAAAAAAAAAAAAAAAAAAAAAAGjL1IH9fwAA6CuGLnoBAABInuCB/X8AAAAAAAAAAAAAAAAAAAAAAAAAAAAAAAAAAAABAAAAAAAAAAAAAAAAAAAAAAAAAAAAAGr9UPygiAAAAADUGHoBAACsAtQYegEAAJABAAAAAAAA4EiMH3oBAABY0fRsAAAAAAAAAAAAAAAACQAAAAAAAAAHAAAAAAAAAHzQ9GxJAAAAENH0bEkAAAAhFL2B/X8AADAAAAAAAAAA6c/0bAAAAAAAANsYegEAAJe5SYT9fwAAfND0bEkAAAAJAAAA/X8AAAAAAAAAAAAAAAAAAAAAAAAAAAAAAAAAABAAkAFkdgAIAAAAACUAAAAMAAAABAAAABgAAAAMAAAAAAAAAhIAAAAMAAAAAQAAAB4AAAAYAAAAKQAAADMAAAD0AAAASAAAACUAAAAMAAAABAAAAFQAAADoAAAAKgAAADMAAADyAAAARwAAAAEAAADRdslBVRXKQSoAAAAzAAAAGgAAAEwAAAAAAAAAAAAAAAAAAAD//////////4AAAABJAEcATgBBAEMASQBPACAAQwAuACAARgBMAE8AUgBFAE4AVABJAE4AIABNAEUALgAuAC4ABAAAAAsAAAAMAAAACgAAAAoAAAAEAAAADAAAAAQAAAAKAAAAAwAAAAQAAAAIAAAACAAAAAwAAAAKAAAACAAAAAwAAAAIAAAABAAAAAwAAAAEAAAADgAAAAgAAAADAAAAAwAAAAM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9AAAAAoAAABQAAAAuQAAAFwAAAABAAAA0XbJQVUVykEKAAAAUAAAABwAAABMAAAAAAAAAAAAAAAAAAAA//////////+EAAAASQBHAE4AQQBDAEkATwAgAEMALgAgAEYATABPAFIARQBOAFQASQBOACAATQBFAE4ARABPAFoAQQADAAAACAAAAAgAAAAHAAAABwAAAAMAAAAJAAAAAwAAAAcAAAADAAAAAwAAAAYAAAAFAAAACQAAAAcAAAAGAAAACAAAAAYAAAADAAAACAAAAAMAAAAKAAAABgAAAAgAAAAIAAAACQAAAAYAAAAH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ISAAAADAAAAAEAAAAeAAAAGAAAAAkAAABgAAAAAAEAAG0AAAAlAAAADAAAAAEAAABUAAAAuAAAAAoAAABgAAAAeQAAAGwAAAABAAAA0XbJQVUVykEKAAAAYAAAABIAAABMAAAAAAAAAAAAAAAAAAAA//////////9wAAAARABJAFIARQBDAFQATwBSACAARQBKAEUAQwBVAFQASQBWAE8ACAAAAAMAAAAHAAAABgAAAAcAAAAGAAAACQAAAAcAAAADAAAABgAAAAQAAAAGAAAABwAAAAgAAAAGAAAAAwAAAAcAAAAJ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ISAAAADAAAAAEAAAAWAAAADAAAAAAAAABUAAAAeAEAAAoAAABwAAAAQQEAAHwAAAABAAAA0XbJQVUVykEKAAAAcAAAADIAAABMAAAABAAAAAkAAABwAAAAQwEAAH0AAACwAAAARgBpAHIAbQBhAGQAbwAgAHAAbwByADoAIABJAEcATgBBAEMASQBPACAAQwBPAE4AUwBUAEEATgBUAEkATgBPACAARgBMAE8AUgBFAE4AVABJAE4AIABNAEUATgBEAE8AWgBBAAYAAAADAAAABAAAAAkAAAAGAAAABwAAAAcAAAADAAAABwAAAAcAAAAEAAAAAwAAAAMAAAADAAAACAAAAAgAAAAHAAAABwAAAAMAAAAJAAAAAwAAAAcAAAAJAAAACAAAAAYAAAAGAAAABwAAAAgAAAAGAAAAAwAAAAgAAAAJAAAAAwAAAAYAAAAFAAAACQAAAAcAAAAGAAAACAAAAAYAAAADAAAACAAAAAMAAAAKAAAABgAAAAgAAAAIAAAACQAAAAYAAAAH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Nelson Torales</cp:lastModifiedBy>
  <cp:lastPrinted>2020-02-10T13:21:30Z</cp:lastPrinted>
  <dcterms:created xsi:type="dcterms:W3CDTF">1998-01-28T16:47:40Z</dcterms:created>
  <dcterms:modified xsi:type="dcterms:W3CDTF">2020-05-25T19:59:26Z</dcterms:modified>
</cp:coreProperties>
</file>