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35" windowHeight="3675" activeTab="0"/>
  </bookViews>
  <sheets>
    <sheet name="Hoja2" sheetId="1" r:id="rId1"/>
    <sheet name="Hoja8" sheetId="2" state="hidden" r:id="rId2"/>
    <sheet name="Hoja9" sheetId="3" state="hidden" r:id="rId3"/>
    <sheet name="Hoja10" sheetId="4" state="hidden" r:id="rId4"/>
    <sheet name="Hoja11" sheetId="5" state="hidden" r:id="rId5"/>
    <sheet name="Hoja12" sheetId="6" state="hidden" r:id="rId6"/>
    <sheet name="Hoja13" sheetId="7" state="hidden" r:id="rId7"/>
    <sheet name="Hoja14" sheetId="8" state="hidden" r:id="rId8"/>
    <sheet name="Hoja15" sheetId="9" state="hidden" r:id="rId9"/>
    <sheet name="Hoja16" sheetId="10" state="hidden" r:id="rId10"/>
  </sheets>
  <definedNames>
    <definedName name="_xlnm.Print_Area" localSheetId="0">'Hoja2'!$A$1:$L$89</definedName>
  </definedNames>
  <calcPr fullCalcOnLoad="1"/>
</workbook>
</file>

<file path=xl/sharedStrings.xml><?xml version="1.0" encoding="utf-8"?>
<sst xmlns="http://schemas.openxmlformats.org/spreadsheetml/2006/main" count="122" uniqueCount="85">
  <si>
    <t>ACTIVO</t>
  </si>
  <si>
    <t>PASIVO</t>
  </si>
  <si>
    <t xml:space="preserve"> </t>
  </si>
  <si>
    <t>DISPONIBLE</t>
  </si>
  <si>
    <t xml:space="preserve"> OBLIGACIONES DIVERSAS</t>
  </si>
  <si>
    <t>PROVISIONES Y PREVISIONES</t>
  </si>
  <si>
    <t>TOTAL PASIVO</t>
  </si>
  <si>
    <t xml:space="preserve">INVERSIONES </t>
  </si>
  <si>
    <t xml:space="preserve">BIENES DE USO </t>
  </si>
  <si>
    <t>PATRIMONIO</t>
  </si>
  <si>
    <t>CARGOS DIFERIDOS</t>
  </si>
  <si>
    <t>CAPITAL SOCIAL</t>
  </si>
  <si>
    <t>AJUSTES AL PATRIMONIO</t>
  </si>
  <si>
    <t>RESERVAS</t>
  </si>
  <si>
    <t>RESULTADOS ACUMULADOS</t>
  </si>
  <si>
    <t>RESULTADOS DEL EJERCICIO</t>
  </si>
  <si>
    <t>TOTAL DEL PATRIMONIO.</t>
  </si>
  <si>
    <t>TOTAL</t>
  </si>
  <si>
    <t xml:space="preserve">          CUENTAS DE CONTINGENCIA</t>
  </si>
  <si>
    <t xml:space="preserve">          CUENTAS DE ORDEN</t>
  </si>
  <si>
    <t xml:space="preserve">GANANCIAS   </t>
  </si>
  <si>
    <t>GANANCIAS POR SERVICIOS</t>
  </si>
  <si>
    <t>OTRAS GANANCIAS OPERATIVAS</t>
  </si>
  <si>
    <t>UTILIDAD DEL EJERCICIO</t>
  </si>
  <si>
    <t>CONCEPTO</t>
  </si>
  <si>
    <t>SALDO AL INICIO</t>
  </si>
  <si>
    <t xml:space="preserve">                MOVIMIENTOS</t>
  </si>
  <si>
    <t>SALDO AL CIERRE</t>
  </si>
  <si>
    <t>DEL EJERCICIO</t>
  </si>
  <si>
    <t>AUMENTO</t>
  </si>
  <si>
    <t xml:space="preserve">CAPITAL INTEGRADO </t>
  </si>
  <si>
    <t>APORTES NO CAPITALIZADOS</t>
  </si>
  <si>
    <t>RENDIMIENTO</t>
  </si>
  <si>
    <t>VALORES PÚBLICOS Y PRIVADOS</t>
  </si>
  <si>
    <t>CRÉDITOS VIGENTES POR INT. FINANC. SECTOR NO FINANC.</t>
  </si>
  <si>
    <t>CRÉDITOS VIGENTES  POR INT. FINANC. SECTOR  FINANC.</t>
  </si>
  <si>
    <t xml:space="preserve">CRÉDITOS DIVERSOS </t>
  </si>
  <si>
    <t>CRÉDITOS VENCIDOS POR INTERM. FINANCIERA</t>
  </si>
  <si>
    <t xml:space="preserve"> OBLIG. POR INTER. FINANC. SECTOR NO FINANC.</t>
  </si>
  <si>
    <t xml:space="preserve"> OBLIG. POR INTER. FINANC. SECTOR  FINANC.</t>
  </si>
  <si>
    <t>GUARANÍES</t>
  </si>
  <si>
    <t>PÉRDIDAS</t>
  </si>
  <si>
    <t>PÉRD. POR OBLIG. INTERM. FINANC. SECTOR FINANCIERO.</t>
  </si>
  <si>
    <t>PÉRDIDAS POR INCOBRABILIDAD</t>
  </si>
  <si>
    <t>PÉRDIDAS POR VALUACIÓN</t>
  </si>
  <si>
    <t>OTRAS PÉRDIDAS OPERATIVAS</t>
  </si>
  <si>
    <t>GANAN. POR CRÉD. VIG. POR INT. FINAN. SEC. FINAN.</t>
  </si>
  <si>
    <t>GANAN. POR CRÉD. VENC. POR INT. FINANC.</t>
  </si>
  <si>
    <t>GANANCIAS POR VALUACIÓN</t>
  </si>
  <si>
    <t>DISMINUCIÓN</t>
  </si>
  <si>
    <t>INFORMACIÓN REFERENTE A LOS RESULTADOS</t>
  </si>
  <si>
    <t>PÉRDIDAS POR SERVICIOS</t>
  </si>
  <si>
    <t>GANAN. POR CRÉD. VIG. POR INT. FIN. SEC. NO FINANC.</t>
  </si>
  <si>
    <t>RENTAS Y DIFEREN. DE COTIZACION VAL. PUB. Y PRIV.</t>
  </si>
  <si>
    <t xml:space="preserve"> GANANCIAS POR DESEFECTAC. DE  PREVISIÓN              </t>
  </si>
  <si>
    <t>Total Cartera</t>
  </si>
  <si>
    <t>de</t>
  </si>
  <si>
    <t>Préstamos</t>
  </si>
  <si>
    <t>Categorias de Clasificación</t>
  </si>
  <si>
    <t>(Contador)</t>
  </si>
  <si>
    <t xml:space="preserve">c. Total Riesgos </t>
  </si>
  <si>
    <t>d. Previsiones antes de garantía</t>
  </si>
  <si>
    <t>e. Riesgo despues de previsiones y antes de garantía (c - d)</t>
  </si>
  <si>
    <t>f. Garantía computable para previsiones</t>
  </si>
  <si>
    <t>g. Riesgo no cubierto por garantía (e - f)</t>
  </si>
  <si>
    <t xml:space="preserve">h. Previsiones después de garantías  </t>
  </si>
  <si>
    <t>i.Previsiones exigidas s/Categorías de Clasificación (d + h)</t>
  </si>
  <si>
    <t>j.Riesgo neto de previsiones (c - i)</t>
  </si>
  <si>
    <t>k. Importe no Sujeto a Previsiones Genericas (Deudores por Venta de Bienes)</t>
  </si>
  <si>
    <t>n.Previsiones existentes s/Estados Contables</t>
  </si>
  <si>
    <t>m. Previsiones mínimas exigidas (i + l)</t>
  </si>
  <si>
    <t>o.Déficit (Superavit) de previsiones (m - n)</t>
  </si>
  <si>
    <t xml:space="preserve">                                     Director  Administrativo</t>
  </si>
  <si>
    <t xml:space="preserve">                                                         R.U.C. 495352-5</t>
  </si>
  <si>
    <t xml:space="preserve">                                                     MATRÍCULA  No.   758</t>
  </si>
  <si>
    <t xml:space="preserve">     1a</t>
  </si>
  <si>
    <t>1b</t>
  </si>
  <si>
    <t>l. Previsiones Genéricas (0,50% s/Riesgo Neto de Prev.)</t>
  </si>
  <si>
    <t>FINANCIERA PARAGUAYO-JAPONESA S.A.E.C.A</t>
  </si>
  <si>
    <t>PERDIDAS EXCTRAORDINARIAS</t>
  </si>
  <si>
    <t>ESTADO DE SITUACIÓN PATRIMONIAL AL 30 DE JUNIO DE 2021</t>
  </si>
  <si>
    <t>ESTADO DE RESULTADO AL 30 DE JUNIO DE 2021</t>
  </si>
  <si>
    <t>EVOLUCIÓN  DEL PATRIMONIO AL 30 DE JUNIO DE 2021</t>
  </si>
  <si>
    <t>CLASIFICACIÓN DE LA CARTERA AL 30 DE JUNIO DE 2021</t>
  </si>
  <si>
    <t>PÉRD. POR OBLIG. POR INT. FINANC. SECTOR NO FINANC.</t>
  </si>
</sst>
</file>

<file path=xl/styles.xml><?xml version="1.0" encoding="utf-8"?>
<styleSheet xmlns="http://schemas.openxmlformats.org/spreadsheetml/2006/main">
  <numFmts count="62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&quot;Gs&quot;\ * #,##0.00_ ;_ &quot;Gs&quot;\ * \-#,##0.00_ ;_ &quot;Gs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G&quot;#,##0_);\(&quot;G&quot;#,##0\)"/>
    <numFmt numFmtId="195" formatCode="&quot;G&quot;#,##0_);[Red]\(&quot;G&quot;#,##0\)"/>
    <numFmt numFmtId="196" formatCode="&quot;G&quot;#,##0.00_);\(&quot;G&quot;#,##0.00\)"/>
    <numFmt numFmtId="197" formatCode="&quot;G&quot;#,##0.00_);[Red]\(&quot;G&quot;#,##0.00\)"/>
    <numFmt numFmtId="198" formatCode="_(&quot;G&quot;* #,##0_);_(&quot;G&quot;* \(#,##0\);_(&quot;G&quot;* &quot;-&quot;_);_(@_)"/>
    <numFmt numFmtId="199" formatCode="_(&quot;G&quot;* #,##0.00_);_(&quot;G&quot;* \(#,##0.00\);_(&quot;G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_(* #,##0.0_);_(* \(#,##0.0\);_(* &quot;-&quot;??_);_(@_)"/>
    <numFmt numFmtId="207" formatCode="_(* #,##0_);_(* \(#,##0\);_(* &quot;-&quot;??_);_(@_)"/>
    <numFmt numFmtId="208" formatCode="0_);\(0\)"/>
    <numFmt numFmtId="209" formatCode="_-* #,##0.00\ _P_t_s_-;\-* #,##0.00\ _P_t_s_-;_-* &quot;-&quot;??\ _P_t_s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\ &quot;Pts&quot;_-;\-* #,##0\ &quot;Pts&quot;_-;_-* &quot;-&quot;\ &quot;Pts&quot;_-;_-@_-"/>
    <numFmt numFmtId="213" formatCode="_-* #,##0\ &quot;pta&quot;_-;\-* #,##0\ &quot;pta&quot;_-;_-* &quot;-&quot;\ &quot;pta&quot;_-;_-@_-"/>
    <numFmt numFmtId="214" formatCode="_-* #,##0.00\ &quot;pta&quot;_-;\-* #,##0.00\ &quot;pta&quot;_-;_-* &quot;-&quot;??\ &quot;pta&quot;_-;_-@_-"/>
    <numFmt numFmtId="215" formatCode="_-* #,##0\ _P_t_a_-;\-* #,##0\ _P_t_a_-;_-* &quot;-&quot;\ _P_t_a_-;_-@_-"/>
    <numFmt numFmtId="216" formatCode="_-* #,##0.00\ _P_t_a_-;\-* #,##0.00\ _P_t_a_-;_-* &quot;-&quot;??\ _P_t_a_-;_-@_-"/>
    <numFmt numFmtId="217" formatCode="dd\-mm\-yy;@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16" xfId="0" applyNumberFormat="1" applyBorder="1" applyAlignment="1">
      <alignment horizontal="right"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3" fontId="4" fillId="0" borderId="0" xfId="0" applyNumberFormat="1" applyFont="1" applyAlignment="1">
      <alignment/>
    </xf>
    <xf numFmtId="14" fontId="0" fillId="0" borderId="16" xfId="0" applyNumberFormat="1" applyBorder="1" applyAlignment="1">
      <alignment horizontal="right"/>
    </xf>
    <xf numFmtId="0" fontId="1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5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177" fontId="8" fillId="0" borderId="22" xfId="0" applyNumberFormat="1" applyFont="1" applyBorder="1" applyAlignment="1">
      <alignment/>
    </xf>
    <xf numFmtId="177" fontId="8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13" xfId="0" applyNumberFormat="1" applyFont="1" applyBorder="1" applyAlignment="1">
      <alignment/>
    </xf>
    <xf numFmtId="177" fontId="8" fillId="0" borderId="23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77" fontId="8" fillId="0" borderId="19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37" fontId="8" fillId="0" borderId="19" xfId="0" applyNumberFormat="1" applyFont="1" applyFill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1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2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14" xfId="0" applyFont="1" applyBorder="1" applyAlignment="1">
      <alignment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3" fontId="8" fillId="0" borderId="0" xfId="49" applyNumberFormat="1" applyFont="1" applyFill="1" applyBorder="1" applyAlignment="1">
      <alignment/>
    </xf>
    <xf numFmtId="3" fontId="8" fillId="0" borderId="0" xfId="49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78</xdr:row>
      <xdr:rowOff>0</xdr:rowOff>
    </xdr:from>
    <xdr:to>
      <xdr:col>4</xdr:col>
      <xdr:colOff>1123950</xdr:colOff>
      <xdr:row>85</xdr:row>
      <xdr:rowOff>85725</xdr:rowOff>
    </xdr:to>
    <xdr:pic>
      <xdr:nvPicPr>
        <xdr:cNvPr id="1" name="Picture 1" descr="Línea de firma de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482090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78</xdr:row>
      <xdr:rowOff>104775</xdr:rowOff>
    </xdr:from>
    <xdr:to>
      <xdr:col>9</xdr:col>
      <xdr:colOff>123825</xdr:colOff>
      <xdr:row>86</xdr:row>
      <xdr:rowOff>28575</xdr:rowOff>
    </xdr:to>
    <xdr:pic>
      <xdr:nvPicPr>
        <xdr:cNvPr id="2" name="Picture 3" descr="Línea de firma de Microsoft Office..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14925675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="85" zoomScaleNormal="85" zoomScalePageLayoutView="0" workbookViewId="0" topLeftCell="A61">
      <selection activeCell="H75" sqref="H75"/>
    </sheetView>
  </sheetViews>
  <sheetFormatPr defaultColWidth="11.421875" defaultRowHeight="12.75"/>
  <cols>
    <col min="1" max="1" width="18.140625" style="0" customWidth="1"/>
    <col min="2" max="2" width="11.421875" style="0" customWidth="1"/>
    <col min="3" max="5" width="18.140625" style="0" customWidth="1"/>
    <col min="6" max="6" width="19.00390625" style="0" customWidth="1"/>
    <col min="7" max="11" width="18.140625" style="0" customWidth="1"/>
    <col min="12" max="12" width="19.00390625" style="0" customWidth="1"/>
    <col min="14" max="14" width="15.8515625" style="0" bestFit="1" customWidth="1"/>
  </cols>
  <sheetData>
    <row r="1" spans="1:19" ht="20.25">
      <c r="A1" s="124" t="s">
        <v>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2"/>
      <c r="N1" s="2"/>
      <c r="O1" s="2"/>
      <c r="P1" s="2"/>
      <c r="Q1" s="2"/>
      <c r="R1" s="2"/>
      <c r="S1" s="2"/>
    </row>
    <row r="2" spans="1:19" ht="20.25">
      <c r="A2" s="124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"/>
      <c r="N2" s="2"/>
      <c r="O2" s="2"/>
      <c r="P2" s="2"/>
      <c r="Q2" s="2"/>
      <c r="R2" s="2"/>
      <c r="S2" s="2"/>
    </row>
    <row r="3" ht="6.75" customHeight="1"/>
    <row r="4" spans="1:12" ht="21" customHeight="1">
      <c r="A4" s="18" t="s">
        <v>0</v>
      </c>
      <c r="B4" s="19"/>
      <c r="C4" s="19"/>
      <c r="D4" s="15"/>
      <c r="E4" s="15"/>
      <c r="F4" s="20" t="s">
        <v>40</v>
      </c>
      <c r="G4" s="18" t="s">
        <v>1</v>
      </c>
      <c r="H4" s="19"/>
      <c r="I4" s="19"/>
      <c r="J4" s="10" t="s">
        <v>2</v>
      </c>
      <c r="K4" s="10"/>
      <c r="L4" s="20" t="s">
        <v>40</v>
      </c>
    </row>
    <row r="5" spans="1:12" ht="21" customHeight="1">
      <c r="A5" s="28"/>
      <c r="B5" s="29"/>
      <c r="C5" s="29"/>
      <c r="F5" s="30"/>
      <c r="G5" s="28"/>
      <c r="H5" s="29"/>
      <c r="I5" s="29"/>
      <c r="J5" s="4"/>
      <c r="K5" s="2"/>
      <c r="L5" s="31"/>
    </row>
    <row r="6" spans="1:12" ht="14.25">
      <c r="A6" s="47" t="s">
        <v>3</v>
      </c>
      <c r="B6" s="48"/>
      <c r="C6" s="48"/>
      <c r="D6" s="24"/>
      <c r="E6" s="24"/>
      <c r="F6" s="115">
        <v>72135744604</v>
      </c>
      <c r="G6" s="47" t="s">
        <v>39</v>
      </c>
      <c r="H6" s="48"/>
      <c r="I6" s="48"/>
      <c r="J6" s="49"/>
      <c r="K6" s="24"/>
      <c r="L6" s="118">
        <v>119006782727</v>
      </c>
    </row>
    <row r="7" spans="1:12" ht="14.25">
      <c r="A7" s="47" t="s">
        <v>33</v>
      </c>
      <c r="B7" s="48"/>
      <c r="C7" s="48"/>
      <c r="D7" s="24"/>
      <c r="E7" s="24"/>
      <c r="F7" s="115">
        <v>999242453</v>
      </c>
      <c r="G7" s="47" t="s">
        <v>38</v>
      </c>
      <c r="H7" s="48"/>
      <c r="I7" s="48"/>
      <c r="J7" s="49"/>
      <c r="K7" s="24"/>
      <c r="L7" s="118">
        <v>483489909659</v>
      </c>
    </row>
    <row r="8" spans="1:12" ht="14.25">
      <c r="A8" s="47" t="s">
        <v>35</v>
      </c>
      <c r="B8" s="48"/>
      <c r="C8" s="48"/>
      <c r="D8" s="24"/>
      <c r="E8" s="24"/>
      <c r="F8" s="115">
        <v>21552750905</v>
      </c>
      <c r="G8" s="47" t="s">
        <v>4</v>
      </c>
      <c r="H8" s="48"/>
      <c r="I8" s="48"/>
      <c r="J8" s="49"/>
      <c r="K8" s="24"/>
      <c r="L8" s="118">
        <v>6177912561</v>
      </c>
    </row>
    <row r="9" spans="1:12" ht="14.25">
      <c r="A9" s="47" t="s">
        <v>34</v>
      </c>
      <c r="B9" s="48"/>
      <c r="C9" s="48"/>
      <c r="D9" s="24"/>
      <c r="E9" s="24"/>
      <c r="F9" s="116">
        <v>503419611987</v>
      </c>
      <c r="G9" s="51" t="s">
        <v>5</v>
      </c>
      <c r="H9" s="49"/>
      <c r="I9" s="49"/>
      <c r="J9" s="49"/>
      <c r="K9" s="24"/>
      <c r="L9" s="118">
        <v>1504977442</v>
      </c>
    </row>
    <row r="10" spans="1:12" ht="14.25">
      <c r="A10" s="47" t="s">
        <v>36</v>
      </c>
      <c r="B10" s="48"/>
      <c r="C10" s="48"/>
      <c r="D10" s="24"/>
      <c r="E10" s="24"/>
      <c r="F10" s="116">
        <v>28799953863</v>
      </c>
      <c r="G10" s="51" t="s">
        <v>6</v>
      </c>
      <c r="H10" s="49"/>
      <c r="I10" s="49"/>
      <c r="J10" s="49"/>
      <c r="K10" s="24"/>
      <c r="L10" s="52">
        <f>SUM(L6:L9)</f>
        <v>610179582389</v>
      </c>
    </row>
    <row r="11" spans="1:12" ht="15.75">
      <c r="A11" s="47" t="s">
        <v>37</v>
      </c>
      <c r="B11" s="48"/>
      <c r="C11" s="48"/>
      <c r="D11" s="24"/>
      <c r="E11" s="24"/>
      <c r="F11" s="116">
        <v>16470069784</v>
      </c>
      <c r="G11" s="66" t="s">
        <v>9</v>
      </c>
      <c r="H11" s="48"/>
      <c r="I11" s="24"/>
      <c r="J11" s="49"/>
      <c r="K11" s="24"/>
      <c r="L11" s="53"/>
    </row>
    <row r="12" spans="1:12" ht="14.25">
      <c r="A12" s="47" t="s">
        <v>7</v>
      </c>
      <c r="B12" s="48"/>
      <c r="C12" s="48"/>
      <c r="D12" s="24"/>
      <c r="E12" s="24"/>
      <c r="F12" s="117">
        <v>45555525845</v>
      </c>
      <c r="G12" s="51" t="s">
        <v>11</v>
      </c>
      <c r="H12" s="49"/>
      <c r="I12" s="49"/>
      <c r="J12" s="49"/>
      <c r="K12" s="24"/>
      <c r="L12" s="50">
        <v>50600000000</v>
      </c>
    </row>
    <row r="13" spans="1:12" ht="14.25">
      <c r="A13" s="47" t="s">
        <v>8</v>
      </c>
      <c r="B13" s="48"/>
      <c r="C13" s="48"/>
      <c r="D13" s="24"/>
      <c r="E13" s="24"/>
      <c r="F13" s="117">
        <v>7148773089</v>
      </c>
      <c r="G13" s="51" t="s">
        <v>12</v>
      </c>
      <c r="H13" s="49"/>
      <c r="I13" s="49"/>
      <c r="J13" s="49"/>
      <c r="K13" s="24"/>
      <c r="L13" s="50">
        <v>3332870256</v>
      </c>
    </row>
    <row r="14" spans="1:12" ht="14.25">
      <c r="A14" s="47" t="s">
        <v>10</v>
      </c>
      <c r="B14" s="48"/>
      <c r="C14" s="48"/>
      <c r="D14" s="24"/>
      <c r="E14" s="24"/>
      <c r="F14" s="117">
        <v>8969618698</v>
      </c>
      <c r="G14" s="51" t="s">
        <v>13</v>
      </c>
      <c r="H14" s="49"/>
      <c r="I14" s="49"/>
      <c r="J14" s="49"/>
      <c r="K14" s="24"/>
      <c r="L14" s="50">
        <v>15177788635</v>
      </c>
    </row>
    <row r="15" spans="1:12" ht="14.25">
      <c r="A15" s="47" t="s">
        <v>2</v>
      </c>
      <c r="B15" s="48"/>
      <c r="C15" s="48"/>
      <c r="D15" s="24"/>
      <c r="E15" s="24"/>
      <c r="F15" s="117" t="s">
        <v>2</v>
      </c>
      <c r="G15" s="51" t="s">
        <v>14</v>
      </c>
      <c r="H15" s="49"/>
      <c r="I15" s="49"/>
      <c r="J15" s="49"/>
      <c r="K15" s="24"/>
      <c r="L15" s="50">
        <v>19698111810</v>
      </c>
    </row>
    <row r="16" spans="1:12" ht="14.25">
      <c r="A16" s="47"/>
      <c r="B16" s="48"/>
      <c r="C16" s="48"/>
      <c r="D16" s="24"/>
      <c r="E16" s="24"/>
      <c r="F16" s="49"/>
      <c r="G16" s="51" t="s">
        <v>15</v>
      </c>
      <c r="H16" s="49"/>
      <c r="I16" s="49"/>
      <c r="J16" s="49"/>
      <c r="K16" s="24"/>
      <c r="L16" s="118">
        <v>6062938138</v>
      </c>
    </row>
    <row r="17" spans="1:12" ht="14.25">
      <c r="A17" s="47" t="s">
        <v>2</v>
      </c>
      <c r="B17" s="48"/>
      <c r="C17" s="48"/>
      <c r="D17" s="24"/>
      <c r="E17" s="24"/>
      <c r="F17" s="49"/>
      <c r="G17" s="51" t="s">
        <v>16</v>
      </c>
      <c r="H17" s="49"/>
      <c r="I17" s="49"/>
      <c r="J17" s="49"/>
      <c r="K17" s="24"/>
      <c r="L17" s="52">
        <f>SUM(L11:L16)</f>
        <v>94871708839</v>
      </c>
    </row>
    <row r="18" spans="1:12" ht="14.25">
      <c r="A18" s="47"/>
      <c r="B18" s="48"/>
      <c r="C18" s="48"/>
      <c r="D18" s="24"/>
      <c r="E18" s="24"/>
      <c r="F18" s="49"/>
      <c r="G18" s="51"/>
      <c r="H18" s="49"/>
      <c r="I18" s="49"/>
      <c r="J18" s="49"/>
      <c r="K18" s="24"/>
      <c r="L18" s="50"/>
    </row>
    <row r="19" spans="1:14" ht="19.5" customHeight="1">
      <c r="A19" s="54" t="s">
        <v>17</v>
      </c>
      <c r="B19" s="40"/>
      <c r="C19" s="40"/>
      <c r="D19" s="40"/>
      <c r="E19" s="40"/>
      <c r="F19" s="55">
        <f>SUM(F6:F18)</f>
        <v>705051291228</v>
      </c>
      <c r="G19" s="56"/>
      <c r="H19" s="57"/>
      <c r="I19" s="57"/>
      <c r="J19" s="57" t="s">
        <v>2</v>
      </c>
      <c r="K19" s="40"/>
      <c r="L19" s="55">
        <f>+L10+L17</f>
        <v>705051291228</v>
      </c>
      <c r="N19" s="113" t="s">
        <v>2</v>
      </c>
    </row>
    <row r="20" spans="1:11" ht="12.75">
      <c r="A20" s="4"/>
      <c r="B20" s="4"/>
      <c r="C20" s="4"/>
      <c r="D20" s="5"/>
      <c r="E20" s="5"/>
      <c r="F20" s="5"/>
      <c r="G20" s="5"/>
      <c r="H20" s="5"/>
      <c r="I20" s="5"/>
      <c r="J20" s="5"/>
      <c r="K20" s="2"/>
    </row>
    <row r="21" spans="4:12" ht="15.75" customHeight="1">
      <c r="D21" s="58" t="s">
        <v>18</v>
      </c>
      <c r="E21" s="60"/>
      <c r="F21" s="59"/>
      <c r="G21" s="60" t="s">
        <v>2</v>
      </c>
      <c r="H21" s="60"/>
      <c r="I21" s="60" t="s">
        <v>2</v>
      </c>
      <c r="J21" s="61">
        <v>8159531854</v>
      </c>
      <c r="L21" s="113" t="s">
        <v>2</v>
      </c>
    </row>
    <row r="22" spans="4:12" ht="16.5" customHeight="1">
      <c r="D22" s="62" t="s">
        <v>19</v>
      </c>
      <c r="E22" s="64"/>
      <c r="F22" s="63"/>
      <c r="G22" s="64" t="s">
        <v>2</v>
      </c>
      <c r="H22" s="64"/>
      <c r="I22" s="64"/>
      <c r="J22" s="65">
        <v>63693181487</v>
      </c>
      <c r="L22" s="113" t="s">
        <v>2</v>
      </c>
    </row>
    <row r="23" spans="1:11" ht="9" customHeight="1">
      <c r="A23" s="2"/>
      <c r="B23" s="2"/>
      <c r="C23" s="4"/>
      <c r="D23" s="4"/>
      <c r="E23" s="5"/>
      <c r="F23" s="5"/>
      <c r="G23" s="5"/>
      <c r="H23" s="5"/>
      <c r="I23" s="5"/>
      <c r="J23" s="2"/>
      <c r="K23" s="2"/>
    </row>
    <row r="24" spans="1:16" ht="18" customHeight="1">
      <c r="A24" s="124" t="s">
        <v>81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22"/>
      <c r="N24" s="22"/>
      <c r="O24" s="22"/>
      <c r="P24" s="22"/>
    </row>
    <row r="25" spans="1:12" ht="23.25" customHeight="1">
      <c r="A25" s="54" t="s">
        <v>41</v>
      </c>
      <c r="B25" s="40"/>
      <c r="C25" s="40"/>
      <c r="D25" s="40"/>
      <c r="E25" s="40"/>
      <c r="F25" s="67" t="s">
        <v>40</v>
      </c>
      <c r="G25" s="54" t="s">
        <v>20</v>
      </c>
      <c r="H25" s="40"/>
      <c r="I25" s="40"/>
      <c r="J25" s="40"/>
      <c r="K25" s="40"/>
      <c r="L25" s="68" t="s">
        <v>40</v>
      </c>
    </row>
    <row r="26" spans="1:12" ht="14.25">
      <c r="A26" s="47"/>
      <c r="B26" s="48"/>
      <c r="C26" s="48"/>
      <c r="D26" s="24"/>
      <c r="E26" s="24"/>
      <c r="F26" s="48"/>
      <c r="G26" s="51"/>
      <c r="H26" s="49"/>
      <c r="I26" s="49"/>
      <c r="J26" s="49"/>
      <c r="K26" s="48"/>
      <c r="L26" s="50"/>
    </row>
    <row r="27" spans="1:12" ht="14.25">
      <c r="A27" s="47" t="s">
        <v>42</v>
      </c>
      <c r="B27" s="48"/>
      <c r="C27" s="48"/>
      <c r="D27" s="24"/>
      <c r="E27" s="24"/>
      <c r="F27" s="119">
        <v>3885568854</v>
      </c>
      <c r="G27" s="51" t="s">
        <v>46</v>
      </c>
      <c r="H27" s="49"/>
      <c r="I27" s="49"/>
      <c r="J27" s="49"/>
      <c r="K27" s="48"/>
      <c r="L27" s="50">
        <v>489960645</v>
      </c>
    </row>
    <row r="28" spans="1:12" ht="14.25">
      <c r="A28" s="47" t="s">
        <v>84</v>
      </c>
      <c r="B28" s="48"/>
      <c r="C28" s="48"/>
      <c r="D28" s="24"/>
      <c r="E28" s="24"/>
      <c r="F28" s="119">
        <v>12589540879</v>
      </c>
      <c r="G28" s="51" t="s">
        <v>52</v>
      </c>
      <c r="H28" s="49"/>
      <c r="I28" s="49"/>
      <c r="J28" s="49"/>
      <c r="K28" s="48"/>
      <c r="L28" s="118">
        <v>39590717575</v>
      </c>
    </row>
    <row r="29" spans="1:12" ht="14.25">
      <c r="A29" s="47" t="s">
        <v>44</v>
      </c>
      <c r="B29" s="48"/>
      <c r="C29" s="48"/>
      <c r="D29" s="24"/>
      <c r="E29" s="24"/>
      <c r="F29" s="119">
        <v>99767948319</v>
      </c>
      <c r="G29" s="51" t="s">
        <v>47</v>
      </c>
      <c r="H29" s="49"/>
      <c r="I29" s="49"/>
      <c r="J29" s="49"/>
      <c r="K29" s="48"/>
      <c r="L29" s="118">
        <v>3810915669</v>
      </c>
    </row>
    <row r="30" spans="1:13" ht="14.25">
      <c r="A30" s="47" t="s">
        <v>43</v>
      </c>
      <c r="B30" s="48"/>
      <c r="C30" s="48"/>
      <c r="D30" s="24"/>
      <c r="E30" s="24"/>
      <c r="F30" s="119">
        <v>18281343955</v>
      </c>
      <c r="G30" s="51" t="s">
        <v>48</v>
      </c>
      <c r="H30" s="49"/>
      <c r="I30" s="49"/>
      <c r="J30" s="49"/>
      <c r="K30" s="48"/>
      <c r="L30" s="118">
        <v>99530672549</v>
      </c>
      <c r="M30" s="5"/>
    </row>
    <row r="31" spans="1:12" ht="14.25">
      <c r="A31" s="47" t="s">
        <v>51</v>
      </c>
      <c r="B31" s="48"/>
      <c r="C31" s="48"/>
      <c r="D31" s="24"/>
      <c r="E31" s="24"/>
      <c r="F31" s="119">
        <v>1416211766</v>
      </c>
      <c r="G31" s="51" t="s">
        <v>53</v>
      </c>
      <c r="H31" s="49"/>
      <c r="I31" s="49"/>
      <c r="J31" s="49"/>
      <c r="K31" s="48"/>
      <c r="L31" s="118">
        <v>142391733</v>
      </c>
    </row>
    <row r="32" spans="1:12" ht="14.25">
      <c r="A32" s="47" t="s">
        <v>45</v>
      </c>
      <c r="B32" s="48"/>
      <c r="C32" s="48"/>
      <c r="D32" s="24"/>
      <c r="E32" s="24"/>
      <c r="F32" s="119">
        <v>25201152040</v>
      </c>
      <c r="G32" s="47" t="s">
        <v>54</v>
      </c>
      <c r="H32" s="48"/>
      <c r="I32" s="24"/>
      <c r="J32" s="49"/>
      <c r="K32" s="48"/>
      <c r="L32" s="118">
        <v>9098825438</v>
      </c>
    </row>
    <row r="33" spans="1:12" ht="14.25">
      <c r="A33" s="47" t="s">
        <v>79</v>
      </c>
      <c r="B33" s="48"/>
      <c r="C33" s="48"/>
      <c r="D33" s="24"/>
      <c r="E33" s="24"/>
      <c r="F33" s="49">
        <v>28772078</v>
      </c>
      <c r="G33" s="51" t="s">
        <v>21</v>
      </c>
      <c r="H33" s="49"/>
      <c r="I33" s="49"/>
      <c r="J33" s="49"/>
      <c r="K33" s="48"/>
      <c r="L33" s="118">
        <v>10696943682</v>
      </c>
    </row>
    <row r="34" spans="1:12" ht="14.25">
      <c r="A34" s="47" t="s">
        <v>23</v>
      </c>
      <c r="B34" s="48"/>
      <c r="C34" s="48"/>
      <c r="D34" s="24"/>
      <c r="E34" s="24"/>
      <c r="F34" s="49">
        <f>L37-SUM(F27:F33)</f>
        <v>6062938138</v>
      </c>
      <c r="G34" s="51" t="s">
        <v>22</v>
      </c>
      <c r="H34" s="49"/>
      <c r="I34" s="49"/>
      <c r="J34" s="49" t="s">
        <v>2</v>
      </c>
      <c r="K34" s="48"/>
      <c r="L34" s="118">
        <f>3873049293-555</f>
        <v>3873048738</v>
      </c>
    </row>
    <row r="35" spans="1:12" ht="14.25">
      <c r="A35" s="47"/>
      <c r="B35" s="48"/>
      <c r="C35" s="48"/>
      <c r="D35" s="24"/>
      <c r="E35" s="24"/>
      <c r="F35" s="49"/>
      <c r="G35" s="51" t="s">
        <v>2</v>
      </c>
      <c r="H35" s="49"/>
      <c r="I35" s="49"/>
      <c r="J35" s="49" t="s">
        <v>2</v>
      </c>
      <c r="K35" s="48"/>
      <c r="L35" s="118" t="s">
        <v>2</v>
      </c>
    </row>
    <row r="36" spans="1:12" ht="14.25">
      <c r="A36" s="47"/>
      <c r="B36" s="48"/>
      <c r="C36" s="48"/>
      <c r="D36" s="24"/>
      <c r="E36" s="24"/>
      <c r="F36" s="49"/>
      <c r="G36" s="51"/>
      <c r="H36" s="49"/>
      <c r="I36" s="49"/>
      <c r="J36" s="49"/>
      <c r="K36" s="48"/>
      <c r="L36" s="50"/>
    </row>
    <row r="37" spans="1:12" ht="19.5" customHeight="1">
      <c r="A37" s="54" t="s">
        <v>17</v>
      </c>
      <c r="B37" s="40"/>
      <c r="C37" s="40"/>
      <c r="D37" s="40"/>
      <c r="E37" s="40"/>
      <c r="F37" s="57">
        <f>SUM(F27:F36)</f>
        <v>167233476029</v>
      </c>
      <c r="G37" s="56" t="s">
        <v>17</v>
      </c>
      <c r="H37" s="57"/>
      <c r="I37" s="57"/>
      <c r="J37" s="57" t="s">
        <v>2</v>
      </c>
      <c r="K37" s="40"/>
      <c r="L37" s="55">
        <f>SUM(L27:L36)</f>
        <v>167233476029</v>
      </c>
    </row>
    <row r="38" spans="1:11" ht="10.5" customHeight="1">
      <c r="A38" s="2"/>
      <c r="B38" s="2"/>
      <c r="C38" s="2"/>
      <c r="D38" s="2"/>
      <c r="G38" s="2"/>
      <c r="H38" s="2"/>
      <c r="I38" s="2"/>
      <c r="J38" s="2"/>
      <c r="K38" s="2"/>
    </row>
    <row r="39" spans="1:11" ht="24.75" customHeight="1">
      <c r="A39" s="6"/>
      <c r="B39" s="6"/>
      <c r="C39" s="7"/>
      <c r="D39" s="7"/>
      <c r="E39" s="4"/>
      <c r="F39" s="4"/>
      <c r="G39" s="4"/>
      <c r="H39" s="4"/>
      <c r="I39" s="4"/>
      <c r="J39" s="121" t="s">
        <v>2</v>
      </c>
      <c r="K39" s="4"/>
    </row>
    <row r="40" spans="1:11" ht="15.75">
      <c r="A40" s="21" t="s">
        <v>9</v>
      </c>
      <c r="B40" s="3"/>
      <c r="C40" s="44" t="s">
        <v>2</v>
      </c>
      <c r="D40" s="2"/>
      <c r="E40" s="2"/>
      <c r="F40" s="114" t="s">
        <v>2</v>
      </c>
      <c r="G40" s="114" t="s">
        <v>2</v>
      </c>
      <c r="H40" s="2"/>
      <c r="J40" s="113" t="s">
        <v>2</v>
      </c>
      <c r="K40" s="4"/>
    </row>
    <row r="41" spans="1:8" ht="15.75">
      <c r="A41" s="6" t="s">
        <v>82</v>
      </c>
      <c r="B41" s="3"/>
      <c r="C41" s="2"/>
      <c r="D41" s="2"/>
      <c r="E41" s="2"/>
      <c r="F41" s="2"/>
      <c r="G41" s="2"/>
      <c r="H41" s="2"/>
    </row>
    <row r="42" spans="1:8" ht="14.25">
      <c r="A42" s="111" t="s">
        <v>24</v>
      </c>
      <c r="B42" s="59"/>
      <c r="C42" s="59"/>
      <c r="D42" s="59"/>
      <c r="E42" s="101" t="s">
        <v>25</v>
      </c>
      <c r="F42" s="102" t="s">
        <v>26</v>
      </c>
      <c r="G42" s="103"/>
      <c r="H42" s="99" t="s">
        <v>27</v>
      </c>
    </row>
    <row r="43" spans="1:8" ht="14.25">
      <c r="A43" s="112"/>
      <c r="B43" s="63"/>
      <c r="C43" s="63"/>
      <c r="D43" s="63"/>
      <c r="E43" s="104" t="s">
        <v>28</v>
      </c>
      <c r="F43" s="105" t="s">
        <v>29</v>
      </c>
      <c r="G43" s="106" t="s">
        <v>49</v>
      </c>
      <c r="H43" s="100" t="s">
        <v>28</v>
      </c>
    </row>
    <row r="44" spans="1:8" ht="14.25">
      <c r="A44" s="47" t="s">
        <v>30</v>
      </c>
      <c r="B44" s="24"/>
      <c r="C44" s="24"/>
      <c r="D44" s="24"/>
      <c r="E44" s="69">
        <v>50600000000</v>
      </c>
      <c r="F44" s="51">
        <v>0</v>
      </c>
      <c r="G44" s="69">
        <v>0</v>
      </c>
      <c r="H44" s="50">
        <f>E44+F44-G44</f>
        <v>50600000000</v>
      </c>
    </row>
    <row r="45" spans="1:8" ht="14.25">
      <c r="A45" s="47" t="s">
        <v>31</v>
      </c>
      <c r="B45" s="24"/>
      <c r="C45" s="24"/>
      <c r="D45" s="24"/>
      <c r="E45" s="69">
        <v>0</v>
      </c>
      <c r="F45" s="51">
        <v>0</v>
      </c>
      <c r="G45" s="69">
        <v>0</v>
      </c>
      <c r="H45" s="50">
        <f>E45+F45-G45</f>
        <v>0</v>
      </c>
    </row>
    <row r="46" spans="1:8" ht="14.25">
      <c r="A46" s="47" t="s">
        <v>12</v>
      </c>
      <c r="B46" s="24"/>
      <c r="C46" s="24"/>
      <c r="D46" s="24"/>
      <c r="E46" s="70">
        <v>3332870256</v>
      </c>
      <c r="F46" s="51">
        <v>0</v>
      </c>
      <c r="G46" s="69">
        <v>0</v>
      </c>
      <c r="H46" s="50">
        <f>E46+F46</f>
        <v>3332870256</v>
      </c>
    </row>
    <row r="47" spans="1:8" ht="14.25">
      <c r="A47" s="47" t="s">
        <v>13</v>
      </c>
      <c r="B47" s="24"/>
      <c r="C47" s="24"/>
      <c r="D47" s="24"/>
      <c r="E47" s="71">
        <v>15177788635</v>
      </c>
      <c r="F47" s="51">
        <v>0</v>
      </c>
      <c r="G47" s="69">
        <v>0</v>
      </c>
      <c r="H47" s="50">
        <f>E47+F47-G47</f>
        <v>15177788635</v>
      </c>
    </row>
    <row r="48" spans="1:8" ht="14.25">
      <c r="A48" s="47" t="s">
        <v>14</v>
      </c>
      <c r="B48" s="24"/>
      <c r="C48" s="24"/>
      <c r="D48" s="24"/>
      <c r="E48" s="69">
        <v>10914153968</v>
      </c>
      <c r="F48" s="51">
        <v>9027361380</v>
      </c>
      <c r="G48" s="69">
        <f>238997683+4405855</f>
        <v>243403538</v>
      </c>
      <c r="H48" s="50">
        <f>E48+F48-G48</f>
        <v>19698111810</v>
      </c>
    </row>
    <row r="49" spans="1:8" ht="14.25">
      <c r="A49" s="47" t="s">
        <v>15</v>
      </c>
      <c r="B49" s="24"/>
      <c r="C49" s="24"/>
      <c r="D49" s="24"/>
      <c r="E49" s="69">
        <v>9027361380</v>
      </c>
      <c r="F49" s="51">
        <v>6062938138</v>
      </c>
      <c r="G49" s="69">
        <v>9027361380</v>
      </c>
      <c r="H49" s="50">
        <f>E49+F49-G49</f>
        <v>6062938138</v>
      </c>
    </row>
    <row r="50" spans="1:8" ht="14.25">
      <c r="A50" s="47"/>
      <c r="B50" s="24"/>
      <c r="C50" s="24"/>
      <c r="D50" s="24"/>
      <c r="E50" s="69"/>
      <c r="F50" s="51"/>
      <c r="G50" s="69"/>
      <c r="H50" s="50"/>
    </row>
    <row r="51" spans="1:8" ht="16.5" customHeight="1">
      <c r="A51" s="54" t="s">
        <v>17</v>
      </c>
      <c r="B51" s="40"/>
      <c r="C51" s="40"/>
      <c r="D51" s="40"/>
      <c r="E51" s="52">
        <f>SUM(E44:E50)</f>
        <v>89052174239</v>
      </c>
      <c r="F51" s="56">
        <f>SUM(F44:F50)</f>
        <v>15090299518</v>
      </c>
      <c r="G51" s="52">
        <f>SUM(G44:G50)</f>
        <v>9270764918</v>
      </c>
      <c r="H51" s="55">
        <f>SUM(H44:H50)</f>
        <v>94871708839</v>
      </c>
    </row>
    <row r="52" spans="1:10" ht="6.75" customHeight="1">
      <c r="A52" s="1"/>
      <c r="B52" s="1"/>
      <c r="C52" s="32"/>
      <c r="D52" s="1"/>
      <c r="E52" s="1"/>
      <c r="F52" s="1"/>
      <c r="G52" s="1"/>
      <c r="H52" s="1"/>
      <c r="I52" s="1"/>
      <c r="J52" s="1"/>
    </row>
    <row r="53" spans="1:6" s="24" customFormat="1" ht="17.25" customHeight="1">
      <c r="A53" s="6" t="s">
        <v>83</v>
      </c>
      <c r="B53" s="6"/>
      <c r="C53" s="23"/>
      <c r="D53" s="23"/>
      <c r="E53" s="23"/>
      <c r="F53" s="23"/>
    </row>
    <row r="54" spans="1:6" s="24" customFormat="1" ht="8.25" customHeight="1">
      <c r="A54" s="6"/>
      <c r="B54" s="6"/>
      <c r="C54" s="23"/>
      <c r="D54" s="23"/>
      <c r="E54" s="23"/>
      <c r="F54" s="23"/>
    </row>
    <row r="55" spans="1:12" s="24" customFormat="1" ht="17.25" customHeight="1">
      <c r="A55" s="39"/>
      <c r="B55" s="88"/>
      <c r="C55" s="59"/>
      <c r="D55" s="125" t="s">
        <v>58</v>
      </c>
      <c r="E55" s="126"/>
      <c r="F55" s="126"/>
      <c r="G55" s="126"/>
      <c r="H55" s="126"/>
      <c r="I55" s="126"/>
      <c r="J55" s="126"/>
      <c r="K55" s="127"/>
      <c r="L55" s="36" t="s">
        <v>55</v>
      </c>
    </row>
    <row r="56" spans="1:12" ht="15.75" customHeight="1">
      <c r="A56" s="11"/>
      <c r="B56" s="8"/>
      <c r="D56" s="11"/>
      <c r="E56" s="41"/>
      <c r="F56" s="35"/>
      <c r="G56" s="42"/>
      <c r="H56" s="35"/>
      <c r="I56" s="35"/>
      <c r="J56" s="8"/>
      <c r="K56" s="43"/>
      <c r="L56" s="37" t="s">
        <v>56</v>
      </c>
    </row>
    <row r="57" spans="1:12" ht="15.75" customHeight="1">
      <c r="A57" s="11"/>
      <c r="B57" s="8"/>
      <c r="D57" s="89">
        <v>1</v>
      </c>
      <c r="E57" s="89" t="s">
        <v>75</v>
      </c>
      <c r="F57" s="37" t="s">
        <v>76</v>
      </c>
      <c r="G57" s="90">
        <v>2</v>
      </c>
      <c r="H57" s="37">
        <v>3</v>
      </c>
      <c r="I57" s="37">
        <v>4</v>
      </c>
      <c r="J57" s="91">
        <v>5</v>
      </c>
      <c r="K57" s="37">
        <v>6</v>
      </c>
      <c r="L57" s="37" t="s">
        <v>57</v>
      </c>
    </row>
    <row r="58" spans="1:12" ht="15.75" customHeight="1">
      <c r="A58" s="110" t="s">
        <v>60</v>
      </c>
      <c r="B58" s="92"/>
      <c r="C58" s="93"/>
      <c r="D58" s="72">
        <v>406793198743.99994</v>
      </c>
      <c r="E58" s="73">
        <v>53378025609.000015</v>
      </c>
      <c r="F58" s="74">
        <v>38891072560</v>
      </c>
      <c r="G58" s="72">
        <v>20600521889.999996</v>
      </c>
      <c r="H58" s="72">
        <v>12729538810</v>
      </c>
      <c r="I58" s="75">
        <v>16219779250.000002</v>
      </c>
      <c r="J58" s="72">
        <v>15088213890</v>
      </c>
      <c r="K58" s="72">
        <v>2089147038.9999998</v>
      </c>
      <c r="L58" s="72">
        <v>565789497792</v>
      </c>
    </row>
    <row r="59" spans="1:12" ht="15.75" customHeight="1">
      <c r="A59" s="76" t="s">
        <v>61</v>
      </c>
      <c r="B59" s="76"/>
      <c r="C59" s="27"/>
      <c r="D59" s="77">
        <v>0</v>
      </c>
      <c r="E59" s="94">
        <v>129715833</v>
      </c>
      <c r="F59" s="80">
        <v>277977458</v>
      </c>
      <c r="G59" s="79">
        <v>1079480521</v>
      </c>
      <c r="H59" s="77">
        <v>1972889573</v>
      </c>
      <c r="I59" s="78">
        <v>4161224844</v>
      </c>
      <c r="J59" s="77">
        <v>5932808007</v>
      </c>
      <c r="K59" s="95">
        <v>1228056057</v>
      </c>
      <c r="L59" s="77">
        <v>14782152293.000002</v>
      </c>
    </row>
    <row r="60" spans="1:12" ht="15.75" customHeight="1">
      <c r="A60" s="76" t="s">
        <v>62</v>
      </c>
      <c r="B60" s="96"/>
      <c r="C60" s="85"/>
      <c r="D60" s="77">
        <v>0</v>
      </c>
      <c r="E60" s="94">
        <v>51409683101</v>
      </c>
      <c r="F60" s="80">
        <v>36519695290</v>
      </c>
      <c r="G60" s="77">
        <v>17588842555</v>
      </c>
      <c r="H60" s="77">
        <v>9397475650</v>
      </c>
      <c r="I60" s="78">
        <v>12058554400</v>
      </c>
      <c r="J60" s="77">
        <v>9155405888</v>
      </c>
      <c r="K60" s="95">
        <v>861090976</v>
      </c>
      <c r="L60" s="79">
        <v>136990747860.00005</v>
      </c>
    </row>
    <row r="61" spans="1:12" ht="15.75" customHeight="1">
      <c r="A61" s="76" t="s">
        <v>63</v>
      </c>
      <c r="B61" s="96"/>
      <c r="C61" s="85"/>
      <c r="D61" s="77">
        <v>0</v>
      </c>
      <c r="E61" s="94">
        <v>0</v>
      </c>
      <c r="F61" s="81">
        <v>4644316019</v>
      </c>
      <c r="G61" s="80">
        <v>8511622035</v>
      </c>
      <c r="H61" s="77">
        <v>0</v>
      </c>
      <c r="I61" s="78">
        <v>0</v>
      </c>
      <c r="J61" s="77">
        <v>0</v>
      </c>
      <c r="K61" s="95">
        <v>0</v>
      </c>
      <c r="L61" s="79">
        <v>13155938054.000002</v>
      </c>
    </row>
    <row r="62" spans="1:12" ht="15.75" customHeight="1">
      <c r="A62" s="76" t="s">
        <v>64</v>
      </c>
      <c r="B62" s="96"/>
      <c r="C62" s="85"/>
      <c r="D62" s="77">
        <v>0</v>
      </c>
      <c r="E62" s="94">
        <v>51409683101</v>
      </c>
      <c r="F62" s="81">
        <v>31875379270</v>
      </c>
      <c r="G62" s="80">
        <v>9077220519</v>
      </c>
      <c r="H62" s="81">
        <v>9397475650</v>
      </c>
      <c r="I62" s="81">
        <v>12058554400</v>
      </c>
      <c r="J62" s="81">
        <v>9155405888</v>
      </c>
      <c r="K62" s="77">
        <v>861090976</v>
      </c>
      <c r="L62" s="79">
        <v>123834809804</v>
      </c>
    </row>
    <row r="63" spans="1:12" ht="15.75" customHeight="1">
      <c r="A63" s="76" t="s">
        <v>65</v>
      </c>
      <c r="B63" s="96"/>
      <c r="C63" s="85"/>
      <c r="D63" s="77">
        <v>0</v>
      </c>
      <c r="E63" s="83">
        <v>129715833</v>
      </c>
      <c r="F63" s="83">
        <v>242872062</v>
      </c>
      <c r="G63" s="82">
        <v>240271125</v>
      </c>
      <c r="H63" s="82">
        <v>1363508134</v>
      </c>
      <c r="I63" s="82">
        <v>4019518297</v>
      </c>
      <c r="J63" s="82">
        <v>5493243937</v>
      </c>
      <c r="K63" s="97">
        <v>861090976</v>
      </c>
      <c r="L63" s="79">
        <v>12350220364</v>
      </c>
    </row>
    <row r="64" spans="1:12" ht="15.75" customHeight="1">
      <c r="A64" s="84" t="s">
        <v>66</v>
      </c>
      <c r="B64" s="84"/>
      <c r="C64" s="93"/>
      <c r="D64" s="72">
        <v>0</v>
      </c>
      <c r="E64" s="83">
        <v>259431666</v>
      </c>
      <c r="F64" s="83">
        <v>520849520</v>
      </c>
      <c r="G64" s="83">
        <v>1319751646</v>
      </c>
      <c r="H64" s="83">
        <v>3336397707.0000005</v>
      </c>
      <c r="I64" s="83">
        <v>8180743141</v>
      </c>
      <c r="J64" s="83">
        <v>11426051944</v>
      </c>
      <c r="K64" s="83">
        <v>2089147033</v>
      </c>
      <c r="L64" s="72">
        <f>SUM(D64:K64)</f>
        <v>27132372657</v>
      </c>
    </row>
    <row r="65" spans="1:12" ht="15.75" customHeight="1">
      <c r="A65" s="76" t="s">
        <v>67</v>
      </c>
      <c r="B65" s="96"/>
      <c r="C65" s="78"/>
      <c r="D65" s="27"/>
      <c r="E65" s="27"/>
      <c r="F65" s="78"/>
      <c r="G65" s="78"/>
      <c r="H65" s="78"/>
      <c r="I65" s="78"/>
      <c r="J65" s="78"/>
      <c r="K65" s="78"/>
      <c r="L65" s="72">
        <f>+L58-L64</f>
        <v>538657125135</v>
      </c>
    </row>
    <row r="66" spans="1:12" ht="15.75" customHeight="1">
      <c r="A66" s="76" t="s">
        <v>68</v>
      </c>
      <c r="B66" s="96"/>
      <c r="C66" s="78"/>
      <c r="D66" s="27"/>
      <c r="E66" s="27"/>
      <c r="F66" s="78"/>
      <c r="G66" s="78"/>
      <c r="H66" s="78"/>
      <c r="I66" s="78"/>
      <c r="J66" s="78"/>
      <c r="K66" s="78"/>
      <c r="L66" s="72">
        <v>13759267901</v>
      </c>
    </row>
    <row r="67" spans="1:12" ht="15.75" customHeight="1">
      <c r="A67" s="76" t="s">
        <v>77</v>
      </c>
      <c r="B67" s="96"/>
      <c r="C67" s="78"/>
      <c r="D67" s="27"/>
      <c r="E67" s="27"/>
      <c r="F67" s="78"/>
      <c r="G67" s="78"/>
      <c r="H67" s="78"/>
      <c r="I67" s="78"/>
      <c r="J67" s="78"/>
      <c r="K67" s="78"/>
      <c r="L67" s="72">
        <f>(+L65-L66)*0.5%</f>
        <v>2624489286.17</v>
      </c>
    </row>
    <row r="68" spans="1:12" ht="15.75" customHeight="1">
      <c r="A68" s="76" t="s">
        <v>70</v>
      </c>
      <c r="B68" s="96"/>
      <c r="C68" s="78"/>
      <c r="D68" s="27"/>
      <c r="E68" s="27"/>
      <c r="F68" s="78"/>
      <c r="G68" s="78"/>
      <c r="H68" s="78"/>
      <c r="I68" s="78"/>
      <c r="J68" s="78"/>
      <c r="K68" s="78"/>
      <c r="L68" s="79">
        <f>+L64+L67</f>
        <v>29756861943.17</v>
      </c>
    </row>
    <row r="69" spans="1:12" ht="15.75" customHeight="1" thickBot="1">
      <c r="A69" s="76" t="s">
        <v>69</v>
      </c>
      <c r="B69" s="96"/>
      <c r="C69" s="78"/>
      <c r="D69" s="27"/>
      <c r="E69" s="85"/>
      <c r="F69" s="78"/>
      <c r="G69" s="78"/>
      <c r="H69" s="78"/>
      <c r="I69" s="78"/>
      <c r="J69" s="78"/>
      <c r="K69" s="78"/>
      <c r="L69" s="79">
        <v>29842882565.6362</v>
      </c>
    </row>
    <row r="70" spans="1:12" ht="13.5" thickBot="1">
      <c r="A70" s="86" t="s">
        <v>71</v>
      </c>
      <c r="B70" s="98"/>
      <c r="C70" s="78"/>
      <c r="D70" s="27"/>
      <c r="E70" s="85"/>
      <c r="F70" s="78"/>
      <c r="G70" s="78"/>
      <c r="H70" s="78"/>
      <c r="I70" s="78"/>
      <c r="J70" s="78"/>
      <c r="K70" s="87"/>
      <c r="L70" s="120">
        <f>+L68-L69</f>
        <v>-86020622.46620178</v>
      </c>
    </row>
    <row r="71" spans="1:9" ht="12.75">
      <c r="A71" s="34"/>
      <c r="B71" s="34"/>
      <c r="C71" s="34"/>
      <c r="D71" s="34"/>
      <c r="E71" s="46"/>
      <c r="F71" s="34"/>
      <c r="G71" s="34"/>
      <c r="H71" s="34"/>
      <c r="I71" s="34"/>
    </row>
    <row r="72" spans="1:5" ht="15.75">
      <c r="A72" s="6" t="s">
        <v>50</v>
      </c>
      <c r="B72" s="6"/>
      <c r="C72" s="6"/>
      <c r="E72" s="8"/>
    </row>
    <row r="73" spans="1:5" ht="12.75">
      <c r="A73" s="14"/>
      <c r="B73" s="15"/>
      <c r="C73" s="33">
        <v>44196</v>
      </c>
      <c r="D73" s="33">
        <v>44377</v>
      </c>
      <c r="E73" s="33">
        <v>44561</v>
      </c>
    </row>
    <row r="74" spans="1:5" ht="12.75">
      <c r="A74" s="12" t="s">
        <v>32</v>
      </c>
      <c r="B74" s="13"/>
      <c r="C74" s="26">
        <f>E48/(E51-E48)</f>
        <v>0.13967789214709167</v>
      </c>
      <c r="D74" s="26">
        <f>H49/(H51-H49)</f>
        <v>0.06826958745339023</v>
      </c>
      <c r="E74" s="26">
        <f>+D74/6*12</f>
        <v>0.13653917490678047</v>
      </c>
    </row>
    <row r="75" spans="1:5" ht="12.75">
      <c r="A75" s="8"/>
      <c r="B75" s="8"/>
      <c r="C75" s="25"/>
      <c r="D75" s="25" t="s">
        <v>2</v>
      </c>
      <c r="E75" s="25" t="s">
        <v>2</v>
      </c>
    </row>
    <row r="76" spans="1:5" ht="12.75">
      <c r="A76" s="8"/>
      <c r="B76" s="8"/>
      <c r="C76" s="25"/>
      <c r="D76" s="25"/>
      <c r="E76" s="25"/>
    </row>
    <row r="77" spans="1:5" ht="12.75">
      <c r="A77" s="8"/>
      <c r="B77" s="8"/>
      <c r="C77" s="25"/>
      <c r="D77" s="25"/>
      <c r="E77" s="25"/>
    </row>
    <row r="78" spans="1:5" ht="12.75">
      <c r="A78" s="8"/>
      <c r="B78" s="8"/>
      <c r="C78" s="25"/>
      <c r="D78" s="25"/>
      <c r="E78" s="25"/>
    </row>
    <row r="79" spans="1:5" ht="12.75">
      <c r="A79" s="8"/>
      <c r="B79" s="8"/>
      <c r="C79" s="25"/>
      <c r="D79" s="25"/>
      <c r="E79" s="25"/>
    </row>
    <row r="80" spans="1:5" ht="12.75">
      <c r="A80" s="8"/>
      <c r="B80" s="8"/>
      <c r="C80" s="25"/>
      <c r="D80" s="25"/>
      <c r="E80" s="25"/>
    </row>
    <row r="81" spans="1:5" ht="12.75">
      <c r="A81" s="8"/>
      <c r="B81" s="8"/>
      <c r="C81" s="25"/>
      <c r="D81" s="122" t="s">
        <v>2</v>
      </c>
      <c r="E81" s="25"/>
    </row>
    <row r="82" spans="1:5" ht="12.75">
      <c r="A82" s="8"/>
      <c r="B82" s="8"/>
      <c r="C82" s="25"/>
      <c r="D82" s="25" t="s">
        <v>2</v>
      </c>
      <c r="E82" s="25"/>
    </row>
    <row r="83" spans="1:5" ht="12.75">
      <c r="A83" s="8"/>
      <c r="B83" s="8"/>
      <c r="C83" s="25"/>
      <c r="D83" s="25" t="s">
        <v>2</v>
      </c>
      <c r="E83" s="25"/>
    </row>
    <row r="84" spans="1:5" ht="12.75">
      <c r="A84" s="8"/>
      <c r="B84" s="8"/>
      <c r="C84" s="25"/>
      <c r="D84" s="25"/>
      <c r="E84" s="25"/>
    </row>
    <row r="85" spans="1:5" ht="12.75">
      <c r="A85" s="8"/>
      <c r="B85" s="8"/>
      <c r="C85" s="25"/>
      <c r="D85" s="25"/>
      <c r="E85" s="25"/>
    </row>
    <row r="86" spans="1:5" ht="12.75">
      <c r="A86" s="8"/>
      <c r="B86" s="8"/>
      <c r="C86" s="25"/>
      <c r="D86" s="25"/>
      <c r="E86" s="25"/>
    </row>
    <row r="87" spans="2:11" ht="14.25">
      <c r="B87" s="24"/>
      <c r="D87" s="24"/>
      <c r="E87" s="24"/>
      <c r="F87" s="107"/>
      <c r="G87" s="107"/>
      <c r="H87" s="107"/>
      <c r="I87" s="107"/>
      <c r="J87" s="107"/>
      <c r="K87" s="24"/>
    </row>
    <row r="88" spans="2:11" ht="14.25">
      <c r="B88" s="24"/>
      <c r="D88" s="108"/>
      <c r="E88" s="109"/>
      <c r="F88" s="108"/>
      <c r="G88" s="108"/>
      <c r="H88" s="108"/>
      <c r="I88" s="107"/>
      <c r="J88" s="108"/>
      <c r="K88" s="24"/>
    </row>
    <row r="89" spans="2:11" ht="14.25">
      <c r="B89" s="24"/>
      <c r="D89" s="24"/>
      <c r="E89" s="24"/>
      <c r="F89" s="24"/>
      <c r="G89" s="24"/>
      <c r="H89" s="24"/>
      <c r="I89" s="24"/>
      <c r="J89" s="24"/>
      <c r="K89" s="24"/>
    </row>
    <row r="90" spans="1:5" ht="12.75">
      <c r="A90" s="27"/>
      <c r="B90" s="27"/>
      <c r="C90" s="1"/>
      <c r="D90" s="1"/>
      <c r="E90" s="1"/>
    </row>
    <row r="91" ht="15.75" customHeight="1">
      <c r="J91" s="16"/>
    </row>
    <row r="92" spans="3:10" ht="15" hidden="1">
      <c r="C92" s="22"/>
      <c r="D92" s="9"/>
      <c r="E92" s="17"/>
      <c r="F92" s="22" t="s">
        <v>72</v>
      </c>
      <c r="I92" s="38"/>
      <c r="J92" s="16"/>
    </row>
    <row r="93" spans="6:8" ht="12.75" hidden="1">
      <c r="F93" s="123" t="s">
        <v>59</v>
      </c>
      <c r="G93" s="123"/>
      <c r="H93" s="45"/>
    </row>
    <row r="94" spans="3:6" ht="12.75" hidden="1">
      <c r="C94" s="1"/>
      <c r="D94" s="1"/>
      <c r="E94" s="1"/>
      <c r="F94" s="27" t="s">
        <v>73</v>
      </c>
    </row>
    <row r="95" spans="3:8" ht="12.75" hidden="1">
      <c r="C95" s="1"/>
      <c r="D95" s="1"/>
      <c r="E95" s="1"/>
      <c r="F95" s="27" t="s">
        <v>74</v>
      </c>
      <c r="G95" s="1"/>
      <c r="H95" s="1"/>
    </row>
    <row r="96" ht="12.75" hidden="1"/>
  </sheetData>
  <sheetProtection/>
  <mergeCells count="5">
    <mergeCell ref="F93:G93"/>
    <mergeCell ref="A1:L1"/>
    <mergeCell ref="A2:L2"/>
    <mergeCell ref="A24:L24"/>
    <mergeCell ref="D55:K55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Nelson Torales</cp:lastModifiedBy>
  <cp:lastPrinted>2019-01-18T14:32:33Z</cp:lastPrinted>
  <dcterms:created xsi:type="dcterms:W3CDTF">1998-04-06T12:20:18Z</dcterms:created>
  <dcterms:modified xsi:type="dcterms:W3CDTF">2021-08-06T18:34:24Z</dcterms:modified>
  <cp:category/>
  <cp:version/>
  <cp:contentType/>
  <cp:contentStatus/>
</cp:coreProperties>
</file>