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drawings/drawing1.xml" ContentType="application/vnd.openxmlformats-officedocument.drawing+xml"/>
  <Override PartName="/xl/styles.xml" ContentType="application/vnd.openxmlformats-officedocument.spreadsheetml.styles+xml"/>
  <Override PartName="/xl/worksheets/sheet5.xml" ContentType="application/vnd.openxmlformats-officedocument.spreadsheetml.worksheet+xml"/>
  <Override PartName="/xl/theme/theme1.xml" ContentType="application/vnd.openxmlformats-officedocument.theme+xml"/>
  <Override PartName="/xl/sharedStrings.xml" ContentType="application/vnd.openxmlformats-officedocument.spreadsheetml.sharedStrings+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_xmlsignatures/sig1.xml" ContentType="application/vnd.openxmlformats-package.digital-signature-xmlsignature+xml"/>
  <Override PartName="/_xmlsignatures/sig2.xml" ContentType="application/vnd.openxmlformats-package.digital-signature-xmlsignature+xml"/>
  <Override PartName="/_xmlsignatures/sig3.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rocio.ramirez\Desktop\"/>
    </mc:Choice>
  </mc:AlternateContent>
  <bookViews>
    <workbookView xWindow="0" yWindow="0" windowWidth="28800" windowHeight="12300"/>
  </bookViews>
  <sheets>
    <sheet name="balance" sheetId="1" r:id="rId1"/>
    <sheet name="Notas a los est cont" sheetId="2" r:id="rId2"/>
    <sheet name="Flujo de Efectivo grac" sheetId="4" r:id="rId3"/>
    <sheet name="Sheet1" sheetId="5" state="hidden" r:id="rId4"/>
    <sheet name="Hoja1" sheetId="3" state="hidden" r:id="rId5"/>
  </sheets>
  <definedNames>
    <definedName name="_xlnm._FilterDatabase" localSheetId="3" hidden="1">Sheet1!$I$1:$I$700</definedName>
    <definedName name="_xlnm.Print_Area" localSheetId="0">balance!$A$1:$J$48</definedName>
    <definedName name="_xlnm.Print_Area" localSheetId="2">'Flujo de Efectivo grac'!$A$1:$G$42</definedName>
    <definedName name="_xlnm.Print_Area" localSheetId="1">'Notas a los est cont'!$A$1:$K$77</definedName>
  </definedNames>
  <calcPr calcId="162913" calcMode="manual" calcCompleted="0" calcOnSave="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O34" i="5" l="1"/>
  <c r="O17" i="5"/>
  <c r="O9" i="5"/>
  <c r="O37" i="5"/>
  <c r="O44" i="5"/>
  <c r="O5" i="5" l="1"/>
  <c r="I28" i="5"/>
  <c r="O14" i="5"/>
  <c r="O18" i="5"/>
  <c r="L21" i="5" l="1"/>
  <c r="O33" i="5"/>
  <c r="O40" i="5"/>
  <c r="O30" i="5"/>
  <c r="O26" i="5"/>
  <c r="O8" i="5"/>
  <c r="L20" i="5"/>
  <c r="L19" i="5"/>
  <c r="L5" i="5"/>
  <c r="I5" i="5"/>
  <c r="L44" i="5"/>
  <c r="L40" i="5"/>
  <c r="L37" i="5"/>
  <c r="L34" i="5"/>
  <c r="L33" i="5"/>
  <c r="L30" i="5"/>
  <c r="L26" i="5"/>
  <c r="L18" i="5"/>
  <c r="L14" i="5"/>
  <c r="L9" i="5"/>
  <c r="L8" i="5"/>
  <c r="L2" i="5"/>
  <c r="I44" i="5"/>
  <c r="I40" i="5"/>
  <c r="I37" i="5"/>
  <c r="I34" i="5"/>
  <c r="I33" i="5"/>
  <c r="I30" i="5"/>
  <c r="I26" i="5"/>
  <c r="I18" i="5"/>
  <c r="I14" i="5"/>
  <c r="I9" i="5"/>
  <c r="I8" i="5"/>
  <c r="I2" i="5"/>
  <c r="H23" i="5"/>
  <c r="F5" i="5"/>
  <c r="F26" i="5"/>
  <c r="F37" i="5"/>
  <c r="F14" i="5"/>
  <c r="F8" i="5"/>
  <c r="F18" i="5"/>
  <c r="F44" i="5"/>
  <c r="F33" i="5"/>
  <c r="E9" i="5"/>
  <c r="F9" i="5" s="1"/>
  <c r="E34" i="5"/>
  <c r="F34" i="5" s="1"/>
  <c r="L22" i="5"/>
  <c r="H22" i="5" l="1"/>
  <c r="L23" i="5"/>
</calcChain>
</file>

<file path=xl/sharedStrings.xml><?xml version="1.0" encoding="utf-8"?>
<sst xmlns="http://schemas.openxmlformats.org/spreadsheetml/2006/main" count="486" uniqueCount="295">
  <si>
    <t>ACTIVO</t>
  </si>
  <si>
    <t>Guaraníes</t>
  </si>
  <si>
    <t>PASIVO</t>
  </si>
  <si>
    <t>DISPONIBLE</t>
  </si>
  <si>
    <t>OBLIGACIONES DIVERSAS</t>
  </si>
  <si>
    <t>PROVISIONES Y PREVISIONES</t>
  </si>
  <si>
    <t>CREDITOS DIVERSOS RESIDENTES</t>
  </si>
  <si>
    <t>TOTAL DE PASIVO</t>
  </si>
  <si>
    <t>Capital Integrado</t>
  </si>
  <si>
    <t>AJUSTES AL PATRIMONIO</t>
  </si>
  <si>
    <t>BIENES DE USO</t>
  </si>
  <si>
    <t>RESERVAS</t>
  </si>
  <si>
    <t>CARGOS DIFERIDOS</t>
  </si>
  <si>
    <t>Aporte por aumento de capital</t>
  </si>
  <si>
    <t>TOTAL DE PATRIMONIO</t>
  </si>
  <si>
    <t>TOTAL DE ACTIVO</t>
  </si>
  <si>
    <t>TOTAL DE PASIVO Y PATRIMONIO</t>
  </si>
  <si>
    <t>OTRAS GANANCIAS OPERATIVAS</t>
  </si>
  <si>
    <t>OTRAS PERDIDAS OPERATIVAS</t>
  </si>
  <si>
    <t>DIRECTORIO</t>
  </si>
  <si>
    <t>DIRECTOR-PRESIDENTE</t>
  </si>
  <si>
    <t>DIRECTOR TITULAR</t>
  </si>
  <si>
    <t>A) CONSIDERACION  POR LA ASAMBLEA DE ACCIONISTAS</t>
  </si>
  <si>
    <t>c.9) Cargos Diferidos</t>
  </si>
  <si>
    <t>Concepto</t>
  </si>
  <si>
    <t>Saldo neto</t>
  </si>
  <si>
    <t>aumentos</t>
  </si>
  <si>
    <t>Amortizaciones</t>
  </si>
  <si>
    <t>inicial</t>
  </si>
  <si>
    <t>final</t>
  </si>
  <si>
    <t>Mejoras en inst.</t>
  </si>
  <si>
    <t>en inmuebles</t>
  </si>
  <si>
    <t>B) INFORMACION BASICA SOBRE LA ENTIDAD FINANCIERA</t>
  </si>
  <si>
    <t>arrendados</t>
  </si>
  <si>
    <t>b.1 ) Naturaleza Jurídica</t>
  </si>
  <si>
    <t xml:space="preserve">Sociedad Anónima Emisora de Capital Abierto, autorizada por la Res. Nº 6 Acta nº 25 </t>
  </si>
  <si>
    <t>total</t>
  </si>
  <si>
    <t>c.10 ) Pasivos Subordinados</t>
  </si>
  <si>
    <t>No existen pasivos subordinados.</t>
  </si>
  <si>
    <t xml:space="preserve">c.11) No existen limitaciones a la libre disponibilidad de los Activos o del </t>
  </si>
  <si>
    <t>Patrimonio, ni cualquier restricción al derecho de propiedad.</t>
  </si>
  <si>
    <t>c.12) No existen garantías otorgadas respecto a pasivos.</t>
  </si>
  <si>
    <t>Según sus vencimientos.</t>
  </si>
  <si>
    <t xml:space="preserve">b.3) Sucursales en el Exterior </t>
  </si>
  <si>
    <t>La Entidad no otorga créditos, por consiguiente carece de obligaciones por</t>
  </si>
  <si>
    <t>La entidad no cuenta con sucursales en el Exterior.</t>
  </si>
  <si>
    <t>c.14) La entidad no posee cartera de clientes.</t>
  </si>
  <si>
    <t>c.15) La Entidad no posee créditos y contingencias con personas</t>
  </si>
  <si>
    <t>y empresas vinculadas.</t>
  </si>
  <si>
    <t>Capital social</t>
  </si>
  <si>
    <t>D) PATRIMONIO</t>
  </si>
  <si>
    <t>b.6) Nomina de la Dirección y el Personal Superior</t>
  </si>
  <si>
    <t xml:space="preserve">Presidente :            </t>
  </si>
  <si>
    <t>Sr. Cesar Guillermo Vera Subeldia</t>
  </si>
  <si>
    <t>Vice Presidente:</t>
  </si>
  <si>
    <t>Abog. Mary Alice Valdez González</t>
  </si>
  <si>
    <t>saldo al inicio</t>
  </si>
  <si>
    <t>Aumentos</t>
  </si>
  <si>
    <t>Saldo al cierre</t>
  </si>
  <si>
    <t>del ejercicio</t>
  </si>
  <si>
    <t>Director Titular:</t>
  </si>
  <si>
    <t xml:space="preserve">Sindico Titular :                      </t>
  </si>
  <si>
    <t>C) INFORMACION REFERENTE A LOS ACTIVOS Y PASIVOS</t>
  </si>
  <si>
    <t>c.1 Valuación de la moneda extranjera</t>
  </si>
  <si>
    <t xml:space="preserve">Dólar Americano          </t>
  </si>
  <si>
    <t xml:space="preserve">Real                                    </t>
  </si>
  <si>
    <t xml:space="preserve">Peso Argentino                   </t>
  </si>
  <si>
    <t xml:space="preserve">Libra Esterlina           </t>
  </si>
  <si>
    <t xml:space="preserve">Franco Suizo              </t>
  </si>
  <si>
    <t xml:space="preserve">Peso Uruguayo                     </t>
  </si>
  <si>
    <t xml:space="preserve">Euro                          </t>
  </si>
  <si>
    <t xml:space="preserve">Peso Chileno                             </t>
  </si>
  <si>
    <t>Importe arbitr.</t>
  </si>
  <si>
    <t>Importe Equiv.</t>
  </si>
  <si>
    <t>Activos totales en Mon.Extranj.</t>
  </si>
  <si>
    <t>Total</t>
  </si>
  <si>
    <t>Pasivos totales en Mon Extranj.</t>
  </si>
  <si>
    <t>Posición comprada en M/E</t>
  </si>
  <si>
    <t>E) INFORMACION REFERENTE A LAS CONTIGENCIAS</t>
  </si>
  <si>
    <t>MONEDA</t>
  </si>
  <si>
    <t xml:space="preserve">Arbitrada a </t>
  </si>
  <si>
    <t>e.1) Líneas de créditos</t>
  </si>
  <si>
    <t>Vendida</t>
  </si>
  <si>
    <t>No aplicable.</t>
  </si>
  <si>
    <t>USD Efectivo</t>
  </si>
  <si>
    <t>F) INFORMACION REFERENTE A LOS RESULTADOS</t>
  </si>
  <si>
    <t>f.1) Reconocimiento de las ganancias y pérdidas</t>
  </si>
  <si>
    <t>Para en reconocimiento de las ganancias y las pérdidas se ha aplicado</t>
  </si>
  <si>
    <t>Otros</t>
  </si>
  <si>
    <t>el principio Contable de lo devengado.</t>
  </si>
  <si>
    <t>c.3) Valores Públicos</t>
  </si>
  <si>
    <t>f.2) Diferencia de cambio de moneda extranjera</t>
  </si>
  <si>
    <t>La entidad no posee inversiones en valores Públicos.</t>
  </si>
  <si>
    <t>Importe en Gs.</t>
  </si>
  <si>
    <t>c.4) Activos y Pasivos con cláusulas de reajuste</t>
  </si>
  <si>
    <t>No existen Activos y Pasivos con clausulas de reajuste</t>
  </si>
  <si>
    <t>c.5) Cartera de Créditos</t>
  </si>
  <si>
    <t>No posee.</t>
  </si>
  <si>
    <t>c.7) Inversiones</t>
  </si>
  <si>
    <t>La entidad no posee inversiones</t>
  </si>
  <si>
    <t>c.8) Bienes de Uso</t>
  </si>
  <si>
    <t>G) HECHOS POSTERIORES AL CIERRE DEL EJERCICIO</t>
  </si>
  <si>
    <t>Tasa de</t>
  </si>
  <si>
    <t>valor de costo</t>
  </si>
  <si>
    <t>Valor Contable</t>
  </si>
  <si>
    <t>No existen hechos significativos que alteren o modifiquen los estados conta-</t>
  </si>
  <si>
    <t>revaluado</t>
  </si>
  <si>
    <t>Acumulada</t>
  </si>
  <si>
    <t>bles, posteriores al cierre del ejercicio.</t>
  </si>
  <si>
    <t xml:space="preserve">H) EFECTOS INFLACIONARIOS </t>
  </si>
  <si>
    <t>No se ha aplicado procedimiento alguno de ajuste por inflación.</t>
  </si>
  <si>
    <t>Maquinas y equipos</t>
  </si>
  <si>
    <t>Equip.de comp.</t>
  </si>
  <si>
    <t>PERDIDAS POR INCOBRABILIDAD</t>
  </si>
  <si>
    <t>: Gs. 10.000.000.000</t>
  </si>
  <si>
    <t>Para Reserva lega</t>
  </si>
  <si>
    <t>OTROS DOCUMENTOS PARA COMPENSAR</t>
  </si>
  <si>
    <t>INSTITUCIONES FINANCIERAS</t>
  </si>
  <si>
    <t>CAJA VISTA</t>
  </si>
  <si>
    <t>CREDITOS VENCIDOS P/INTERM. FINANC.</t>
  </si>
  <si>
    <t>D.1 Estado de Evolución del Patrimonio Neto</t>
  </si>
  <si>
    <t>Comprada</t>
  </si>
  <si>
    <t>POSICION</t>
  </si>
  <si>
    <t>TOTAL</t>
  </si>
  <si>
    <t>Ganancia por valuación de Activos y Pasivos Financieros  en M/E.</t>
  </si>
  <si>
    <t>Perdidas por Valuación de Activos y Pasivos Financieros en M/E.</t>
  </si>
  <si>
    <t>Diferencia de cambio neto sobre Activos y Pasivos en M/E.</t>
  </si>
  <si>
    <t>Diferencia de cambio neto sobre el total de activos y pasivos en M/E.</t>
  </si>
  <si>
    <t>: Sr. CESAR GUILLERMO VERA SUBELDIA</t>
  </si>
  <si>
    <t>DIRECTOR-VICEPRESIDENTE</t>
  </si>
  <si>
    <t>: Abog. MARY ALICE VALDEZ GONZALEZ</t>
  </si>
  <si>
    <t>Contadora</t>
  </si>
  <si>
    <t>Sindico Titular</t>
  </si>
  <si>
    <t>Sr. CESAR G. VERA SUBELDIA</t>
  </si>
  <si>
    <t>Presidente</t>
  </si>
  <si>
    <t>CAPITAL INTEGRADO</t>
  </si>
  <si>
    <t>APORTES NO CAPITALIZADOS</t>
  </si>
  <si>
    <t>Aportes no Capitalizados</t>
  </si>
  <si>
    <t>Reserva Legal</t>
  </si>
  <si>
    <t>Resultados Acumulados</t>
  </si>
  <si>
    <t>Utilidad del Ejercicio</t>
  </si>
  <si>
    <t>Flujo de efectivo por actividades operativas</t>
  </si>
  <si>
    <t>Efectivo recibido en operaciones de cambios</t>
  </si>
  <si>
    <t>Otros ingreso operativos</t>
  </si>
  <si>
    <t>Efectivo generado (usado) por otras actividades</t>
  </si>
  <si>
    <t>Efectivo pagado en concepto de:</t>
  </si>
  <si>
    <t xml:space="preserve">Gastos financieros </t>
  </si>
  <si>
    <t>(Aumento) Disminución de activos operativos</t>
  </si>
  <si>
    <t>Créditos Vigentes S.F.</t>
  </si>
  <si>
    <t>Créditos Vencidos p/ Interm Financ.</t>
  </si>
  <si>
    <t>Créditos diversos</t>
  </si>
  <si>
    <t>Cargos Diferidos</t>
  </si>
  <si>
    <t>(Aumento) Disminución de pasivos operativos</t>
  </si>
  <si>
    <t>Obligaciones diversas</t>
  </si>
  <si>
    <t>Provisiones y previsiones</t>
  </si>
  <si>
    <t>Impuesto a la Renta</t>
  </si>
  <si>
    <t>Efectivo neto usado por actividades operativas</t>
  </si>
  <si>
    <t>Flujo de efectivo por actividades de inversión</t>
  </si>
  <si>
    <t>Adquisición de bienes de uso</t>
  </si>
  <si>
    <t>Aporte para aumento de Capital</t>
  </si>
  <si>
    <t>Pago de dividendos</t>
  </si>
  <si>
    <t>Efectivo neto usado por actividades de inversión</t>
  </si>
  <si>
    <t>Aumento neto de efectivo y sus equivalentes</t>
  </si>
  <si>
    <t>Efectivo y sus equivalentes al principio del periodo</t>
  </si>
  <si>
    <t>Efectivo y sus equivalentes al final del periodo</t>
  </si>
  <si>
    <t>RESIDENTES</t>
  </si>
  <si>
    <t>GANANCIAS EXTRAORDINARIAS</t>
  </si>
  <si>
    <t>GANANCIAS POR SERVICIOS</t>
  </si>
  <si>
    <t>UTILIDADES DEL EJERCICIO</t>
  </si>
  <si>
    <t>RESULTADOS DEL EJERCICIO</t>
  </si>
  <si>
    <t>RESERVAS LEGAL</t>
  </si>
  <si>
    <t>RESERVAS DE REVALUO</t>
  </si>
  <si>
    <t>PROVISIONES</t>
  </si>
  <si>
    <t>OTRAS OBLIGACIONES DIVERSAS</t>
  </si>
  <si>
    <t>ACREEDORES SOCIALES</t>
  </si>
  <si>
    <t>ACREEDORES FISCALES</t>
  </si>
  <si>
    <t>DEPOSITOS</t>
  </si>
  <si>
    <t>MUEBLES, UTILES E INSTALAC.</t>
  </si>
  <si>
    <t>BIENES DE USO PROPIO</t>
  </si>
  <si>
    <t>RETENCION I.V.A. CREDITO</t>
  </si>
  <si>
    <t>OPERACIONES GRAVADAS</t>
  </si>
  <si>
    <t>ANTICIPO IMP A LA RENTA</t>
  </si>
  <si>
    <t>IMPUESTO A LAS RENTAS</t>
  </si>
  <si>
    <t>CARGOS PAGADOS POR ANTICIPADO</t>
  </si>
  <si>
    <t>GTIA DE ALQUILER</t>
  </si>
  <si>
    <t>CREDITOS DIVERSOS</t>
  </si>
  <si>
    <t>CASAS DE CAMBIOS</t>
  </si>
  <si>
    <t>BANCOS PRIVADOS DEL PAIS</t>
  </si>
  <si>
    <t>BANCOS OFICIALES DEL PAIS</t>
  </si>
  <si>
    <t>INSTITUCIONES FINANCIERAS - VISTA</t>
  </si>
  <si>
    <t>EN LA EMPRESA</t>
  </si>
  <si>
    <t>Saldo Actual</t>
  </si>
  <si>
    <t>Nombre</t>
  </si>
  <si>
    <t>Instituciones Financieras - Vista</t>
  </si>
  <si>
    <t>Gastos Operativos</t>
  </si>
  <si>
    <t>Resultado en operaciones antes de los cambios de activos operativos</t>
  </si>
  <si>
    <t>b.2) Base de preparación de los Estados Contables</t>
  </si>
  <si>
    <t>c.13) Distribución de créditos y obligaciones por intermediación financiera</t>
  </si>
  <si>
    <t>intermediación financiera.</t>
  </si>
  <si>
    <t>b.4) Participación con otras Sociedades</t>
  </si>
  <si>
    <t>La entidad no tiene participación con otras sociedades.</t>
  </si>
  <si>
    <t>b.5) Composición del capital y características de las acciones</t>
  </si>
  <si>
    <t>Disminución</t>
  </si>
  <si>
    <t xml:space="preserve">Yen Japonés                  </t>
  </si>
  <si>
    <t>c.2) Posición en Moneda extranjera</t>
  </si>
  <si>
    <t>a Dolares USA</t>
  </si>
  <si>
    <t>en Guaraníes</t>
  </si>
  <si>
    <t>Dólares</t>
  </si>
  <si>
    <t>c.6) Previsiones sobre riesgos directos y contingentes.</t>
  </si>
  <si>
    <t>No existen previsiones sobre riesgos directos y contingentes</t>
  </si>
  <si>
    <t>Los bienes de uso se exponen por su costo revaluado, de acuerdo con la variación de índice de precios al consumo, deducidas las depreciaciones acumuladas sobre la base de las tasas determinadas la  Ley 125/91, y su modificatoria, la Ley 2421/04</t>
  </si>
  <si>
    <t>Depreciación</t>
  </si>
  <si>
    <t>Muebles y útiles</t>
  </si>
  <si>
    <t>de fecha 15 de junio de 2007.-</t>
  </si>
  <si>
    <t>ENTIDADES DE CREDITO NO BANCARIAS</t>
  </si>
  <si>
    <t>PREVISION CH.DEV. NO COB.GS</t>
  </si>
  <si>
    <t>VALOR COSTO REVAL.-MUEBLES, UTILES E INSTALA</t>
  </si>
  <si>
    <t>ACREEDORES FISCALES - IVA A PAGAR</t>
  </si>
  <si>
    <t>ACREEDORES FISCALES - A CARGO DE LA EMPRESA</t>
  </si>
  <si>
    <t>DIRECCION GENERAL DE REACUD.</t>
  </si>
  <si>
    <t>CREDITOS VENCIDOS POR INTERMEDIACION FINANCIERA</t>
  </si>
  <si>
    <t>OBLIGACIONES POR INTERMEDIACION FINANCIERA-SECTOR</t>
  </si>
  <si>
    <t>Giros y transferencias a pagar</t>
  </si>
  <si>
    <t>MUEBLES, UTILES EINSTALAC.</t>
  </si>
  <si>
    <t>MEJORAS EN PROP.DE TERCEROS</t>
  </si>
  <si>
    <t>C.P. ROCIO RAMIRES TORREZ</t>
  </si>
  <si>
    <t>C.P. DAISY A. BENITES MARTINEZ</t>
  </si>
  <si>
    <t>Vice-Presidente</t>
  </si>
  <si>
    <t>Dividendos a pagar</t>
  </si>
  <si>
    <t>CARGOS DIFERIDOS E INTANGIBLES</t>
  </si>
  <si>
    <t>VALOR DE COSTO - MEJORAS E INSTAL. EN INMUEB</t>
  </si>
  <si>
    <t>OBLIGACIONES POR INTERMEDIACION FINANCIERA-SECTOF</t>
  </si>
  <si>
    <t>Abog. MARY A. VALDEZ GONZALEZ</t>
  </si>
  <si>
    <t>P E R D I D A S</t>
  </si>
  <si>
    <t>G A N A N C I A S</t>
  </si>
  <si>
    <t>PERDIDAS POR VALUACIÓN</t>
  </si>
  <si>
    <t>GANANCIAS POR VALUACIÓN</t>
  </si>
  <si>
    <t>PERDIDAS POR SERVICIOS</t>
  </si>
  <si>
    <t>DESAFECTACION DE PREVISIONES</t>
  </si>
  <si>
    <t>PERDIDAS EXTRAORDINARIAS</t>
  </si>
  <si>
    <t>RESULTADO DEL EJERCICIO</t>
  </si>
  <si>
    <t>A C T I V O</t>
  </si>
  <si>
    <t>P A S I V O</t>
  </si>
  <si>
    <t>PERDIDAS OPERATIVAS POR CAMBIO Y ARBITRAJE</t>
  </si>
  <si>
    <t>GANANCIAS OPERATIVAS POR CAMBIO Y ARBITRAJE</t>
  </si>
  <si>
    <t>P A T R I M O N I O</t>
  </si>
  <si>
    <t>(DEPRECIACIONES ACUMULADAS - MEJORAS E INSTA</t>
  </si>
  <si>
    <t>DEP.MEJORAS EN PROP.DE TERCER</t>
  </si>
  <si>
    <t>DIVIDENDOS A PAGAR</t>
  </si>
  <si>
    <t>Los estados contables expuestos han sido formulados según resolución Nº 723/95, del Banco Central del Paraguay, siguiendo instrucciones y normas contables. En General los registros son mantenidos al costo histórico, salvo las cuentas de Bienes de Uso, las que se exponen a valores actualizados, para reflejar así los  efectos de las variaciones, en el poder adquisitivo de la moneda nacional.</t>
  </si>
  <si>
    <t>Ajustes al Patrimonio Res. Revalúo</t>
  </si>
  <si>
    <t>CAJA</t>
  </si>
  <si>
    <t>BANCOS OFICIALES DEL PAÍS</t>
  </si>
  <si>
    <t>BANCOS PRIVADOS DEL PAÍS</t>
  </si>
  <si>
    <t>ENTIDADES DE CRÉDITO NO BANCARIAS</t>
  </si>
  <si>
    <t>CRÉDITOS DIVERSOS</t>
  </si>
  <si>
    <t>SECTOR NO FINANCIERO</t>
  </si>
  <si>
    <t>PROPIOS</t>
  </si>
  <si>
    <t>Lic. Laura Mabel Arredondo Lugo</t>
  </si>
  <si>
    <t>: Lic. LAURA MABEL ARREDONDO LUGO</t>
  </si>
  <si>
    <t>GIROS TIGO GS</t>
  </si>
  <si>
    <t>OBLIGACIONES POR INTERMEDIACIÓN FINANCIERA</t>
  </si>
  <si>
    <t>ENTIDADES DE CREDITO NO B</t>
  </si>
  <si>
    <t>ANTICIPO POR COMPRA DE BI</t>
  </si>
  <si>
    <t>RETENCION IVA CREDITO</t>
  </si>
  <si>
    <t>BIENES DE USO PROPIOS</t>
  </si>
  <si>
    <t>VAL.COSTO REVAL.MUEB.UTIL</t>
  </si>
  <si>
    <t>CARGOS DIFERIDOS E INTANG</t>
  </si>
  <si>
    <t>VAL.COSTO.MEJ.E.INST.EN I</t>
  </si>
  <si>
    <t>MEJORAS EN PROP.DE TERCER</t>
  </si>
  <si>
    <t>DEP.MEJORAS EN PROP.DE TE</t>
  </si>
  <si>
    <t>OBLIG.INTERN.FINANC.SECTO</t>
  </si>
  <si>
    <t>DEPOSITOS VISTA</t>
  </si>
  <si>
    <t>ACREED.FISCAL IVA A PAGAR</t>
  </si>
  <si>
    <t>ACREEDORES SOCIALES A CAR</t>
  </si>
  <si>
    <t>OTRAS OBLIGACIONES DIVERS</t>
  </si>
  <si>
    <t>RESERVA LEGAL</t>
  </si>
  <si>
    <t>SEGUROS PAGADOS NO DEVENG</t>
  </si>
  <si>
    <t>CUENTAS DE CONTINGENCIAS, ORDEN Y FIDEICOMISOS    Gs.</t>
  </si>
  <si>
    <t>RESULTADOS ACUMULADOS</t>
  </si>
  <si>
    <t>Peso Colombiano</t>
  </si>
  <si>
    <t>Peso Boliviano</t>
  </si>
  <si>
    <t>Dólar Canadiense</t>
  </si>
  <si>
    <t>Real Efectivo</t>
  </si>
  <si>
    <t>Peso Argentino Efectivo</t>
  </si>
  <si>
    <t xml:space="preserve">     TOTAL DE CUENTAS DE ORDEN                                             Gs.</t>
  </si>
  <si>
    <t>deprec. en% A.</t>
  </si>
  <si>
    <t>ESTADO DE FLUJO DE EFECTIVO</t>
  </si>
  <si>
    <t xml:space="preserve">Los Estados Financieros de Norte Cambios SAECA del ejercicio 2020 serán considerados por la asamblea ordinaria de accionistas 2021, dentro del plazo establecido en los estatutos sociales y el artículo 1079 del código civil. </t>
  </si>
  <si>
    <t>C.P. Daisy Alicia Benites Martínez</t>
  </si>
  <si>
    <t>ESTADO DE SITUACION PATRIMONIAL AL 30 DE SEPTIEMBRE DE 2020</t>
  </si>
  <si>
    <t/>
  </si>
  <si>
    <t>AL 30 DE SEPTIEMBRE DE 2020 (EXPRESADO EN GUARANIES)</t>
  </si>
  <si>
    <t>NOTAS A LOS ESTADOS FINANCIEROS AL 30 DE SEPTIEMBRE DE 2020</t>
  </si>
  <si>
    <t>Correspondiente al ejercicio económico inicial finalizado el  30 de septiembre de 2020 (Expresado en Guaraníes)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</si>
</sst>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1" formatCode="_(* #,##0_);_(* \(#,##0\);_(* &quot;-&quot;_);_(@_)"/>
    <numFmt numFmtId="43" formatCode="_(* #,##0.00_);_(* \(#,##0.00\);_(* &quot;-&quot;??_);_(@_)"/>
    <numFmt numFmtId="164" formatCode="_(* #,##0_);_(* \(#,##0\);_(* &quot;-&quot;??_);_(@_)"/>
    <numFmt numFmtId="165" formatCode="_(&quot;G&quot;* #,##0.00_);_(&quot;G&quot;* \(#,##0.00\);_(&quot;G&quot;* &quot;-&quot;??_);_(@_)"/>
    <numFmt numFmtId="166" formatCode="_([$€]* #,##0.00_);_([$€]* \(#,##0.00\);_([$€]* &quot;-&quot;??_);_(@_)"/>
  </numFmts>
  <fonts count="26">
    <font>
      <sz val="10"/>
      <name val="Arial"/>
    </font>
    <font>
      <sz val="11"/>
      <color theme="1"/>
      <name val="Calibri"/>
      <family val="2"/>
      <scheme val="minor"/>
    </font>
    <font>
      <sz val="11"/>
      <color theme="1"/>
      <name val="Calibri"/>
      <family val="2"/>
      <scheme val="minor"/>
    </font>
    <font>
      <sz val="10"/>
      <name val="Arial"/>
      <family val="2"/>
    </font>
    <font>
      <sz val="10"/>
      <name val="Arial"/>
      <family val="2"/>
    </font>
    <font>
      <sz val="12"/>
      <name val="Tahoma"/>
      <family val="2"/>
    </font>
    <font>
      <sz val="12"/>
      <name val="Bookman Old Style"/>
      <family val="1"/>
    </font>
    <font>
      <b/>
      <sz val="16"/>
      <name val="Source Serif Pro"/>
      <family val="1"/>
    </font>
    <font>
      <sz val="11"/>
      <name val="Source Serif Pro"/>
      <family val="1"/>
    </font>
    <font>
      <b/>
      <sz val="14"/>
      <name val="Source Serif Pro"/>
      <family val="1"/>
    </font>
    <font>
      <sz val="14"/>
      <name val="Source Serif Pro"/>
      <family val="1"/>
    </font>
    <font>
      <b/>
      <sz val="12"/>
      <name val="Source Serif Pro"/>
      <family val="1"/>
    </font>
    <font>
      <b/>
      <sz val="10"/>
      <name val="Source Serif Pro"/>
      <family val="1"/>
    </font>
    <font>
      <sz val="12"/>
      <name val="Source Serif Pro"/>
      <family val="1"/>
    </font>
    <font>
      <sz val="10"/>
      <name val="Source Serif Pro"/>
      <family val="1"/>
    </font>
    <font>
      <b/>
      <sz val="11"/>
      <name val="Source Serif Pro"/>
      <family val="1"/>
    </font>
    <font>
      <sz val="8"/>
      <name val="Source Serif Pro"/>
      <family val="1"/>
    </font>
    <font>
      <b/>
      <sz val="8"/>
      <name val="Source Serif Pro"/>
      <family val="1"/>
    </font>
    <font>
      <sz val="8"/>
      <color theme="1"/>
      <name val="Source Serif Pro"/>
      <family val="1"/>
    </font>
    <font>
      <i/>
      <sz val="8"/>
      <name val="Source Serif Pro"/>
      <family val="1"/>
    </font>
    <font>
      <sz val="9"/>
      <name val="Source Serif Pro"/>
      <family val="1"/>
    </font>
    <font>
      <i/>
      <sz val="8"/>
      <name val="Tahoma"/>
      <family val="2"/>
    </font>
    <font>
      <b/>
      <sz val="11"/>
      <color theme="1"/>
      <name val="Calibri"/>
      <family val="2"/>
      <scheme val="minor"/>
    </font>
    <font>
      <sz val="11"/>
      <color theme="1"/>
      <name val="Source Serif Pro"/>
      <family val="1"/>
    </font>
    <font>
      <b/>
      <sz val="11"/>
      <color theme="1"/>
      <name val="Source Serif Pro"/>
      <family val="1"/>
    </font>
    <font>
      <sz val="12"/>
      <color theme="1"/>
      <name val="Source Serif Pro"/>
      <family val="1"/>
    </font>
  </fonts>
  <fills count="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rgb="FFFFFFFF"/>
        <bgColor indexed="64"/>
      </patternFill>
    </fill>
    <fill>
      <patternFill patternType="solid">
        <fgColor theme="4" tint="0.79998168889431442"/>
        <bgColor theme="4" tint="0.79998168889431442"/>
      </patternFill>
    </fill>
  </fills>
  <borders count="41">
    <border>
      <left/>
      <right/>
      <top/>
      <bottom/>
      <diagonal/>
    </border>
    <border>
      <left/>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theme="0" tint="-0.24994659260841701"/>
      </top>
      <bottom style="thin">
        <color theme="0" tint="-0.24994659260841701"/>
      </bottom>
      <diagonal/>
    </border>
    <border>
      <left style="thin">
        <color indexed="64"/>
      </left>
      <right style="thin">
        <color indexed="64"/>
      </right>
      <top/>
      <bottom style="thin">
        <color theme="0" tint="-0.24994659260841701"/>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medium">
        <color indexed="64"/>
      </top>
      <bottom style="thin">
        <color theme="0" tint="-0.14996795556505021"/>
      </bottom>
      <diagonal/>
    </border>
    <border>
      <left style="medium">
        <color indexed="64"/>
      </left>
      <right style="thin">
        <color indexed="64"/>
      </right>
      <top style="thin">
        <color theme="0" tint="-0.14996795556505021"/>
      </top>
      <bottom style="thin">
        <color theme="0" tint="-0.14996795556505021"/>
      </bottom>
      <diagonal/>
    </border>
    <border>
      <left style="thin">
        <color indexed="64"/>
      </left>
      <right style="thin">
        <color indexed="64"/>
      </right>
      <top style="medium">
        <color indexed="64"/>
      </top>
      <bottom style="thin">
        <color theme="0" tint="-0.14996795556505021"/>
      </bottom>
      <diagonal/>
    </border>
    <border>
      <left style="thin">
        <color indexed="64"/>
      </left>
      <right style="medium">
        <color indexed="64"/>
      </right>
      <top style="medium">
        <color indexed="64"/>
      </top>
      <bottom style="thin">
        <color theme="0" tint="-0.14996795556505021"/>
      </bottom>
      <diagonal/>
    </border>
    <border>
      <left style="thin">
        <color indexed="64"/>
      </left>
      <right style="thin">
        <color indexed="64"/>
      </right>
      <top style="thin">
        <color theme="0" tint="-0.14996795556505021"/>
      </top>
      <bottom style="thin">
        <color theme="0" tint="-0.14996795556505021"/>
      </bottom>
      <diagonal/>
    </border>
    <border>
      <left style="thin">
        <color indexed="64"/>
      </left>
      <right style="medium">
        <color indexed="64"/>
      </right>
      <top style="thin">
        <color theme="0" tint="-0.14996795556505021"/>
      </top>
      <bottom style="thin">
        <color theme="0" tint="-0.14996795556505021"/>
      </bottom>
      <diagonal/>
    </border>
    <border>
      <left style="thin">
        <color indexed="64"/>
      </left>
      <right style="medium">
        <color indexed="64"/>
      </right>
      <top style="thin">
        <color theme="0" tint="-0.14996795556505021"/>
      </top>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style="thin">
        <color indexed="64"/>
      </top>
      <bottom style="double">
        <color indexed="64"/>
      </bottom>
      <diagonal/>
    </border>
    <border>
      <left style="thin">
        <color indexed="64"/>
      </left>
      <right/>
      <top/>
      <bottom style="double">
        <color indexed="64"/>
      </bottom>
      <diagonal/>
    </border>
    <border>
      <left style="medium">
        <color indexed="64"/>
      </left>
      <right/>
      <top/>
      <bottom style="double">
        <color indexed="64"/>
      </bottom>
      <diagonal/>
    </border>
    <border>
      <left/>
      <right/>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theme="0" tint="-0.24994659260841701"/>
      </top>
      <bottom/>
      <diagonal/>
    </border>
    <border>
      <left style="thin">
        <color indexed="64"/>
      </left>
      <right style="thin">
        <color indexed="64"/>
      </right>
      <top/>
      <bottom style="medium">
        <color indexed="64"/>
      </bottom>
      <diagonal/>
    </border>
    <border>
      <left/>
      <right/>
      <top style="thin">
        <color theme="4" tint="0.39997558519241921"/>
      </top>
      <bottom style="thin">
        <color theme="4" tint="0.39997558519241921"/>
      </bottom>
      <diagonal/>
    </border>
  </borders>
  <cellStyleXfs count="13">
    <xf numFmtId="0" fontId="0" fillId="0" borderId="0"/>
    <xf numFmtId="43" fontId="4" fillId="0" borderId="0" applyFont="0" applyFill="0" applyBorder="0" applyAlignment="0" applyProtection="0"/>
    <xf numFmtId="165" fontId="4" fillId="0" borderId="0" applyFont="0" applyFill="0" applyBorder="0" applyAlignment="0" applyProtection="0"/>
    <xf numFmtId="43" fontId="3" fillId="0" borderId="0" applyFont="0" applyFill="0" applyBorder="0" applyAlignment="0" applyProtection="0"/>
    <xf numFmtId="41" fontId="3" fillId="0" borderId="0" applyFont="0" applyFill="0" applyBorder="0" applyAlignment="0" applyProtection="0"/>
    <xf numFmtId="166" fontId="3" fillId="0" borderId="0" applyFont="0" applyFill="0" applyBorder="0" applyAlignment="0" applyProtection="0"/>
    <xf numFmtId="0" fontId="3" fillId="0" borderId="0"/>
    <xf numFmtId="0" fontId="3" fillId="0" borderId="0" applyNumberFormat="0" applyFont="0" applyFill="0" applyBorder="0" applyAlignment="0" applyProtection="0">
      <alignment vertical="top"/>
    </xf>
    <xf numFmtId="0" fontId="2" fillId="0" borderId="0"/>
    <xf numFmtId="0" fontId="3" fillId="0" borderId="0"/>
    <xf numFmtId="43" fontId="3" fillId="0" borderId="0" applyFont="0" applyFill="0" applyBorder="0" applyAlignment="0" applyProtection="0"/>
    <xf numFmtId="165" fontId="3" fillId="0" borderId="0" applyFont="0" applyFill="0" applyBorder="0" applyAlignment="0" applyProtection="0"/>
    <xf numFmtId="0" fontId="1" fillId="0" borderId="0"/>
  </cellStyleXfs>
  <cellXfs count="344">
    <xf numFmtId="0" fontId="0" fillId="0" borderId="0" xfId="0"/>
    <xf numFmtId="0" fontId="5" fillId="0" borderId="0" xfId="0" applyFont="1"/>
    <xf numFmtId="0" fontId="5" fillId="0" borderId="0" xfId="0" applyFont="1" applyAlignment="1">
      <alignment horizontal="center" vertical="center"/>
    </xf>
    <xf numFmtId="0" fontId="5" fillId="0" borderId="9" xfId="0" applyFont="1" applyBorder="1" applyAlignment="1">
      <alignment horizontal="center" vertical="center"/>
    </xf>
    <xf numFmtId="3" fontId="3" fillId="0" borderId="0" xfId="0" applyNumberFormat="1" applyFont="1" applyFill="1" applyBorder="1" applyAlignment="1" applyProtection="1">
      <alignment horizontal="right" vertical="top"/>
    </xf>
    <xf numFmtId="0" fontId="6" fillId="0" borderId="9" xfId="0" applyFont="1" applyBorder="1" applyAlignment="1">
      <alignment horizontal="center" vertical="center"/>
    </xf>
    <xf numFmtId="0" fontId="6" fillId="0" borderId="0" xfId="0" applyFont="1" applyAlignment="1">
      <alignment horizontal="center" vertical="center"/>
    </xf>
    <xf numFmtId="0" fontId="6" fillId="0" borderId="0" xfId="0" applyFont="1"/>
    <xf numFmtId="0" fontId="8" fillId="0" borderId="0" xfId="0" applyFont="1"/>
    <xf numFmtId="0" fontId="9" fillId="2" borderId="6" xfId="0" applyNumberFormat="1" applyFont="1" applyFill="1" applyBorder="1" applyAlignment="1" applyProtection="1">
      <alignment horizontal="left" vertical="center"/>
    </xf>
    <xf numFmtId="0" fontId="10" fillId="2" borderId="5" xfId="0" applyFont="1" applyFill="1" applyBorder="1" applyAlignment="1">
      <alignment vertical="center"/>
    </xf>
    <xf numFmtId="0" fontId="10" fillId="0" borderId="0" xfId="0" applyFont="1" applyBorder="1" applyAlignment="1">
      <alignment vertical="center"/>
    </xf>
    <xf numFmtId="0" fontId="9" fillId="2" borderId="4" xfId="0" applyFont="1" applyFill="1" applyBorder="1" applyAlignment="1">
      <alignment vertical="center"/>
    </xf>
    <xf numFmtId="0" fontId="9" fillId="2" borderId="7" xfId="0" applyFont="1" applyFill="1" applyBorder="1" applyAlignment="1">
      <alignment vertical="center"/>
    </xf>
    <xf numFmtId="0" fontId="8" fillId="0" borderId="0" xfId="0" applyFont="1" applyBorder="1"/>
    <xf numFmtId="0" fontId="8" fillId="0" borderId="1" xfId="0" applyFont="1" applyBorder="1"/>
    <xf numFmtId="0" fontId="11" fillId="0" borderId="22" xfId="0" applyFont="1" applyFill="1" applyBorder="1" applyAlignment="1">
      <alignment vertical="center"/>
    </xf>
    <xf numFmtId="0" fontId="12" fillId="0" borderId="22" xfId="0" applyFont="1" applyFill="1" applyBorder="1" applyAlignment="1">
      <alignment vertical="center"/>
    </xf>
    <xf numFmtId="3" fontId="11" fillId="0" borderId="22" xfId="1" applyNumberFormat="1" applyFont="1" applyFill="1" applyBorder="1" applyAlignment="1">
      <alignment vertical="center"/>
    </xf>
    <xf numFmtId="3" fontId="11" fillId="0" borderId="22" xfId="1" applyNumberFormat="1" applyFont="1" applyFill="1" applyBorder="1" applyAlignment="1">
      <alignment horizontal="right" vertical="center"/>
    </xf>
    <xf numFmtId="0" fontId="13" fillId="0" borderId="0" xfId="0" applyFont="1" applyAlignment="1">
      <alignment vertical="center"/>
    </xf>
    <xf numFmtId="0" fontId="11" fillId="0" borderId="2" xfId="0" applyFont="1" applyFill="1" applyBorder="1" applyAlignment="1">
      <alignment horizontal="left" vertical="center"/>
    </xf>
    <xf numFmtId="0" fontId="11" fillId="0" borderId="3" xfId="0" applyFont="1" applyFill="1" applyBorder="1" applyAlignment="1">
      <alignment vertical="center"/>
    </xf>
    <xf numFmtId="164" fontId="13" fillId="0" borderId="2" xfId="1" applyNumberFormat="1" applyFont="1" applyFill="1" applyBorder="1" applyAlignment="1">
      <alignment vertical="center"/>
    </xf>
    <xf numFmtId="3" fontId="11" fillId="0" borderId="19" xfId="1" applyNumberFormat="1" applyFont="1" applyFill="1" applyBorder="1" applyAlignment="1">
      <alignment horizontal="right" vertical="center"/>
    </xf>
    <xf numFmtId="0" fontId="11" fillId="0" borderId="21" xfId="0" applyNumberFormat="1" applyFont="1" applyFill="1" applyBorder="1" applyAlignment="1" applyProtection="1">
      <alignment vertical="center"/>
    </xf>
    <xf numFmtId="3" fontId="11" fillId="0" borderId="21" xfId="0" applyNumberFormat="1" applyFont="1" applyFill="1" applyBorder="1" applyAlignment="1" applyProtection="1">
      <alignment horizontal="right" vertical="center"/>
    </xf>
    <xf numFmtId="0" fontId="13" fillId="0" borderId="21" xfId="0" applyFont="1" applyFill="1" applyBorder="1" applyAlignment="1">
      <alignment horizontal="right" vertical="center"/>
    </xf>
    <xf numFmtId="0" fontId="8" fillId="0" borderId="6" xfId="0" applyFont="1" applyFill="1" applyBorder="1" applyAlignment="1">
      <alignment horizontal="left" vertical="center"/>
    </xf>
    <xf numFmtId="0" fontId="13" fillId="0" borderId="7" xfId="0" applyFont="1" applyFill="1" applyBorder="1" applyAlignment="1">
      <alignment horizontal="left" vertical="center"/>
    </xf>
    <xf numFmtId="0" fontId="13" fillId="0" borderId="5" xfId="0" applyFont="1" applyFill="1" applyBorder="1" applyAlignment="1">
      <alignment horizontal="left" vertical="center"/>
    </xf>
    <xf numFmtId="164" fontId="13" fillId="0" borderId="8" xfId="1" applyNumberFormat="1" applyFont="1" applyFill="1" applyBorder="1" applyAlignment="1">
      <alignment vertical="center"/>
    </xf>
    <xf numFmtId="3" fontId="13" fillId="0" borderId="18" xfId="1" applyNumberFormat="1" applyFont="1" applyFill="1" applyBorder="1" applyAlignment="1">
      <alignment horizontal="right" vertical="center"/>
    </xf>
    <xf numFmtId="0" fontId="8" fillId="0" borderId="0" xfId="0" applyFont="1" applyAlignment="1">
      <alignment vertical="center"/>
    </xf>
    <xf numFmtId="0" fontId="8" fillId="0" borderId="21" xfId="0" applyFont="1" applyFill="1" applyBorder="1" applyAlignment="1">
      <alignment vertical="center"/>
    </xf>
    <xf numFmtId="3" fontId="13" fillId="0" borderId="21" xfId="0" applyNumberFormat="1" applyFont="1" applyFill="1" applyBorder="1" applyAlignment="1" applyProtection="1">
      <alignment horizontal="right" vertical="center"/>
    </xf>
    <xf numFmtId="3" fontId="13" fillId="0" borderId="21" xfId="1" applyNumberFormat="1" applyFont="1" applyFill="1" applyBorder="1" applyAlignment="1">
      <alignment horizontal="right" vertical="center"/>
    </xf>
    <xf numFmtId="0" fontId="8" fillId="0" borderId="6" xfId="0" applyFont="1" applyFill="1" applyBorder="1" applyAlignment="1">
      <alignment vertical="center"/>
    </xf>
    <xf numFmtId="0" fontId="11" fillId="0" borderId="7" xfId="0" applyFont="1" applyFill="1" applyBorder="1" applyAlignment="1">
      <alignment vertical="center"/>
    </xf>
    <xf numFmtId="0" fontId="13" fillId="0" borderId="7" xfId="0" applyFont="1" applyFill="1" applyBorder="1" applyAlignment="1">
      <alignment vertical="center"/>
    </xf>
    <xf numFmtId="164" fontId="13" fillId="0" borderId="6" xfId="1" applyNumberFormat="1" applyFont="1" applyFill="1" applyBorder="1" applyAlignment="1">
      <alignment vertical="center"/>
    </xf>
    <xf numFmtId="3" fontId="13" fillId="0" borderId="19" xfId="1" applyNumberFormat="1" applyFont="1" applyFill="1" applyBorder="1" applyAlignment="1">
      <alignment horizontal="right" vertical="center"/>
    </xf>
    <xf numFmtId="0" fontId="8" fillId="0" borderId="21" xfId="0" applyNumberFormat="1" applyFont="1" applyFill="1" applyBorder="1" applyAlignment="1" applyProtection="1">
      <alignment vertical="center"/>
    </xf>
    <xf numFmtId="3" fontId="13" fillId="0" borderId="21" xfId="1" applyNumberFormat="1" applyFont="1" applyFill="1" applyBorder="1" applyAlignment="1">
      <alignment vertical="center"/>
    </xf>
    <xf numFmtId="0" fontId="11" fillId="0" borderId="6" xfId="0" applyFont="1" applyFill="1" applyBorder="1" applyAlignment="1">
      <alignment vertical="center"/>
    </xf>
    <xf numFmtId="3" fontId="11" fillId="0" borderId="21" xfId="1" applyNumberFormat="1" applyFont="1" applyFill="1" applyBorder="1" applyAlignment="1">
      <alignment vertical="center"/>
    </xf>
    <xf numFmtId="0" fontId="8" fillId="0" borderId="11" xfId="0" applyFont="1" applyFill="1" applyBorder="1" applyAlignment="1">
      <alignment horizontal="left" vertical="center"/>
    </xf>
    <xf numFmtId="0" fontId="13" fillId="0" borderId="9" xfId="0" applyFont="1" applyFill="1" applyBorder="1" applyAlignment="1">
      <alignment horizontal="left" vertical="center"/>
    </xf>
    <xf numFmtId="0" fontId="13" fillId="0" borderId="10" xfId="0" applyFont="1" applyFill="1" applyBorder="1" applyAlignment="1">
      <alignment horizontal="left" vertical="center"/>
    </xf>
    <xf numFmtId="164" fontId="13" fillId="0" borderId="11" xfId="1" applyNumberFormat="1" applyFont="1" applyFill="1" applyBorder="1" applyAlignment="1">
      <alignment vertical="center"/>
    </xf>
    <xf numFmtId="3" fontId="11" fillId="0" borderId="16" xfId="1" applyNumberFormat="1" applyFont="1" applyFill="1" applyBorder="1" applyAlignment="1">
      <alignment horizontal="right" vertical="center"/>
    </xf>
    <xf numFmtId="3" fontId="13" fillId="0" borderId="21" xfId="0" applyNumberFormat="1" applyFont="1" applyFill="1" applyBorder="1" applyAlignment="1">
      <alignment vertical="center"/>
    </xf>
    <xf numFmtId="3" fontId="13" fillId="0" borderId="21" xfId="0" applyNumberFormat="1" applyFont="1" applyFill="1" applyBorder="1" applyAlignment="1">
      <alignment horizontal="right" vertical="center"/>
    </xf>
    <xf numFmtId="0" fontId="11" fillId="0" borderId="21" xfId="0" applyFont="1" applyFill="1" applyBorder="1" applyAlignment="1">
      <alignment horizontal="left" vertical="center"/>
    </xf>
    <xf numFmtId="3" fontId="11" fillId="0" borderId="21" xfId="1" applyNumberFormat="1" applyFont="1" applyFill="1" applyBorder="1" applyAlignment="1">
      <alignment horizontal="right" vertical="center"/>
    </xf>
    <xf numFmtId="0" fontId="11" fillId="0" borderId="8" xfId="0" applyFont="1" applyFill="1" applyBorder="1" applyAlignment="1">
      <alignment vertical="center"/>
    </xf>
    <xf numFmtId="0" fontId="13" fillId="0" borderId="0" xfId="0" applyFont="1" applyFill="1" applyBorder="1" applyAlignment="1">
      <alignment vertical="center"/>
    </xf>
    <xf numFmtId="164" fontId="13" fillId="0" borderId="0" xfId="1" applyNumberFormat="1" applyFont="1" applyFill="1" applyBorder="1" applyAlignment="1">
      <alignment vertical="center"/>
    </xf>
    <xf numFmtId="3" fontId="13" fillId="0" borderId="15" xfId="1" applyNumberFormat="1" applyFont="1" applyFill="1" applyBorder="1" applyAlignment="1">
      <alignment horizontal="right" vertical="center"/>
    </xf>
    <xf numFmtId="0" fontId="8" fillId="0" borderId="21" xfId="0" applyFont="1" applyFill="1" applyBorder="1" applyAlignment="1">
      <alignment horizontal="left" vertical="center"/>
    </xf>
    <xf numFmtId="0" fontId="8" fillId="0" borderId="7" xfId="0" applyFont="1" applyFill="1" applyBorder="1" applyAlignment="1">
      <alignment vertical="center"/>
    </xf>
    <xf numFmtId="0" fontId="11" fillId="0" borderId="21" xfId="0" applyFont="1" applyFill="1" applyBorder="1" applyAlignment="1">
      <alignment vertical="center"/>
    </xf>
    <xf numFmtId="0" fontId="8" fillId="0" borderId="0" xfId="0" applyFont="1" applyFill="1" applyBorder="1" applyAlignment="1">
      <alignment vertical="center"/>
    </xf>
    <xf numFmtId="0" fontId="13" fillId="0" borderId="3" xfId="0" applyFont="1" applyFill="1" applyBorder="1" applyAlignment="1">
      <alignment vertical="center"/>
    </xf>
    <xf numFmtId="3" fontId="13" fillId="0" borderId="17" xfId="1" applyNumberFormat="1" applyFont="1" applyFill="1" applyBorder="1" applyAlignment="1">
      <alignment horizontal="right" vertical="center"/>
    </xf>
    <xf numFmtId="3" fontId="11" fillId="0" borderId="21" xfId="0" applyNumberFormat="1" applyFont="1" applyFill="1" applyBorder="1" applyAlignment="1">
      <alignment vertical="center"/>
    </xf>
    <xf numFmtId="164" fontId="13" fillId="0" borderId="7" xfId="1" applyNumberFormat="1" applyFont="1" applyFill="1" applyBorder="1" applyAlignment="1">
      <alignment vertical="center"/>
    </xf>
    <xf numFmtId="0" fontId="8" fillId="0" borderId="38" xfId="0" applyFont="1" applyBorder="1" applyAlignment="1">
      <alignment vertical="center"/>
    </xf>
    <xf numFmtId="0" fontId="13" fillId="0" borderId="38" xfId="0" applyFont="1" applyBorder="1" applyAlignment="1">
      <alignment vertical="center"/>
    </xf>
    <xf numFmtId="3" fontId="11" fillId="3" borderId="38" xfId="0" applyNumberFormat="1" applyFont="1" applyFill="1" applyBorder="1" applyAlignment="1">
      <alignment vertical="center"/>
    </xf>
    <xf numFmtId="3" fontId="13" fillId="0" borderId="38" xfId="1" applyNumberFormat="1" applyFont="1" applyBorder="1" applyAlignment="1">
      <alignment horizontal="right" vertical="center"/>
    </xf>
    <xf numFmtId="0" fontId="11" fillId="2" borderId="23" xfId="0" applyFont="1" applyFill="1" applyBorder="1" applyAlignment="1">
      <alignment vertical="center"/>
    </xf>
    <xf numFmtId="0" fontId="13" fillId="2" borderId="23" xfId="0" applyFont="1" applyFill="1" applyBorder="1" applyAlignment="1">
      <alignment vertical="center"/>
    </xf>
    <xf numFmtId="3" fontId="13" fillId="2" borderId="23" xfId="1" applyNumberFormat="1" applyFont="1" applyFill="1" applyBorder="1" applyAlignment="1">
      <alignment vertical="center"/>
    </xf>
    <xf numFmtId="3" fontId="11" fillId="2" borderId="23" xfId="1" applyNumberFormat="1" applyFont="1" applyFill="1" applyBorder="1" applyAlignment="1">
      <alignment horizontal="right" vertical="center"/>
    </xf>
    <xf numFmtId="0" fontId="11" fillId="2" borderId="34" xfId="0" applyFont="1" applyFill="1" applyBorder="1" applyAlignment="1">
      <alignment vertical="center"/>
    </xf>
    <xf numFmtId="0" fontId="13" fillId="2" borderId="35" xfId="0" applyFont="1" applyFill="1" applyBorder="1" applyAlignment="1">
      <alignment vertical="center"/>
    </xf>
    <xf numFmtId="0" fontId="13" fillId="2" borderId="36" xfId="0" applyFont="1" applyFill="1" applyBorder="1" applyAlignment="1">
      <alignment vertical="center"/>
    </xf>
    <xf numFmtId="164" fontId="13" fillId="2" borderId="36" xfId="1" applyNumberFormat="1" applyFont="1" applyFill="1" applyBorder="1" applyAlignment="1">
      <alignment vertical="center"/>
    </xf>
    <xf numFmtId="3" fontId="11" fillId="2" borderId="37" xfId="1" applyNumberFormat="1" applyFont="1" applyFill="1" applyBorder="1" applyAlignment="1">
      <alignment horizontal="right" vertical="center"/>
    </xf>
    <xf numFmtId="3" fontId="8" fillId="0" borderId="0" xfId="0" applyNumberFormat="1" applyFont="1"/>
    <xf numFmtId="0" fontId="15" fillId="0" borderId="12" xfId="0" applyFont="1" applyBorder="1" applyAlignment="1">
      <alignment vertical="center"/>
    </xf>
    <xf numFmtId="0" fontId="8" fillId="0" borderId="13" xfId="0" applyFont="1" applyBorder="1" applyAlignment="1">
      <alignment vertical="center"/>
    </xf>
    <xf numFmtId="164" fontId="8" fillId="0" borderId="13" xfId="1" applyNumberFormat="1" applyFont="1" applyBorder="1" applyAlignment="1">
      <alignment vertical="center"/>
    </xf>
    <xf numFmtId="164" fontId="15" fillId="0" borderId="14" xfId="1" applyNumberFormat="1" applyFont="1" applyBorder="1" applyAlignment="1">
      <alignment vertical="center"/>
    </xf>
    <xf numFmtId="0" fontId="8" fillId="0" borderId="0" xfId="0" applyFont="1" applyBorder="1" applyAlignment="1">
      <alignment vertical="center"/>
    </xf>
    <xf numFmtId="0" fontId="15" fillId="0" borderId="0" xfId="0" applyFont="1" applyBorder="1" applyAlignment="1">
      <alignment vertical="center"/>
    </xf>
    <xf numFmtId="164" fontId="8" fillId="0" borderId="0" xfId="1" applyNumberFormat="1" applyFont="1" applyBorder="1" applyAlignment="1">
      <alignment vertical="center"/>
    </xf>
    <xf numFmtId="164" fontId="8" fillId="0" borderId="0" xfId="0" applyNumberFormat="1" applyFont="1" applyBorder="1" applyAlignment="1">
      <alignment vertical="center"/>
    </xf>
    <xf numFmtId="0" fontId="13" fillId="0" borderId="6" xfId="0" quotePrefix="1" applyFont="1" applyBorder="1" applyAlignment="1">
      <alignment horizontal="left" vertical="center"/>
    </xf>
    <xf numFmtId="0" fontId="13" fillId="0" borderId="7" xfId="0" applyFont="1" applyBorder="1" applyAlignment="1">
      <alignment vertical="center"/>
    </xf>
    <xf numFmtId="3" fontId="13" fillId="0" borderId="5" xfId="2" applyNumberFormat="1" applyFont="1" applyBorder="1" applyAlignment="1">
      <alignment vertical="center"/>
    </xf>
    <xf numFmtId="0" fontId="13" fillId="0" borderId="6" xfId="0" applyFont="1" applyBorder="1" applyAlignment="1">
      <alignment vertical="center"/>
    </xf>
    <xf numFmtId="164" fontId="8" fillId="0" borderId="0" xfId="1" applyNumberFormat="1" applyFont="1" applyBorder="1"/>
    <xf numFmtId="0" fontId="15" fillId="0" borderId="0" xfId="0" quotePrefix="1" applyFont="1" applyBorder="1" applyAlignment="1">
      <alignment horizontal="left"/>
    </xf>
    <xf numFmtId="0" fontId="10" fillId="2" borderId="7" xfId="0" applyFont="1" applyFill="1" applyBorder="1"/>
    <xf numFmtId="0" fontId="10" fillId="2" borderId="5" xfId="0" applyNumberFormat="1" applyFont="1" applyFill="1" applyBorder="1" applyAlignment="1" applyProtection="1">
      <alignment horizontal="left" vertical="center"/>
    </xf>
    <xf numFmtId="0" fontId="9" fillId="2" borderId="5" xfId="0" applyNumberFormat="1" applyFont="1" applyFill="1" applyBorder="1" applyAlignment="1" applyProtection="1">
      <alignment horizontal="center" vertical="center"/>
    </xf>
    <xf numFmtId="0" fontId="10" fillId="0" borderId="0" xfId="0" applyFont="1"/>
    <xf numFmtId="0" fontId="9" fillId="2" borderId="7" xfId="0" applyFont="1" applyFill="1" applyBorder="1" applyAlignment="1">
      <alignment horizontal="center" vertical="center"/>
    </xf>
    <xf numFmtId="0" fontId="9" fillId="2" borderId="19" xfId="0" applyNumberFormat="1" applyFont="1" applyFill="1" applyBorder="1" applyAlignment="1" applyProtection="1">
      <alignment horizontal="center" vertical="center"/>
    </xf>
    <xf numFmtId="0" fontId="13" fillId="0" borderId="8" xfId="0" applyNumberFormat="1" applyFont="1" applyFill="1" applyBorder="1" applyAlignment="1" applyProtection="1">
      <alignment horizontal="left" vertical="center"/>
    </xf>
    <xf numFmtId="0" fontId="13" fillId="0" borderId="0" xfId="0" applyFont="1" applyBorder="1" applyAlignment="1">
      <alignment vertical="center"/>
    </xf>
    <xf numFmtId="0" fontId="13" fillId="0" borderId="15" xfId="0" applyNumberFormat="1" applyFont="1" applyFill="1" applyBorder="1" applyAlignment="1" applyProtection="1">
      <alignment horizontal="left" vertical="center"/>
    </xf>
    <xf numFmtId="3" fontId="13" fillId="0" borderId="15" xfId="0" applyNumberFormat="1" applyFont="1" applyFill="1" applyBorder="1" applyAlignment="1" applyProtection="1">
      <alignment horizontal="right" vertical="center"/>
    </xf>
    <xf numFmtId="3" fontId="13" fillId="0" borderId="0" xfId="0" applyNumberFormat="1" applyFont="1" applyFill="1" applyBorder="1" applyAlignment="1">
      <alignment vertical="center"/>
    </xf>
    <xf numFmtId="3" fontId="11" fillId="0" borderId="0" xfId="0" applyNumberFormat="1" applyFont="1" applyFill="1" applyBorder="1" applyAlignment="1">
      <alignment vertical="center"/>
    </xf>
    <xf numFmtId="3" fontId="13" fillId="0" borderId="18" xfId="0" applyNumberFormat="1" applyFont="1" applyFill="1" applyBorder="1" applyAlignment="1" applyProtection="1">
      <alignment horizontal="right" vertical="center"/>
    </xf>
    <xf numFmtId="164" fontId="8" fillId="0" borderId="0" xfId="1" applyNumberFormat="1" applyFont="1" applyAlignment="1">
      <alignment vertical="center"/>
    </xf>
    <xf numFmtId="0" fontId="11" fillId="0" borderId="8" xfId="0" applyNumberFormat="1" applyFont="1" applyFill="1" applyBorder="1" applyAlignment="1" applyProtection="1">
      <alignment horizontal="left" vertical="center"/>
    </xf>
    <xf numFmtId="3" fontId="11" fillId="0" borderId="15" xfId="0" applyNumberFormat="1" applyFont="1" applyFill="1" applyBorder="1" applyAlignment="1" applyProtection="1">
      <alignment horizontal="right" vertical="center"/>
    </xf>
    <xf numFmtId="0" fontId="13" fillId="0" borderId="18" xfId="0" applyNumberFormat="1" applyFont="1" applyFill="1" applyBorder="1" applyAlignment="1" applyProtection="1">
      <alignment horizontal="left" vertical="center"/>
    </xf>
    <xf numFmtId="0" fontId="11" fillId="2" borderId="6" xfId="0" applyNumberFormat="1" applyFont="1" applyFill="1" applyBorder="1" applyAlignment="1" applyProtection="1">
      <alignment horizontal="left" vertical="center"/>
    </xf>
    <xf numFmtId="0" fontId="13" fillId="2" borderId="7" xfId="0" applyFont="1" applyFill="1" applyBorder="1" applyAlignment="1">
      <alignment vertical="center"/>
    </xf>
    <xf numFmtId="0" fontId="13" fillId="2" borderId="5" xfId="0" applyNumberFormat="1" applyFont="1" applyFill="1" applyBorder="1" applyAlignment="1" applyProtection="1">
      <alignment horizontal="left" vertical="center"/>
    </xf>
    <xf numFmtId="3" fontId="11" fillId="2" borderId="5" xfId="0" applyNumberFormat="1" applyFont="1" applyFill="1" applyBorder="1" applyAlignment="1" applyProtection="1">
      <alignment horizontal="right" vertical="center"/>
    </xf>
    <xf numFmtId="3" fontId="13" fillId="2" borderId="7" xfId="0" applyNumberFormat="1" applyFont="1" applyFill="1" applyBorder="1" applyAlignment="1">
      <alignment vertical="center"/>
    </xf>
    <xf numFmtId="3" fontId="11" fillId="2" borderId="7" xfId="0" applyNumberFormat="1" applyFont="1" applyFill="1" applyBorder="1" applyAlignment="1">
      <alignment vertical="center"/>
    </xf>
    <xf numFmtId="3" fontId="11" fillId="2" borderId="19" xfId="0" applyNumberFormat="1" applyFont="1" applyFill="1" applyBorder="1" applyAlignment="1" applyProtection="1">
      <alignment horizontal="right" vertical="center"/>
    </xf>
    <xf numFmtId="0" fontId="15" fillId="0" borderId="0" xfId="0" applyFont="1" applyFill="1" applyBorder="1" applyAlignment="1">
      <alignment vertical="center"/>
    </xf>
    <xf numFmtId="3" fontId="8" fillId="0" borderId="0" xfId="0" applyNumberFormat="1" applyFont="1" applyFill="1" applyBorder="1" applyAlignment="1">
      <alignment vertical="center"/>
    </xf>
    <xf numFmtId="3" fontId="15" fillId="0" borderId="0" xfId="0" applyNumberFormat="1" applyFont="1" applyFill="1" applyBorder="1" applyAlignment="1">
      <alignment vertical="center"/>
    </xf>
    <xf numFmtId="164" fontId="8" fillId="0" borderId="0" xfId="0" applyNumberFormat="1" applyFont="1"/>
    <xf numFmtId="164" fontId="8" fillId="0" borderId="0" xfId="1" applyNumberFormat="1" applyFont="1"/>
    <xf numFmtId="0" fontId="13" fillId="0" borderId="3" xfId="0" applyNumberFormat="1" applyFont="1" applyFill="1" applyBorder="1" applyAlignment="1" applyProtection="1">
      <alignment vertical="center"/>
    </xf>
    <xf numFmtId="0" fontId="13" fillId="0" borderId="0" xfId="0" quotePrefix="1" applyNumberFormat="1" applyFont="1" applyFill="1" applyBorder="1" applyAlignment="1" applyProtection="1">
      <alignment horizontal="left" vertical="center"/>
    </xf>
    <xf numFmtId="0" fontId="13" fillId="0" borderId="0" xfId="0" applyNumberFormat="1" applyFont="1" applyFill="1" applyBorder="1" applyAlignment="1" applyProtection="1">
      <alignment horizontal="left" vertical="center"/>
    </xf>
    <xf numFmtId="0" fontId="13" fillId="0" borderId="0" xfId="0" applyNumberFormat="1" applyFont="1" applyFill="1" applyBorder="1" applyAlignment="1" applyProtection="1">
      <alignment vertical="center"/>
    </xf>
    <xf numFmtId="3" fontId="8" fillId="0" borderId="0" xfId="0" applyNumberFormat="1" applyFont="1" applyBorder="1"/>
    <xf numFmtId="0" fontId="14" fillId="0" borderId="0" xfId="0" applyFont="1" applyAlignment="1">
      <alignment vertical="center"/>
    </xf>
    <xf numFmtId="0" fontId="14" fillId="0" borderId="0" xfId="0" applyFont="1" applyBorder="1" applyAlignment="1">
      <alignment vertical="center"/>
    </xf>
    <xf numFmtId="0" fontId="16" fillId="0" borderId="0" xfId="0" applyFont="1" applyAlignment="1">
      <alignment vertical="center"/>
    </xf>
    <xf numFmtId="0" fontId="12" fillId="0" borderId="0" xfId="0" applyFont="1" applyAlignment="1">
      <alignment vertical="center"/>
    </xf>
    <xf numFmtId="0" fontId="17" fillId="0" borderId="0" xfId="0" applyFont="1" applyAlignment="1">
      <alignment vertical="center"/>
    </xf>
    <xf numFmtId="0" fontId="16" fillId="2" borderId="11" xfId="0" applyFont="1" applyFill="1" applyBorder="1" applyAlignment="1">
      <alignment horizontal="center" vertical="center"/>
    </xf>
    <xf numFmtId="0" fontId="16" fillId="2" borderId="16" xfId="0" applyFont="1" applyFill="1" applyBorder="1" applyAlignment="1">
      <alignment horizontal="center" vertical="center"/>
    </xf>
    <xf numFmtId="0" fontId="16" fillId="2" borderId="9" xfId="0" applyFont="1" applyFill="1" applyBorder="1" applyAlignment="1">
      <alignment horizontal="center" vertical="center"/>
    </xf>
    <xf numFmtId="0" fontId="16" fillId="2" borderId="2" xfId="0" applyFont="1" applyFill="1" applyBorder="1" applyAlignment="1">
      <alignment horizontal="center" vertical="center"/>
    </xf>
    <xf numFmtId="0" fontId="16" fillId="2" borderId="17" xfId="0" applyFont="1" applyFill="1" applyBorder="1" applyAlignment="1">
      <alignment horizontal="center" vertical="center"/>
    </xf>
    <xf numFmtId="0" fontId="16" fillId="2" borderId="3" xfId="0" applyFont="1" applyFill="1" applyBorder="1" applyAlignment="1">
      <alignment horizontal="center" vertical="center"/>
    </xf>
    <xf numFmtId="0" fontId="16" fillId="0" borderId="16" xfId="0" applyFont="1" applyBorder="1" applyAlignment="1">
      <alignment vertical="center"/>
    </xf>
    <xf numFmtId="0" fontId="16" fillId="0" borderId="18" xfId="0" applyFont="1" applyBorder="1" applyAlignment="1">
      <alignment vertical="center"/>
    </xf>
    <xf numFmtId="0" fontId="16" fillId="0" borderId="17" xfId="0" applyFont="1" applyBorder="1" applyAlignment="1">
      <alignment vertical="center"/>
    </xf>
    <xf numFmtId="0" fontId="16" fillId="2" borderId="2" xfId="0" applyFont="1" applyFill="1" applyBorder="1" applyAlignment="1">
      <alignment vertical="center"/>
    </xf>
    <xf numFmtId="3" fontId="16" fillId="2" borderId="17" xfId="0" applyNumberFormat="1" applyFont="1" applyFill="1" applyBorder="1" applyAlignment="1">
      <alignment vertical="center"/>
    </xf>
    <xf numFmtId="0" fontId="16" fillId="0" borderId="0" xfId="0" applyFont="1" applyAlignment="1">
      <alignment vertical="top" wrapText="1"/>
    </xf>
    <xf numFmtId="0" fontId="16" fillId="0" borderId="0" xfId="0" applyFont="1" applyFill="1" applyAlignment="1">
      <alignment vertical="center"/>
    </xf>
    <xf numFmtId="0" fontId="14" fillId="0" borderId="0" xfId="0" applyFont="1" applyFill="1" applyAlignment="1">
      <alignment vertical="center"/>
    </xf>
    <xf numFmtId="0" fontId="16" fillId="0" borderId="0" xfId="0" applyFont="1" applyFill="1" applyAlignment="1">
      <alignment horizontal="left" vertical="center"/>
    </xf>
    <xf numFmtId="0" fontId="16" fillId="2" borderId="11" xfId="0" applyFont="1" applyFill="1" applyBorder="1" applyAlignment="1">
      <alignment horizontal="left" vertical="center"/>
    </xf>
    <xf numFmtId="0" fontId="16" fillId="2" borderId="10" xfId="0" applyFont="1" applyFill="1" applyBorder="1" applyAlignment="1">
      <alignment horizontal="center" vertical="center"/>
    </xf>
    <xf numFmtId="0" fontId="17" fillId="2" borderId="22" xfId="0" applyFont="1" applyFill="1" applyBorder="1" applyAlignment="1">
      <alignment horizontal="center" vertical="center"/>
    </xf>
    <xf numFmtId="0" fontId="17" fillId="2" borderId="18" xfId="0" applyFont="1" applyFill="1" applyBorder="1" applyAlignment="1">
      <alignment horizontal="center" vertical="center"/>
    </xf>
    <xf numFmtId="0" fontId="17" fillId="2" borderId="21" xfId="0" applyFont="1" applyFill="1" applyBorder="1" applyAlignment="1">
      <alignment horizontal="center" vertical="center"/>
    </xf>
    <xf numFmtId="0" fontId="16" fillId="0" borderId="0" xfId="0" quotePrefix="1" applyFont="1" applyFill="1" applyAlignment="1">
      <alignment horizontal="left" vertical="center"/>
    </xf>
    <xf numFmtId="0" fontId="18" fillId="5" borderId="24" xfId="0" applyFont="1" applyFill="1" applyBorder="1" applyAlignment="1">
      <alignment horizontal="justify" vertical="center"/>
    </xf>
    <xf numFmtId="3" fontId="16" fillId="0" borderId="27" xfId="0" applyNumberFormat="1" applyFont="1" applyBorder="1" applyAlignment="1">
      <alignment vertical="center"/>
    </xf>
    <xf numFmtId="3" fontId="16" fillId="0" borderId="26" xfId="0" applyNumberFormat="1" applyFont="1" applyBorder="1" applyAlignment="1">
      <alignment vertical="center"/>
    </xf>
    <xf numFmtId="0" fontId="16" fillId="0" borderId="25" xfId="0" applyFont="1" applyBorder="1" applyAlignment="1">
      <alignment vertical="center"/>
    </xf>
    <xf numFmtId="3" fontId="16" fillId="0" borderId="29" xfId="0" applyNumberFormat="1" applyFont="1" applyBorder="1" applyAlignment="1">
      <alignment vertical="center"/>
    </xf>
    <xf numFmtId="3" fontId="16" fillId="0" borderId="28" xfId="0" applyNumberFormat="1" applyFont="1" applyBorder="1" applyAlignment="1">
      <alignment vertical="center"/>
    </xf>
    <xf numFmtId="3" fontId="14" fillId="0" borderId="0" xfId="0" applyNumberFormat="1" applyFont="1" applyAlignment="1">
      <alignment vertical="center"/>
    </xf>
    <xf numFmtId="0" fontId="18" fillId="5" borderId="25" xfId="0" applyFont="1" applyFill="1" applyBorder="1" applyAlignment="1">
      <alignment horizontal="justify" vertical="center"/>
    </xf>
    <xf numFmtId="0" fontId="16" fillId="0" borderId="11" xfId="0" quotePrefix="1" applyFont="1" applyFill="1" applyBorder="1" applyAlignment="1">
      <alignment horizontal="left" vertical="center"/>
    </xf>
    <xf numFmtId="4" fontId="16" fillId="0" borderId="10" xfId="0" applyNumberFormat="1" applyFont="1" applyFill="1" applyBorder="1" applyAlignment="1">
      <alignment vertical="center"/>
    </xf>
    <xf numFmtId="0" fontId="16" fillId="0" borderId="9" xfId="0" quotePrefix="1" applyFont="1" applyFill="1" applyBorder="1" applyAlignment="1">
      <alignment horizontal="left" vertical="center"/>
    </xf>
    <xf numFmtId="3" fontId="16" fillId="0" borderId="28" xfId="0" applyNumberFormat="1" applyFont="1" applyFill="1" applyBorder="1" applyAlignment="1">
      <alignment vertical="center"/>
    </xf>
    <xf numFmtId="0" fontId="16" fillId="0" borderId="8" xfId="0" quotePrefix="1" applyFont="1" applyFill="1" applyBorder="1" applyAlignment="1">
      <alignment horizontal="left" vertical="center"/>
    </xf>
    <xf numFmtId="4" fontId="16" fillId="0" borderId="15" xfId="0" applyNumberFormat="1" applyFont="1" applyFill="1" applyBorder="1" applyAlignment="1">
      <alignment vertical="center"/>
    </xf>
    <xf numFmtId="0" fontId="16" fillId="0" borderId="0" xfId="0" quotePrefix="1" applyFont="1" applyFill="1" applyBorder="1" applyAlignment="1">
      <alignment horizontal="left" vertical="center"/>
    </xf>
    <xf numFmtId="0" fontId="16" fillId="0" borderId="0" xfId="0" applyFont="1" applyBorder="1" applyAlignment="1">
      <alignment vertical="center"/>
    </xf>
    <xf numFmtId="3" fontId="16" fillId="0" borderId="29" xfId="4" applyNumberFormat="1" applyFont="1" applyBorder="1" applyAlignment="1">
      <alignment vertical="center"/>
    </xf>
    <xf numFmtId="0" fontId="16" fillId="0" borderId="25" xfId="0" applyNumberFormat="1" applyFont="1" applyBorder="1" applyAlignment="1">
      <alignment vertical="center"/>
    </xf>
    <xf numFmtId="3" fontId="16" fillId="0" borderId="28" xfId="3" applyNumberFormat="1" applyFont="1" applyBorder="1" applyAlignment="1">
      <alignment vertical="center"/>
    </xf>
    <xf numFmtId="3" fontId="16" fillId="0" borderId="29" xfId="3" applyNumberFormat="1" applyFont="1" applyBorder="1" applyAlignment="1">
      <alignment vertical="center"/>
    </xf>
    <xf numFmtId="0" fontId="19" fillId="0" borderId="25" xfId="0" applyFont="1" applyBorder="1" applyAlignment="1">
      <alignment vertical="center"/>
    </xf>
    <xf numFmtId="3" fontId="19" fillId="0" borderId="28" xfId="0" applyNumberFormat="1" applyFont="1" applyBorder="1" applyAlignment="1">
      <alignment vertical="center"/>
    </xf>
    <xf numFmtId="3" fontId="19" fillId="0" borderId="29" xfId="0" applyNumberFormat="1" applyFont="1" applyBorder="1" applyAlignment="1">
      <alignment vertical="center"/>
    </xf>
    <xf numFmtId="0" fontId="16" fillId="0" borderId="2" xfId="0" applyFont="1" applyFill="1" applyBorder="1" applyAlignment="1">
      <alignment horizontal="left" vertical="center"/>
    </xf>
    <xf numFmtId="4" fontId="16" fillId="0" borderId="20" xfId="0" applyNumberFormat="1" applyFont="1" applyFill="1" applyBorder="1" applyAlignment="1">
      <alignment vertical="center"/>
    </xf>
    <xf numFmtId="0" fontId="16" fillId="0" borderId="3" xfId="0" quotePrefix="1" applyFont="1" applyFill="1" applyBorder="1" applyAlignment="1">
      <alignment horizontal="left" vertical="center"/>
    </xf>
    <xf numFmtId="0" fontId="17" fillId="0" borderId="0" xfId="0" applyFont="1" applyBorder="1" applyAlignment="1">
      <alignment vertical="center"/>
    </xf>
    <xf numFmtId="4" fontId="16" fillId="0" borderId="0" xfId="0" applyNumberFormat="1" applyFont="1" applyFill="1" applyBorder="1" applyAlignment="1">
      <alignment vertical="center"/>
    </xf>
    <xf numFmtId="3" fontId="19" fillId="0" borderId="30" xfId="0" applyNumberFormat="1" applyFont="1" applyBorder="1" applyAlignment="1">
      <alignment vertical="center"/>
    </xf>
    <xf numFmtId="0" fontId="16" fillId="2" borderId="31" xfId="0" applyFont="1" applyFill="1" applyBorder="1" applyAlignment="1">
      <alignment vertical="center"/>
    </xf>
    <xf numFmtId="3" fontId="16" fillId="2" borderId="23" xfId="0" applyNumberFormat="1" applyFont="1" applyFill="1" applyBorder="1" applyAlignment="1">
      <alignment vertical="center"/>
    </xf>
    <xf numFmtId="3" fontId="16" fillId="2" borderId="23" xfId="3" applyNumberFormat="1" applyFont="1" applyFill="1" applyBorder="1" applyAlignment="1">
      <alignment vertical="center"/>
    </xf>
    <xf numFmtId="3" fontId="16" fillId="2" borderId="32" xfId="3" applyNumberFormat="1" applyFont="1" applyFill="1" applyBorder="1" applyAlignment="1">
      <alignment vertical="center"/>
    </xf>
    <xf numFmtId="0" fontId="16" fillId="2" borderId="18" xfId="0" applyFont="1" applyFill="1" applyBorder="1" applyAlignment="1">
      <alignment horizontal="center" vertical="center"/>
    </xf>
    <xf numFmtId="0" fontId="16" fillId="0" borderId="6" xfId="0" applyFont="1" applyBorder="1" applyAlignment="1">
      <alignment vertical="center"/>
    </xf>
    <xf numFmtId="0" fontId="16" fillId="0" borderId="7" xfId="0" applyFont="1" applyBorder="1" applyAlignment="1">
      <alignment vertical="center"/>
    </xf>
    <xf numFmtId="4" fontId="16" fillId="0" borderId="19" xfId="3" applyNumberFormat="1" applyFont="1" applyFill="1" applyBorder="1" applyAlignment="1">
      <alignment vertical="center"/>
    </xf>
    <xf numFmtId="3" fontId="16" fillId="0" borderId="19" xfId="0" applyNumberFormat="1" applyFont="1" applyBorder="1" applyAlignment="1">
      <alignment vertical="center"/>
    </xf>
    <xf numFmtId="164" fontId="16" fillId="0" borderId="0" xfId="0" applyNumberFormat="1" applyFont="1" applyAlignment="1">
      <alignment vertical="center"/>
    </xf>
    <xf numFmtId="43" fontId="16" fillId="0" borderId="0" xfId="3" applyFont="1" applyFill="1" applyBorder="1" applyAlignment="1">
      <alignment vertical="center"/>
    </xf>
    <xf numFmtId="3" fontId="16" fillId="0" borderId="0" xfId="0" applyNumberFormat="1" applyFont="1" applyBorder="1" applyAlignment="1">
      <alignment vertical="center"/>
    </xf>
    <xf numFmtId="0" fontId="17" fillId="0" borderId="2" xfId="0" applyFont="1" applyBorder="1" applyAlignment="1">
      <alignment vertical="center"/>
    </xf>
    <xf numFmtId="0" fontId="17" fillId="0" borderId="3" xfId="0" applyFont="1" applyBorder="1" applyAlignment="1">
      <alignment vertical="center"/>
    </xf>
    <xf numFmtId="4" fontId="17" fillId="0" borderId="17" xfId="3" applyNumberFormat="1" applyFont="1" applyFill="1" applyBorder="1" applyAlignment="1">
      <alignment vertical="center"/>
    </xf>
    <xf numFmtId="3" fontId="17" fillId="0" borderId="17" xfId="3" applyNumberFormat="1" applyFont="1" applyBorder="1" applyAlignment="1">
      <alignment vertical="center"/>
    </xf>
    <xf numFmtId="3" fontId="16" fillId="0" borderId="0" xfId="3" applyNumberFormat="1" applyFont="1" applyBorder="1" applyAlignment="1">
      <alignment vertical="center"/>
    </xf>
    <xf numFmtId="0" fontId="14" fillId="2" borderId="6" xfId="0" applyFont="1" applyFill="1" applyBorder="1" applyAlignment="1">
      <alignment horizontal="center" vertical="center"/>
    </xf>
    <xf numFmtId="0" fontId="14" fillId="2" borderId="5" xfId="0" applyFont="1" applyFill="1" applyBorder="1" applyAlignment="1">
      <alignment horizontal="center" vertical="center"/>
    </xf>
    <xf numFmtId="0" fontId="16" fillId="2" borderId="19" xfId="0" applyFont="1" applyFill="1" applyBorder="1" applyAlignment="1">
      <alignment horizontal="center" vertical="center"/>
    </xf>
    <xf numFmtId="0" fontId="16" fillId="0" borderId="3" xfId="0" applyFont="1" applyBorder="1" applyAlignment="1">
      <alignment vertical="center"/>
    </xf>
    <xf numFmtId="3" fontId="16" fillId="0" borderId="19" xfId="0" applyNumberFormat="1" applyFont="1" applyFill="1" applyBorder="1" applyAlignment="1">
      <alignment vertical="center"/>
    </xf>
    <xf numFmtId="4" fontId="16" fillId="3" borderId="19" xfId="0" applyNumberFormat="1" applyFont="1" applyFill="1" applyBorder="1" applyAlignment="1">
      <alignment vertical="center"/>
    </xf>
    <xf numFmtId="0" fontId="16" fillId="0" borderId="8" xfId="0" applyFont="1" applyBorder="1" applyAlignment="1">
      <alignment vertical="center"/>
    </xf>
    <xf numFmtId="3" fontId="16" fillId="0" borderId="18" xfId="0" applyNumberFormat="1" applyFont="1" applyBorder="1" applyAlignment="1">
      <alignment vertical="center"/>
    </xf>
    <xf numFmtId="3" fontId="16" fillId="0" borderId="15" xfId="0" applyNumberFormat="1" applyFont="1" applyFill="1" applyBorder="1" applyAlignment="1">
      <alignment vertical="center"/>
    </xf>
    <xf numFmtId="3" fontId="16" fillId="0" borderId="7" xfId="0" applyNumberFormat="1" applyFont="1" applyBorder="1" applyAlignment="1">
      <alignment vertical="center"/>
    </xf>
    <xf numFmtId="0" fontId="16" fillId="0" borderId="19" xfId="0" applyFont="1" applyBorder="1" applyAlignment="1">
      <alignment vertical="center"/>
    </xf>
    <xf numFmtId="3" fontId="16" fillId="0" borderId="0" xfId="0" applyNumberFormat="1" applyFont="1" applyFill="1" applyBorder="1" applyAlignment="1">
      <alignment vertical="center"/>
    </xf>
    <xf numFmtId="3" fontId="14" fillId="0" borderId="0" xfId="0" applyNumberFormat="1" applyFont="1" applyFill="1" applyBorder="1" applyAlignment="1">
      <alignment vertical="center"/>
    </xf>
    <xf numFmtId="4" fontId="16" fillId="3" borderId="0" xfId="0" applyNumberFormat="1" applyFont="1" applyFill="1" applyBorder="1" applyAlignment="1">
      <alignment vertical="center"/>
    </xf>
    <xf numFmtId="0" fontId="16" fillId="0" borderId="2" xfId="0" applyFont="1" applyBorder="1" applyAlignment="1">
      <alignment vertical="center"/>
    </xf>
    <xf numFmtId="3" fontId="16" fillId="0" borderId="17" xfId="0" applyNumberFormat="1" applyFont="1" applyBorder="1" applyAlignment="1">
      <alignment vertical="center"/>
    </xf>
    <xf numFmtId="3" fontId="16" fillId="0" borderId="3" xfId="0" applyNumberFormat="1" applyFont="1" applyBorder="1" applyAlignment="1">
      <alignment vertical="center"/>
    </xf>
    <xf numFmtId="0" fontId="12" fillId="2" borderId="6" xfId="0" applyFont="1" applyFill="1" applyBorder="1" applyAlignment="1">
      <alignment vertical="center"/>
    </xf>
    <xf numFmtId="0" fontId="12" fillId="2" borderId="7" xfId="0" applyFont="1" applyFill="1" applyBorder="1" applyAlignment="1">
      <alignment vertical="center"/>
    </xf>
    <xf numFmtId="3" fontId="17" fillId="2" borderId="19" xfId="0" applyNumberFormat="1" applyFont="1" applyFill="1" applyBorder="1" applyAlignment="1">
      <alignment vertical="center"/>
    </xf>
    <xf numFmtId="4" fontId="17" fillId="2" borderId="19" xfId="0" applyNumberFormat="1" applyFont="1" applyFill="1" applyBorder="1" applyAlignment="1">
      <alignment vertical="center"/>
    </xf>
    <xf numFmtId="4" fontId="16" fillId="0" borderId="0" xfId="0" applyNumberFormat="1" applyFont="1" applyBorder="1" applyAlignment="1">
      <alignment vertical="center"/>
    </xf>
    <xf numFmtId="164" fontId="14" fillId="0" borderId="0" xfId="3" applyNumberFormat="1" applyFont="1" applyAlignment="1">
      <alignment vertical="center"/>
    </xf>
    <xf numFmtId="4" fontId="16" fillId="0" borderId="0" xfId="0" applyNumberFormat="1" applyFont="1" applyAlignment="1">
      <alignment vertical="center"/>
    </xf>
    <xf numFmtId="3" fontId="16" fillId="0" borderId="0" xfId="0" applyNumberFormat="1" applyFont="1" applyAlignment="1">
      <alignment vertical="center"/>
    </xf>
    <xf numFmtId="43" fontId="16" fillId="0" borderId="0" xfId="3" applyFont="1" applyAlignment="1">
      <alignment vertical="center"/>
    </xf>
    <xf numFmtId="43" fontId="16" fillId="0" borderId="0" xfId="0" applyNumberFormat="1" applyFont="1" applyAlignment="1">
      <alignment vertical="center"/>
    </xf>
    <xf numFmtId="0" fontId="16" fillId="2" borderId="0" xfId="0" applyFont="1" applyFill="1" applyBorder="1" applyAlignment="1">
      <alignment horizontal="center" vertical="center"/>
    </xf>
    <xf numFmtId="0" fontId="16" fillId="2" borderId="15" xfId="0" applyFont="1" applyFill="1" applyBorder="1" applyAlignment="1">
      <alignment horizontal="center" vertical="center"/>
    </xf>
    <xf numFmtId="9" fontId="16" fillId="0" borderId="0" xfId="0" applyNumberFormat="1" applyFont="1" applyBorder="1" applyAlignment="1">
      <alignment vertical="center"/>
    </xf>
    <xf numFmtId="3" fontId="16" fillId="0" borderId="18" xfId="0" applyNumberFormat="1" applyFont="1" applyFill="1" applyBorder="1" applyAlignment="1">
      <alignment vertical="center"/>
    </xf>
    <xf numFmtId="9" fontId="16" fillId="0" borderId="7" xfId="0" applyNumberFormat="1" applyFont="1" applyBorder="1" applyAlignment="1">
      <alignment vertical="center"/>
    </xf>
    <xf numFmtId="9" fontId="16" fillId="0" borderId="3" xfId="0" applyNumberFormat="1" applyFont="1" applyBorder="1" applyAlignment="1">
      <alignment vertical="center"/>
    </xf>
    <xf numFmtId="0" fontId="16" fillId="2" borderId="19" xfId="0" applyFont="1" applyFill="1" applyBorder="1" applyAlignment="1">
      <alignment vertical="center"/>
    </xf>
    <xf numFmtId="0" fontId="16" fillId="2" borderId="3" xfId="0" applyFont="1" applyFill="1" applyBorder="1" applyAlignment="1">
      <alignment vertical="center"/>
    </xf>
    <xf numFmtId="3" fontId="16" fillId="2" borderId="19" xfId="0" applyNumberFormat="1" applyFont="1" applyFill="1" applyBorder="1" applyAlignment="1">
      <alignment vertical="center"/>
    </xf>
    <xf numFmtId="41" fontId="16" fillId="0" borderId="0" xfId="4" applyFont="1" applyBorder="1" applyAlignment="1">
      <alignment vertical="center"/>
    </xf>
    <xf numFmtId="0" fontId="16" fillId="0" borderId="0" xfId="0" applyFont="1" applyBorder="1" applyAlignment="1">
      <alignment horizontal="left" vertical="center"/>
    </xf>
    <xf numFmtId="0" fontId="16" fillId="0" borderId="0" xfId="0" applyNumberFormat="1" applyFont="1" applyBorder="1" applyAlignment="1">
      <alignment vertical="center"/>
    </xf>
    <xf numFmtId="164" fontId="16" fillId="0" borderId="0" xfId="3" applyNumberFormat="1" applyFont="1" applyBorder="1" applyAlignment="1">
      <alignment vertical="center"/>
    </xf>
    <xf numFmtId="3" fontId="14" fillId="0" borderId="0" xfId="0" applyNumberFormat="1" applyFont="1" applyBorder="1" applyAlignment="1">
      <alignment vertical="center"/>
    </xf>
    <xf numFmtId="164" fontId="14" fillId="0" borderId="0" xfId="0" applyNumberFormat="1" applyFont="1" applyBorder="1" applyAlignment="1">
      <alignment vertical="center"/>
    </xf>
    <xf numFmtId="0" fontId="20" fillId="0" borderId="0" xfId="0" applyFont="1" applyBorder="1" applyAlignment="1">
      <alignment vertical="center"/>
    </xf>
    <xf numFmtId="0" fontId="20" fillId="0" borderId="0" xfId="0" quotePrefix="1" applyFont="1" applyBorder="1" applyAlignment="1">
      <alignment horizontal="left" vertical="center"/>
    </xf>
    <xf numFmtId="0" fontId="13" fillId="0" borderId="0" xfId="6" applyFont="1" applyAlignment="1">
      <alignment vertical="center"/>
    </xf>
    <xf numFmtId="0" fontId="13" fillId="0" borderId="13" xfId="6" applyNumberFormat="1" applyFont="1" applyFill="1" applyBorder="1" applyAlignment="1" applyProtection="1">
      <alignment horizontal="left" vertical="center"/>
    </xf>
    <xf numFmtId="0" fontId="13" fillId="0" borderId="13" xfId="6" applyFont="1" applyBorder="1" applyAlignment="1">
      <alignment vertical="center"/>
    </xf>
    <xf numFmtId="14" fontId="11" fillId="3" borderId="13" xfId="6" applyNumberFormat="1" applyFont="1" applyFill="1" applyBorder="1" applyAlignment="1">
      <alignment horizontal="center" vertical="center"/>
    </xf>
    <xf numFmtId="0" fontId="13" fillId="0" borderId="0" xfId="6" applyNumberFormat="1" applyFont="1" applyFill="1" applyBorder="1" applyAlignment="1" applyProtection="1">
      <alignment horizontal="left" vertical="center"/>
    </xf>
    <xf numFmtId="3" fontId="13" fillId="0" borderId="0" xfId="6" applyNumberFormat="1" applyFont="1" applyBorder="1" applyAlignment="1">
      <alignment horizontal="right" vertical="center"/>
    </xf>
    <xf numFmtId="3" fontId="13" fillId="0" borderId="0" xfId="6" applyNumberFormat="1" applyFont="1" applyAlignment="1">
      <alignment vertical="center"/>
    </xf>
    <xf numFmtId="3" fontId="13" fillId="0" borderId="0" xfId="6" applyNumberFormat="1" applyFont="1" applyFill="1" applyBorder="1" applyAlignment="1" applyProtection="1">
      <alignment horizontal="right" vertical="center"/>
    </xf>
    <xf numFmtId="3" fontId="13" fillId="0" borderId="0" xfId="6" applyNumberFormat="1" applyFont="1" applyFill="1" applyBorder="1" applyAlignment="1" applyProtection="1">
      <alignment horizontal="left" vertical="center"/>
    </xf>
    <xf numFmtId="3" fontId="11" fillId="0" borderId="7" xfId="6" applyNumberFormat="1" applyFont="1" applyFill="1" applyBorder="1" applyAlignment="1" applyProtection="1">
      <alignment horizontal="right" vertical="center"/>
    </xf>
    <xf numFmtId="0" fontId="13" fillId="0" borderId="0" xfId="6" applyFont="1" applyBorder="1" applyAlignment="1">
      <alignment vertical="center"/>
    </xf>
    <xf numFmtId="3" fontId="13" fillId="0" borderId="0" xfId="6" applyNumberFormat="1" applyFont="1" applyBorder="1" applyAlignment="1">
      <alignment vertical="center"/>
    </xf>
    <xf numFmtId="0" fontId="11" fillId="0" borderId="0" xfId="6" applyNumberFormat="1" applyFont="1" applyFill="1" applyBorder="1" applyAlignment="1" applyProtection="1">
      <alignment horizontal="left" vertical="center"/>
    </xf>
    <xf numFmtId="3" fontId="13" fillId="0" borderId="0" xfId="0" applyNumberFormat="1" applyFont="1" applyBorder="1" applyAlignment="1">
      <alignment vertical="center"/>
    </xf>
    <xf numFmtId="3" fontId="11" fillId="0" borderId="0" xfId="6" applyNumberFormat="1" applyFont="1" applyFill="1" applyBorder="1" applyAlignment="1" applyProtection="1">
      <alignment horizontal="right" vertical="center"/>
    </xf>
    <xf numFmtId="3" fontId="13" fillId="0" borderId="0" xfId="6" applyNumberFormat="1" applyFont="1" applyFill="1" applyBorder="1" applyAlignment="1">
      <alignment vertical="center"/>
    </xf>
    <xf numFmtId="3" fontId="13" fillId="0" borderId="7" xfId="6" applyNumberFormat="1" applyFont="1" applyFill="1" applyBorder="1" applyAlignment="1" applyProtection="1">
      <alignment horizontal="right" vertical="center"/>
    </xf>
    <xf numFmtId="3" fontId="13" fillId="0" borderId="7" xfId="0" applyNumberFormat="1" applyFont="1" applyBorder="1" applyAlignment="1">
      <alignment vertical="center"/>
    </xf>
    <xf numFmtId="3" fontId="11" fillId="0" borderId="33" xfId="6" applyNumberFormat="1" applyFont="1" applyFill="1" applyBorder="1" applyAlignment="1" applyProtection="1">
      <alignment horizontal="right" vertical="center"/>
    </xf>
    <xf numFmtId="0" fontId="13" fillId="0" borderId="0" xfId="6" applyNumberFormat="1" applyFont="1" applyFill="1" applyBorder="1" applyAlignment="1" applyProtection="1">
      <alignment vertical="center"/>
    </xf>
    <xf numFmtId="3" fontId="15" fillId="0" borderId="0" xfId="0" applyNumberFormat="1" applyFont="1" applyFill="1" applyBorder="1" applyAlignment="1" applyProtection="1">
      <alignment horizontal="right" vertical="top"/>
    </xf>
    <xf numFmtId="3" fontId="11" fillId="0" borderId="0" xfId="0" applyNumberFormat="1" applyFont="1" applyFill="1" applyBorder="1" applyAlignment="1" applyProtection="1">
      <alignment horizontal="right" vertical="center"/>
    </xf>
    <xf numFmtId="3" fontId="13" fillId="0" borderId="0" xfId="6" applyNumberFormat="1" applyFont="1" applyFill="1" applyBorder="1" applyAlignment="1" applyProtection="1">
      <alignment vertical="center"/>
    </xf>
    <xf numFmtId="0" fontId="11" fillId="0" borderId="0" xfId="6" applyFont="1" applyBorder="1" applyAlignment="1">
      <alignment vertical="center"/>
    </xf>
    <xf numFmtId="0" fontId="10" fillId="0" borderId="0" xfId="6" applyFont="1" applyAlignment="1">
      <alignment vertical="center"/>
    </xf>
    <xf numFmtId="3" fontId="15" fillId="0" borderId="21" xfId="0" applyNumberFormat="1" applyFont="1" applyFill="1" applyBorder="1" applyAlignment="1" applyProtection="1">
      <alignment horizontal="right" vertical="center"/>
    </xf>
    <xf numFmtId="3" fontId="8" fillId="0" borderId="21" xfId="0" applyNumberFormat="1" applyFont="1" applyFill="1" applyBorder="1" applyAlignment="1" applyProtection="1">
      <alignment horizontal="right" vertical="center"/>
    </xf>
    <xf numFmtId="3" fontId="13" fillId="0" borderId="0" xfId="0" applyNumberFormat="1" applyFont="1" applyFill="1" applyBorder="1" applyAlignment="1" applyProtection="1">
      <alignment horizontal="right" vertical="top"/>
    </xf>
    <xf numFmtId="0" fontId="3" fillId="0" borderId="0" xfId="0" applyNumberFormat="1" applyFont="1" applyFill="1" applyBorder="1" applyAlignment="1" applyProtection="1">
      <alignment vertical="top"/>
    </xf>
    <xf numFmtId="3" fontId="21" fillId="3" borderId="28" xfId="0" applyNumberFormat="1" applyFont="1" applyFill="1" applyBorder="1" applyAlignment="1">
      <alignment vertical="center"/>
    </xf>
    <xf numFmtId="3" fontId="21" fillId="3" borderId="30" xfId="0" applyNumberFormat="1" applyFont="1" applyFill="1" applyBorder="1" applyAlignment="1">
      <alignment vertical="center"/>
    </xf>
    <xf numFmtId="0" fontId="8" fillId="0" borderId="0" xfId="0" applyFont="1" applyAlignment="1">
      <alignment horizontal="center"/>
    </xf>
    <xf numFmtId="0" fontId="8" fillId="0" borderId="0" xfId="0" applyFont="1" applyFill="1" applyBorder="1"/>
    <xf numFmtId="3" fontId="8" fillId="0" borderId="0" xfId="0" applyNumberFormat="1" applyFont="1" applyFill="1" applyBorder="1"/>
    <xf numFmtId="3" fontId="23" fillId="0" borderId="0" xfId="0" applyNumberFormat="1" applyFont="1"/>
    <xf numFmtId="3" fontId="24" fillId="0" borderId="0" xfId="0" applyNumberFormat="1" applyFont="1"/>
    <xf numFmtId="0" fontId="8" fillId="0" borderId="7" xfId="0" applyNumberFormat="1" applyFont="1" applyFill="1" applyBorder="1" applyAlignment="1" applyProtection="1">
      <alignment horizontal="left" vertical="top" indent="7"/>
    </xf>
    <xf numFmtId="0" fontId="8" fillId="0" borderId="7" xfId="0" applyNumberFormat="1" applyFont="1" applyFill="1" applyBorder="1" applyAlignment="1" applyProtection="1">
      <alignment horizontal="right" vertical="top"/>
    </xf>
    <xf numFmtId="0" fontId="15" fillId="0" borderId="9" xfId="0" applyNumberFormat="1" applyFont="1" applyFill="1" applyBorder="1" applyAlignment="1" applyProtection="1">
      <alignment horizontal="left" vertical="top" indent="1"/>
    </xf>
    <xf numFmtId="3" fontId="15" fillId="0" borderId="9" xfId="0" applyNumberFormat="1" applyFont="1" applyFill="1" applyBorder="1" applyAlignment="1" applyProtection="1">
      <alignment horizontal="right" vertical="top"/>
    </xf>
    <xf numFmtId="0" fontId="24" fillId="0" borderId="0" xfId="8" applyFont="1"/>
    <xf numFmtId="3" fontId="24" fillId="6" borderId="40" xfId="0" applyNumberFormat="1" applyFont="1" applyFill="1" applyBorder="1"/>
    <xf numFmtId="0" fontId="15" fillId="0" borderId="0" xfId="0" applyNumberFormat="1" applyFont="1" applyFill="1" applyBorder="1" applyAlignment="1" applyProtection="1">
      <alignment horizontal="left" vertical="top" indent="1"/>
    </xf>
    <xf numFmtId="0" fontId="15" fillId="0" borderId="0" xfId="0" applyNumberFormat="1" applyFont="1" applyFill="1" applyBorder="1" applyAlignment="1" applyProtection="1">
      <alignment horizontal="left" vertical="top" indent="2"/>
    </xf>
    <xf numFmtId="0" fontId="15" fillId="0" borderId="0" xfId="0" applyNumberFormat="1" applyFont="1" applyFill="1" applyBorder="1" applyAlignment="1" applyProtection="1">
      <alignment horizontal="left" vertical="top" indent="3"/>
    </xf>
    <xf numFmtId="3" fontId="24" fillId="0" borderId="40" xfId="0" applyNumberFormat="1" applyFont="1" applyBorder="1"/>
    <xf numFmtId="0" fontId="8" fillId="0" borderId="0" xfId="0" applyNumberFormat="1" applyFont="1" applyFill="1" applyBorder="1" applyAlignment="1" applyProtection="1">
      <alignment horizontal="left" vertical="top" indent="6"/>
    </xf>
    <xf numFmtId="3" fontId="8" fillId="0" borderId="0" xfId="0" applyNumberFormat="1" applyFont="1" applyFill="1" applyBorder="1" applyAlignment="1" applyProtection="1">
      <alignment horizontal="right" vertical="top"/>
    </xf>
    <xf numFmtId="3" fontId="24" fillId="0" borderId="0" xfId="8" applyNumberFormat="1" applyFont="1"/>
    <xf numFmtId="0" fontId="24" fillId="6" borderId="40" xfId="0" applyFont="1" applyFill="1" applyBorder="1"/>
    <xf numFmtId="0" fontId="23" fillId="0" borderId="0" xfId="8" applyFont="1"/>
    <xf numFmtId="0" fontId="8" fillId="2" borderId="0" xfId="7" applyNumberFormat="1" applyFont="1" applyFill="1" applyBorder="1" applyAlignment="1" applyProtection="1">
      <alignment vertical="top"/>
    </xf>
    <xf numFmtId="0" fontId="8" fillId="0" borderId="0" xfId="7" applyNumberFormat="1" applyFont="1" applyFill="1" applyBorder="1" applyAlignment="1" applyProtection="1">
      <alignment vertical="top"/>
    </xf>
    <xf numFmtId="17" fontId="8" fillId="0" borderId="0" xfId="7" applyNumberFormat="1" applyFont="1" applyFill="1" applyBorder="1" applyAlignment="1" applyProtection="1">
      <alignment vertical="top"/>
    </xf>
    <xf numFmtId="3" fontId="8" fillId="2" borderId="0" xfId="7" applyNumberFormat="1" applyFont="1" applyFill="1" applyBorder="1" applyAlignment="1" applyProtection="1">
      <alignment vertical="top"/>
    </xf>
    <xf numFmtId="3" fontId="15" fillId="4" borderId="0" xfId="0" applyNumberFormat="1" applyFont="1" applyFill="1" applyBorder="1" applyAlignment="1" applyProtection="1">
      <alignment horizontal="right" vertical="top"/>
    </xf>
    <xf numFmtId="0" fontId="8" fillId="0" borderId="0" xfId="0" applyNumberFormat="1" applyFont="1" applyFill="1" applyBorder="1" applyAlignment="1" applyProtection="1">
      <alignment horizontal="left" vertical="top" indent="5"/>
    </xf>
    <xf numFmtId="3" fontId="8" fillId="0" borderId="9" xfId="0" applyNumberFormat="1" applyFont="1" applyFill="1" applyBorder="1" applyAlignment="1" applyProtection="1">
      <alignment horizontal="right" vertical="top"/>
    </xf>
    <xf numFmtId="3" fontId="8" fillId="0" borderId="0" xfId="7" applyNumberFormat="1" applyFont="1" applyFill="1" applyBorder="1" applyAlignment="1" applyProtection="1">
      <alignment vertical="top"/>
    </xf>
    <xf numFmtId="0" fontId="15" fillId="0" borderId="0" xfId="0" applyNumberFormat="1" applyFont="1" applyFill="1" applyBorder="1" applyAlignment="1" applyProtection="1">
      <alignment vertical="top"/>
    </xf>
    <xf numFmtId="0" fontId="8" fillId="0" borderId="0" xfId="0" applyNumberFormat="1" applyFont="1" applyFill="1" applyBorder="1" applyAlignment="1" applyProtection="1">
      <alignment vertical="top"/>
    </xf>
    <xf numFmtId="0" fontId="8" fillId="0" borderId="9" xfId="0" applyNumberFormat="1" applyFont="1" applyFill="1" applyBorder="1" applyAlignment="1" applyProtection="1">
      <alignment horizontal="left" vertical="top" indent="5"/>
    </xf>
    <xf numFmtId="3" fontId="8" fillId="0" borderId="0" xfId="0" applyNumberFormat="1" applyFont="1" applyAlignment="1">
      <alignment vertical="center"/>
    </xf>
    <xf numFmtId="3" fontId="22" fillId="0" borderId="0" xfId="12" applyNumberFormat="1" applyFont="1"/>
    <xf numFmtId="3" fontId="22" fillId="6" borderId="40" xfId="0" applyNumberFormat="1" applyFont="1" applyFill="1" applyBorder="1"/>
    <xf numFmtId="3" fontId="22" fillId="0" borderId="40" xfId="0" applyNumberFormat="1" applyFont="1" applyBorder="1"/>
    <xf numFmtId="3" fontId="0" fillId="6" borderId="40" xfId="0" applyNumberFormat="1" applyFill="1" applyBorder="1"/>
    <xf numFmtId="0" fontId="3" fillId="0" borderId="0" xfId="0" applyNumberFormat="1" applyFont="1" applyFill="1" applyBorder="1" applyAlignment="1" applyProtection="1">
      <alignment horizontal="left" vertical="top"/>
    </xf>
    <xf numFmtId="3" fontId="25" fillId="0" borderId="16" xfId="0" applyNumberFormat="1" applyFont="1" applyBorder="1" applyAlignment="1">
      <alignment vertical="center"/>
    </xf>
    <xf numFmtId="0" fontId="14" fillId="0" borderId="3" xfId="0" applyFont="1" applyBorder="1" applyAlignment="1">
      <alignment vertical="center"/>
    </xf>
    <xf numFmtId="14" fontId="8" fillId="0" borderId="0" xfId="0" applyNumberFormat="1" applyFont="1"/>
    <xf numFmtId="3" fontId="23" fillId="0" borderId="0" xfId="0" applyNumberFormat="1" applyFont="1" applyAlignment="1">
      <alignment vertical="center"/>
    </xf>
    <xf numFmtId="0" fontId="8" fillId="0" borderId="0" xfId="0" applyFont="1" applyAlignment="1">
      <alignment horizontal="center"/>
    </xf>
    <xf numFmtId="0" fontId="7" fillId="2" borderId="0" xfId="0" applyFont="1" applyFill="1" applyBorder="1" applyAlignment="1">
      <alignment horizontal="center" vertical="center"/>
    </xf>
    <xf numFmtId="0" fontId="9" fillId="2" borderId="19" xfId="0" applyFont="1" applyFill="1" applyBorder="1" applyAlignment="1">
      <alignment horizontal="center" vertical="center"/>
    </xf>
    <xf numFmtId="0" fontId="9" fillId="2" borderId="6" xfId="0" applyFont="1" applyFill="1" applyBorder="1" applyAlignment="1">
      <alignment horizontal="center" vertical="center"/>
    </xf>
    <xf numFmtId="0" fontId="9" fillId="2" borderId="5" xfId="0" applyFont="1" applyFill="1" applyBorder="1" applyAlignment="1">
      <alignment horizontal="center" vertical="center"/>
    </xf>
    <xf numFmtId="0" fontId="11" fillId="0" borderId="3" xfId="0" applyNumberFormat="1" applyFont="1" applyFill="1" applyBorder="1" applyAlignment="1" applyProtection="1">
      <alignment horizontal="center" vertical="center"/>
    </xf>
    <xf numFmtId="0" fontId="16" fillId="0" borderId="3" xfId="0" applyFont="1" applyBorder="1" applyAlignment="1">
      <alignment horizontal="justify" vertical="top" wrapText="1"/>
    </xf>
    <xf numFmtId="0" fontId="7" fillId="2" borderId="0" xfId="0" applyFont="1" applyFill="1" applyAlignment="1">
      <alignment horizontal="center" vertical="center"/>
    </xf>
    <xf numFmtId="3" fontId="16" fillId="0" borderId="16" xfId="0" applyNumberFormat="1" applyFont="1" applyBorder="1" applyAlignment="1">
      <alignment vertical="center"/>
    </xf>
    <xf numFmtId="3" fontId="16" fillId="0" borderId="18" xfId="0" applyNumberFormat="1" applyFont="1" applyBorder="1" applyAlignment="1">
      <alignment vertical="center"/>
    </xf>
    <xf numFmtId="3" fontId="16" fillId="0" borderId="17" xfId="0" applyNumberFormat="1" applyFont="1" applyBorder="1" applyAlignment="1">
      <alignment vertical="center"/>
    </xf>
    <xf numFmtId="0" fontId="16" fillId="0" borderId="0" xfId="0" applyFont="1" applyFill="1" applyAlignment="1">
      <alignment horizontal="justify" vertical="top" wrapText="1"/>
    </xf>
    <xf numFmtId="0" fontId="16" fillId="0" borderId="0" xfId="0" applyFont="1" applyAlignment="1">
      <alignment horizontal="justify" vertical="top" wrapText="1"/>
    </xf>
    <xf numFmtId="0" fontId="16" fillId="2" borderId="2" xfId="0" applyFont="1" applyFill="1" applyBorder="1" applyAlignment="1">
      <alignment horizontal="left" vertical="center"/>
    </xf>
    <xf numFmtId="0" fontId="16" fillId="2" borderId="3" xfId="0" applyFont="1" applyFill="1" applyBorder="1" applyAlignment="1">
      <alignment horizontal="left" vertical="center"/>
    </xf>
    <xf numFmtId="0" fontId="16" fillId="2" borderId="20" xfId="0" applyFont="1" applyFill="1" applyBorder="1" applyAlignment="1">
      <alignment horizontal="left" vertical="center"/>
    </xf>
    <xf numFmtId="0" fontId="16" fillId="2" borderId="11" xfId="0" applyFont="1" applyFill="1" applyBorder="1" applyAlignment="1">
      <alignment horizontal="center" vertical="center"/>
    </xf>
    <xf numFmtId="0" fontId="16" fillId="2" borderId="10" xfId="0" applyFont="1" applyFill="1" applyBorder="1" applyAlignment="1">
      <alignment horizontal="center" vertical="center"/>
    </xf>
    <xf numFmtId="0" fontId="16" fillId="2" borderId="2" xfId="0" applyFont="1" applyFill="1" applyBorder="1" applyAlignment="1">
      <alignment horizontal="center" vertical="center"/>
    </xf>
    <xf numFmtId="0" fontId="16" fillId="2" borderId="20" xfId="0" applyFont="1" applyFill="1" applyBorder="1" applyAlignment="1">
      <alignment horizontal="center" vertical="center"/>
    </xf>
    <xf numFmtId="0" fontId="17" fillId="2" borderId="16" xfId="0" applyFont="1" applyFill="1" applyBorder="1" applyAlignment="1">
      <alignment horizontal="center" vertical="center"/>
    </xf>
    <xf numFmtId="0" fontId="17" fillId="2" borderId="39" xfId="0" applyFont="1" applyFill="1" applyBorder="1" applyAlignment="1">
      <alignment horizontal="center" vertical="center"/>
    </xf>
    <xf numFmtId="0" fontId="13" fillId="0" borderId="0" xfId="6" applyNumberFormat="1" applyFont="1" applyFill="1" applyBorder="1" applyAlignment="1" applyProtection="1">
      <alignment horizontal="left" vertical="center"/>
    </xf>
    <xf numFmtId="0" fontId="7" fillId="2" borderId="0" xfId="6" applyFont="1" applyFill="1" applyBorder="1" applyAlignment="1">
      <alignment horizontal="center" vertical="center"/>
    </xf>
    <xf numFmtId="0" fontId="13" fillId="0" borderId="0" xfId="6" applyFont="1" applyAlignment="1">
      <alignment horizontal="center" vertical="center"/>
    </xf>
    <xf numFmtId="0" fontId="11" fillId="0" borderId="0" xfId="6" applyNumberFormat="1" applyFont="1" applyFill="1" applyBorder="1" applyAlignment="1" applyProtection="1">
      <alignment horizontal="left" vertical="center"/>
    </xf>
    <xf numFmtId="0" fontId="13" fillId="0" borderId="0" xfId="6" applyNumberFormat="1" applyFont="1" applyFill="1" applyBorder="1" applyAlignment="1" applyProtection="1">
      <alignment horizontal="left" vertical="center" wrapText="1"/>
    </xf>
  </cellXfs>
  <cellStyles count="13">
    <cellStyle name="Euro" xfId="5"/>
    <cellStyle name="Millares" xfId="1" builtinId="3"/>
    <cellStyle name="Millares [0] 2" xfId="4"/>
    <cellStyle name="Millares 2" xfId="3"/>
    <cellStyle name="Millares 3" xfId="10"/>
    <cellStyle name="Moneda" xfId="2" builtinId="4"/>
    <cellStyle name="Moneda 2" xfId="11"/>
    <cellStyle name="Normal" xfId="0" builtinId="0"/>
    <cellStyle name="Normal 2" xfId="6"/>
    <cellStyle name="Normal 3" xfId="7"/>
    <cellStyle name="Normal 4" xfId="8"/>
    <cellStyle name="Normal 5" xfId="9"/>
    <cellStyle name="Normal 6" xfId="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619125</xdr:colOff>
      <xdr:row>10</xdr:row>
      <xdr:rowOff>152400</xdr:rowOff>
    </xdr:from>
    <xdr:to>
      <xdr:col>6</xdr:col>
      <xdr:colOff>2257425</xdr:colOff>
      <xdr:row>14</xdr:row>
      <xdr:rowOff>57150</xdr:rowOff>
    </xdr:to>
    <xdr:pic>
      <xdr:nvPicPr>
        <xdr:cNvPr id="2" name="Imagen 1">
          <a:extLst>
            <a:ext uri="{FF2B5EF4-FFF2-40B4-BE49-F238E27FC236}">
              <a16:creationId xmlns:a16="http://schemas.microsoft.com/office/drawing/2014/main" xmlns="" id="{00000000-0008-0000-0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9125" y="1828800"/>
          <a:ext cx="10715625" cy="552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628650</xdr:colOff>
      <xdr:row>29</xdr:row>
      <xdr:rowOff>9525</xdr:rowOff>
    </xdr:from>
    <xdr:to>
      <xdr:col>5</xdr:col>
      <xdr:colOff>105508</xdr:colOff>
      <xdr:row>31</xdr:row>
      <xdr:rowOff>76932</xdr:rowOff>
    </xdr:to>
    <xdr:pic>
      <xdr:nvPicPr>
        <xdr:cNvPr id="4" name="Imagen 3">
          <a:extLst>
            <a:ext uri="{FF2B5EF4-FFF2-40B4-BE49-F238E27FC236}">
              <a16:creationId xmlns:a16="http://schemas.microsoft.com/office/drawing/2014/main" xmlns="" id="{00000000-0008-0000-04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28650" y="4819650"/>
          <a:ext cx="7096858" cy="3912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A1:Y132"/>
  <sheetViews>
    <sheetView showGridLines="0" tabSelected="1" view="pageBreakPreview" zoomScaleNormal="85" zoomScaleSheetLayoutView="100" workbookViewId="0">
      <selection activeCell="L1" sqref="L1"/>
    </sheetView>
  </sheetViews>
  <sheetFormatPr baseColWidth="10" defaultColWidth="11.42578125" defaultRowHeight="15"/>
  <cols>
    <col min="1" max="1" width="46.42578125" style="8" customWidth="1"/>
    <col min="2" max="2" width="15.42578125" style="8" customWidth="1"/>
    <col min="3" max="4" width="16.7109375" style="8" customWidth="1"/>
    <col min="5" max="5" width="2.7109375" style="8" customWidth="1"/>
    <col min="6" max="6" width="6.85546875" style="8" customWidth="1"/>
    <col min="7" max="7" width="18.7109375" style="8" customWidth="1"/>
    <col min="8" max="8" width="24.7109375" style="8" customWidth="1"/>
    <col min="9" max="10" width="16.7109375" style="8" customWidth="1"/>
    <col min="11" max="11" width="11.42578125" style="8"/>
    <col min="12" max="12" width="35.7109375" style="8" bestFit="1" customWidth="1"/>
    <col min="13" max="16384" width="11.42578125" style="8"/>
  </cols>
  <sheetData>
    <row r="1" spans="1:25" ht="27" customHeight="1">
      <c r="A1" s="318" t="s">
        <v>290</v>
      </c>
      <c r="B1" s="318"/>
      <c r="C1" s="318"/>
      <c r="D1" s="318"/>
      <c r="E1" s="318"/>
      <c r="F1" s="318"/>
      <c r="G1" s="318"/>
      <c r="H1" s="318"/>
      <c r="I1" s="318"/>
      <c r="J1" s="318"/>
      <c r="L1" s="315"/>
    </row>
    <row r="2" spans="1:25" ht="15.75" thickBot="1">
      <c r="L2" s="315"/>
    </row>
    <row r="3" spans="1:25" s="15" customFormat="1" ht="20.25" customHeight="1" thickBot="1">
      <c r="A3" s="9" t="s">
        <v>241</v>
      </c>
      <c r="B3" s="10"/>
      <c r="C3" s="319" t="s">
        <v>1</v>
      </c>
      <c r="D3" s="319"/>
      <c r="E3" s="11"/>
      <c r="F3" s="9" t="s">
        <v>242</v>
      </c>
      <c r="G3" s="12"/>
      <c r="H3" s="13"/>
      <c r="I3" s="320" t="s">
        <v>1</v>
      </c>
      <c r="J3" s="321"/>
      <c r="K3" s="14"/>
      <c r="L3" s="14"/>
      <c r="M3" s="14"/>
      <c r="N3" s="14"/>
      <c r="O3" s="14"/>
      <c r="P3" s="14"/>
      <c r="Q3" s="14"/>
      <c r="R3" s="14"/>
      <c r="S3" s="14"/>
      <c r="T3" s="14"/>
      <c r="U3" s="14"/>
      <c r="V3" s="14"/>
      <c r="W3" s="14"/>
      <c r="X3" s="14"/>
      <c r="Y3" s="14"/>
    </row>
    <row r="4" spans="1:25" ht="25.5" customHeight="1">
      <c r="A4" s="16" t="s">
        <v>3</v>
      </c>
      <c r="B4" s="17"/>
      <c r="C4" s="18"/>
      <c r="D4" s="19">
        <v>15484140016</v>
      </c>
      <c r="E4" s="20"/>
      <c r="F4" s="21" t="s">
        <v>4</v>
      </c>
      <c r="G4" s="22"/>
      <c r="H4" s="22"/>
      <c r="I4" s="23"/>
      <c r="J4" s="24">
        <v>440883114</v>
      </c>
    </row>
    <row r="5" spans="1:25" s="33" customFormat="1" ht="25.5" customHeight="1">
      <c r="A5" s="25" t="s">
        <v>118</v>
      </c>
      <c r="B5" s="270"/>
      <c r="C5" s="26">
        <v>15429270000</v>
      </c>
      <c r="D5" s="27"/>
      <c r="E5" s="20"/>
      <c r="F5" s="28" t="s">
        <v>261</v>
      </c>
      <c r="G5" s="29"/>
      <c r="H5" s="30"/>
      <c r="I5" s="31">
        <v>141271981</v>
      </c>
      <c r="J5" s="32"/>
    </row>
    <row r="6" spans="1:25" s="33" customFormat="1" ht="25.5" customHeight="1">
      <c r="A6" s="34" t="s">
        <v>251</v>
      </c>
      <c r="B6" s="271">
        <v>15429270000</v>
      </c>
      <c r="C6" s="35"/>
      <c r="D6" s="36"/>
      <c r="E6" s="20"/>
      <c r="F6" s="37" t="s">
        <v>175</v>
      </c>
      <c r="G6" s="38"/>
      <c r="H6" s="39"/>
      <c r="I6" s="40">
        <v>4965584</v>
      </c>
      <c r="J6" s="41"/>
    </row>
    <row r="7" spans="1:25" s="33" customFormat="1" ht="25.5" customHeight="1">
      <c r="A7" s="25" t="s">
        <v>117</v>
      </c>
      <c r="B7" s="270"/>
      <c r="C7" s="26">
        <v>21412434</v>
      </c>
      <c r="D7" s="36"/>
      <c r="E7" s="20"/>
      <c r="F7" s="37" t="s">
        <v>174</v>
      </c>
      <c r="G7" s="38"/>
      <c r="H7" s="39"/>
      <c r="I7" s="40">
        <v>48835050</v>
      </c>
      <c r="J7" s="41"/>
    </row>
    <row r="8" spans="1:25" s="33" customFormat="1" ht="25.5" customHeight="1">
      <c r="A8" s="42" t="s">
        <v>252</v>
      </c>
      <c r="B8" s="271">
        <v>0</v>
      </c>
      <c r="C8" s="43"/>
      <c r="D8" s="36"/>
      <c r="E8" s="20"/>
      <c r="F8" s="37" t="s">
        <v>248</v>
      </c>
      <c r="G8" s="38"/>
      <c r="H8" s="39"/>
      <c r="I8" s="40">
        <v>0</v>
      </c>
      <c r="J8" s="41"/>
    </row>
    <row r="9" spans="1:25" s="33" customFormat="1" ht="25.5" customHeight="1">
      <c r="A9" s="42" t="s">
        <v>253</v>
      </c>
      <c r="B9" s="271">
        <v>0</v>
      </c>
      <c r="C9" s="43"/>
      <c r="D9" s="36"/>
      <c r="E9" s="20"/>
      <c r="F9" s="37" t="s">
        <v>173</v>
      </c>
      <c r="G9" s="38"/>
      <c r="H9" s="39"/>
      <c r="I9" s="40">
        <v>245810499</v>
      </c>
      <c r="J9" s="41"/>
    </row>
    <row r="10" spans="1:25" s="33" customFormat="1" ht="25.5" customHeight="1">
      <c r="A10" s="42" t="s">
        <v>254</v>
      </c>
      <c r="B10" s="271">
        <v>21412434</v>
      </c>
      <c r="C10" s="43"/>
      <c r="D10" s="36"/>
      <c r="E10" s="20"/>
      <c r="F10" s="44" t="s">
        <v>5</v>
      </c>
      <c r="G10" s="38"/>
      <c r="H10" s="39"/>
      <c r="I10" s="40"/>
      <c r="J10" s="24">
        <v>206676498</v>
      </c>
    </row>
    <row r="11" spans="1:25" s="33" customFormat="1" ht="25.5" customHeight="1">
      <c r="A11" s="25" t="s">
        <v>116</v>
      </c>
      <c r="B11" s="270"/>
      <c r="C11" s="45">
        <v>33457582</v>
      </c>
      <c r="D11" s="36"/>
      <c r="E11" s="20"/>
      <c r="F11" s="46" t="s">
        <v>172</v>
      </c>
      <c r="G11" s="47"/>
      <c r="H11" s="48"/>
      <c r="I11" s="49">
        <v>206676498</v>
      </c>
      <c r="J11" s="50"/>
    </row>
    <row r="12" spans="1:25" s="33" customFormat="1" ht="25.5" customHeight="1">
      <c r="A12" s="42" t="s">
        <v>186</v>
      </c>
      <c r="B12" s="316">
        <v>33457582</v>
      </c>
      <c r="C12" s="51"/>
      <c r="D12" s="52"/>
      <c r="E12" s="20"/>
      <c r="F12" s="44" t="s">
        <v>7</v>
      </c>
      <c r="G12" s="39"/>
      <c r="H12" s="39"/>
      <c r="I12" s="40"/>
      <c r="J12" s="24">
        <v>647559612</v>
      </c>
    </row>
    <row r="13" spans="1:25" s="33" customFormat="1" ht="25.5" customHeight="1">
      <c r="A13" s="53" t="s">
        <v>6</v>
      </c>
      <c r="B13" s="34"/>
      <c r="C13" s="45">
        <v>545318721</v>
      </c>
      <c r="D13" s="54">
        <v>545318721</v>
      </c>
      <c r="E13" s="20"/>
      <c r="F13" s="55" t="s">
        <v>245</v>
      </c>
      <c r="G13" s="56"/>
      <c r="H13" s="56"/>
      <c r="I13" s="57"/>
      <c r="J13" s="58"/>
    </row>
    <row r="14" spans="1:25" s="33" customFormat="1" ht="25.5" customHeight="1">
      <c r="A14" s="59" t="s">
        <v>255</v>
      </c>
      <c r="B14" s="316">
        <v>545318721</v>
      </c>
      <c r="C14" s="35"/>
      <c r="D14" s="54"/>
      <c r="E14" s="20"/>
      <c r="F14" s="37" t="s">
        <v>135</v>
      </c>
      <c r="G14" s="60"/>
      <c r="H14" s="39"/>
      <c r="I14" s="39"/>
      <c r="J14" s="41">
        <v>10000000000</v>
      </c>
    </row>
    <row r="15" spans="1:25" s="33" customFormat="1" ht="25.5" customHeight="1">
      <c r="A15" s="53" t="s">
        <v>119</v>
      </c>
      <c r="B15" s="34"/>
      <c r="C15" s="43"/>
      <c r="D15" s="54">
        <v>0</v>
      </c>
      <c r="E15" s="20"/>
      <c r="F15" s="37" t="s">
        <v>136</v>
      </c>
      <c r="G15" s="60"/>
      <c r="H15" s="39"/>
      <c r="I15" s="39"/>
      <c r="J15" s="41">
        <v>0</v>
      </c>
    </row>
    <row r="16" spans="1:25" s="33" customFormat="1" ht="25.5" customHeight="1">
      <c r="A16" s="59" t="s">
        <v>256</v>
      </c>
      <c r="B16" s="34"/>
      <c r="C16" s="272">
        <v>0</v>
      </c>
      <c r="D16" s="54"/>
      <c r="E16" s="20"/>
      <c r="F16" s="37" t="s">
        <v>9</v>
      </c>
      <c r="G16" s="60"/>
      <c r="H16" s="39"/>
      <c r="I16" s="39"/>
      <c r="J16" s="41">
        <v>711530281</v>
      </c>
    </row>
    <row r="17" spans="1:12" s="33" customFormat="1" ht="25.5" customHeight="1">
      <c r="A17" s="61" t="s">
        <v>10</v>
      </c>
      <c r="B17" s="34"/>
      <c r="C17" s="43"/>
      <c r="D17" s="54">
        <v>935074419</v>
      </c>
      <c r="E17" s="20"/>
      <c r="F17" s="37" t="s">
        <v>11</v>
      </c>
      <c r="G17" s="62"/>
      <c r="H17" s="63"/>
      <c r="I17" s="56"/>
      <c r="J17" s="64">
        <v>3641015225</v>
      </c>
    </row>
    <row r="18" spans="1:12" s="33" customFormat="1" ht="25.5" customHeight="1">
      <c r="A18" s="34" t="s">
        <v>257</v>
      </c>
      <c r="B18" s="34"/>
      <c r="C18" s="65">
        <v>935074419</v>
      </c>
      <c r="D18" s="36"/>
      <c r="E18" s="20"/>
      <c r="F18" s="37" t="s">
        <v>169</v>
      </c>
      <c r="G18" s="60"/>
      <c r="H18" s="39"/>
      <c r="I18" s="66"/>
      <c r="J18" s="41">
        <v>1994781754</v>
      </c>
    </row>
    <row r="19" spans="1:12" ht="25.5" customHeight="1">
      <c r="A19" s="61" t="s">
        <v>12</v>
      </c>
      <c r="B19" s="34"/>
      <c r="C19" s="43"/>
      <c r="D19" s="54">
        <v>30353716</v>
      </c>
      <c r="E19" s="20"/>
      <c r="F19" s="37" t="s">
        <v>279</v>
      </c>
      <c r="G19" s="60"/>
      <c r="H19" s="39"/>
      <c r="I19" s="66"/>
      <c r="J19" s="41">
        <v>0</v>
      </c>
    </row>
    <row r="20" spans="1:12" ht="25.5" customHeight="1">
      <c r="A20" s="67" t="s">
        <v>224</v>
      </c>
      <c r="B20" s="68"/>
      <c r="C20" s="69">
        <v>30353716</v>
      </c>
      <c r="D20" s="70"/>
      <c r="E20" s="20"/>
      <c r="F20" s="44" t="s">
        <v>14</v>
      </c>
      <c r="G20" s="39"/>
      <c r="H20" s="39"/>
      <c r="I20" s="66"/>
      <c r="J20" s="24">
        <v>16347327260</v>
      </c>
    </row>
    <row r="21" spans="1:12" ht="25.5" customHeight="1" thickBot="1">
      <c r="A21" s="71" t="s">
        <v>15</v>
      </c>
      <c r="B21" s="72"/>
      <c r="C21" s="73"/>
      <c r="D21" s="74">
        <v>16994886872</v>
      </c>
      <c r="E21" s="20"/>
      <c r="F21" s="75" t="s">
        <v>16</v>
      </c>
      <c r="G21" s="76"/>
      <c r="H21" s="77"/>
      <c r="I21" s="78"/>
      <c r="J21" s="79">
        <v>16994886872</v>
      </c>
      <c r="K21" s="80" t="s">
        <v>291</v>
      </c>
    </row>
    <row r="22" spans="1:12" ht="20.25" hidden="1" customHeight="1" thickTop="1" thickBot="1">
      <c r="A22" s="81"/>
      <c r="B22" s="82"/>
      <c r="C22" s="83"/>
      <c r="D22" s="84">
        <v>0</v>
      </c>
      <c r="E22" s="85"/>
      <c r="F22" s="81"/>
      <c r="G22" s="82"/>
      <c r="H22" s="82"/>
      <c r="I22" s="83"/>
      <c r="J22" s="84"/>
    </row>
    <row r="23" spans="1:12" ht="25.5" customHeight="1" thickTop="1">
      <c r="A23" s="86"/>
      <c r="B23" s="85"/>
      <c r="C23" s="87"/>
      <c r="D23" s="87"/>
      <c r="E23" s="85"/>
      <c r="F23" s="85"/>
      <c r="G23" s="85"/>
      <c r="H23" s="85"/>
      <c r="I23" s="85"/>
      <c r="J23" s="88"/>
    </row>
    <row r="24" spans="1:12" s="33" customFormat="1" ht="25.5" customHeight="1">
      <c r="B24" s="89" t="s">
        <v>278</v>
      </c>
      <c r="C24" s="90"/>
      <c r="D24" s="90"/>
      <c r="E24" s="90"/>
      <c r="F24" s="90"/>
      <c r="G24" s="90"/>
      <c r="H24" s="91">
        <v>18813294864</v>
      </c>
    </row>
    <row r="25" spans="1:12" s="33" customFormat="1" ht="25.5" customHeight="1">
      <c r="B25" s="92" t="s">
        <v>285</v>
      </c>
      <c r="C25" s="90"/>
      <c r="D25" s="90"/>
      <c r="E25" s="90"/>
      <c r="F25" s="90"/>
      <c r="G25" s="90"/>
      <c r="H25" s="91">
        <v>18813294864</v>
      </c>
      <c r="J25" s="87"/>
    </row>
    <row r="26" spans="1:12" ht="25.5" customHeight="1">
      <c r="C26" s="14"/>
      <c r="D26" s="14"/>
      <c r="E26" s="14"/>
      <c r="F26" s="14"/>
      <c r="G26" s="93"/>
      <c r="H26" s="94"/>
      <c r="I26" s="14"/>
    </row>
    <row r="27" spans="1:12" ht="25.5" customHeight="1">
      <c r="A27" s="9" t="s">
        <v>233</v>
      </c>
      <c r="B27" s="95"/>
      <c r="C27" s="96"/>
      <c r="D27" s="97" t="s">
        <v>1</v>
      </c>
      <c r="E27" s="98"/>
      <c r="F27" s="9" t="s">
        <v>234</v>
      </c>
      <c r="G27" s="95"/>
      <c r="H27" s="99"/>
      <c r="I27" s="99"/>
      <c r="J27" s="100" t="s">
        <v>1</v>
      </c>
    </row>
    <row r="28" spans="1:12" s="33" customFormat="1" ht="25.5" customHeight="1">
      <c r="A28" s="101" t="s">
        <v>235</v>
      </c>
      <c r="B28" s="102"/>
      <c r="C28" s="103"/>
      <c r="D28" s="313">
        <v>3037230170</v>
      </c>
      <c r="E28" s="20"/>
      <c r="F28" s="101" t="s">
        <v>236</v>
      </c>
      <c r="G28" s="102"/>
      <c r="H28" s="105"/>
      <c r="I28" s="106"/>
      <c r="J28" s="107">
        <v>11498070534</v>
      </c>
    </row>
    <row r="29" spans="1:12" s="33" customFormat="1" ht="25.5" customHeight="1">
      <c r="A29" s="101" t="s">
        <v>113</v>
      </c>
      <c r="B29" s="102"/>
      <c r="C29" s="103"/>
      <c r="D29" s="104">
        <v>0</v>
      </c>
      <c r="E29" s="20"/>
      <c r="F29" s="101" t="s">
        <v>238</v>
      </c>
      <c r="G29" s="102"/>
      <c r="H29" s="105"/>
      <c r="I29" s="106"/>
      <c r="J29" s="107">
        <v>13950000</v>
      </c>
    </row>
    <row r="30" spans="1:12" s="33" customFormat="1" ht="25.5" customHeight="1">
      <c r="A30" s="101" t="s">
        <v>237</v>
      </c>
      <c r="B30" s="102"/>
      <c r="C30" s="103"/>
      <c r="D30" s="104">
        <v>1021820</v>
      </c>
      <c r="E30" s="20"/>
      <c r="F30" s="101" t="s">
        <v>167</v>
      </c>
      <c r="G30" s="102"/>
      <c r="H30" s="105"/>
      <c r="I30" s="106"/>
      <c r="J30" s="107">
        <v>458866567</v>
      </c>
    </row>
    <row r="31" spans="1:12" s="33" customFormat="1" ht="25.5" customHeight="1">
      <c r="A31" s="101" t="s">
        <v>18</v>
      </c>
      <c r="B31" s="102"/>
      <c r="C31" s="103"/>
      <c r="D31" s="104">
        <v>5617991374</v>
      </c>
      <c r="E31" s="20"/>
      <c r="F31" s="101" t="s">
        <v>17</v>
      </c>
      <c r="G31" s="102"/>
      <c r="H31" s="105"/>
      <c r="I31" s="106"/>
      <c r="J31" s="107">
        <v>0</v>
      </c>
      <c r="L31" s="108"/>
    </row>
    <row r="32" spans="1:12" s="33" customFormat="1" ht="25.5" customHeight="1">
      <c r="A32" s="101" t="s">
        <v>239</v>
      </c>
      <c r="B32" s="102"/>
      <c r="C32" s="103"/>
      <c r="D32" s="104">
        <v>3073698</v>
      </c>
      <c r="E32" s="20"/>
      <c r="F32" s="101" t="s">
        <v>166</v>
      </c>
      <c r="G32" s="102"/>
      <c r="H32" s="105"/>
      <c r="I32" s="106"/>
      <c r="J32" s="107">
        <v>5595347</v>
      </c>
      <c r="L32" s="108"/>
    </row>
    <row r="33" spans="1:12" s="33" customFormat="1" ht="25.5" customHeight="1">
      <c r="A33" s="101" t="s">
        <v>243</v>
      </c>
      <c r="B33" s="102"/>
      <c r="C33" s="103"/>
      <c r="D33" s="104">
        <v>4842265002</v>
      </c>
      <c r="E33" s="20"/>
      <c r="F33" s="101" t="s">
        <v>244</v>
      </c>
      <c r="G33" s="102"/>
      <c r="H33" s="105"/>
      <c r="I33" s="106"/>
      <c r="J33" s="107">
        <v>3519881370</v>
      </c>
      <c r="L33" s="108"/>
    </row>
    <row r="34" spans="1:12" s="33" customFormat="1" ht="25.5" customHeight="1">
      <c r="A34" s="109" t="s">
        <v>240</v>
      </c>
      <c r="B34" s="102"/>
      <c r="C34" s="103"/>
      <c r="D34" s="110">
        <v>1994781754</v>
      </c>
      <c r="E34" s="20"/>
      <c r="F34" s="101"/>
      <c r="G34" s="102"/>
      <c r="H34" s="105"/>
      <c r="I34" s="106"/>
      <c r="J34" s="111"/>
      <c r="L34" s="108"/>
    </row>
    <row r="35" spans="1:12" s="33" customFormat="1" ht="25.5" customHeight="1">
      <c r="A35" s="112" t="s">
        <v>123</v>
      </c>
      <c r="B35" s="113"/>
      <c r="C35" s="114"/>
      <c r="D35" s="115">
        <v>15496363818</v>
      </c>
      <c r="E35" s="20"/>
      <c r="F35" s="112" t="s">
        <v>123</v>
      </c>
      <c r="G35" s="113"/>
      <c r="H35" s="116"/>
      <c r="I35" s="117"/>
      <c r="J35" s="118">
        <v>15496363818</v>
      </c>
      <c r="K35" s="307" t="s">
        <v>291</v>
      </c>
      <c r="L35" s="108"/>
    </row>
    <row r="36" spans="1:12" s="33" customFormat="1" ht="25.5" customHeight="1">
      <c r="A36" s="62"/>
      <c r="B36" s="119"/>
      <c r="C36" s="62"/>
      <c r="D36" s="62"/>
      <c r="E36" s="62"/>
      <c r="F36" s="62"/>
      <c r="G36" s="62"/>
      <c r="H36" s="120"/>
      <c r="I36" s="121"/>
      <c r="J36" s="120"/>
      <c r="L36" s="108"/>
    </row>
    <row r="37" spans="1:12" s="33" customFormat="1" ht="25.5" customHeight="1">
      <c r="A37" s="62"/>
      <c r="B37" s="62"/>
      <c r="C37" s="62"/>
      <c r="D37" s="62"/>
      <c r="E37" s="62"/>
      <c r="F37" s="62"/>
      <c r="G37" s="62"/>
      <c r="H37" s="120"/>
      <c r="I37" s="121"/>
      <c r="J37" s="62"/>
      <c r="L37" s="108"/>
    </row>
    <row r="38" spans="1:12" s="33" customFormat="1" ht="25.5" customHeight="1">
      <c r="A38" s="62"/>
      <c r="B38" s="119"/>
      <c r="C38" s="62"/>
      <c r="D38" s="62"/>
      <c r="E38" s="62"/>
      <c r="F38" s="62"/>
      <c r="G38" s="62"/>
      <c r="H38" s="120"/>
      <c r="I38" s="121"/>
      <c r="J38" s="62"/>
      <c r="L38" s="108"/>
    </row>
    <row r="39" spans="1:12" s="33" customFormat="1" ht="25.5" customHeight="1">
      <c r="A39" s="62"/>
      <c r="B39" s="119"/>
      <c r="C39" s="62"/>
      <c r="D39" s="62"/>
      <c r="E39" s="62"/>
      <c r="F39" s="62"/>
      <c r="G39" s="62"/>
      <c r="H39" s="120"/>
      <c r="I39" s="121"/>
      <c r="J39" s="62"/>
      <c r="L39" s="108"/>
    </row>
    <row r="40" spans="1:12" s="33" customFormat="1" ht="25.5" customHeight="1">
      <c r="A40" s="62"/>
      <c r="B40" s="62"/>
      <c r="C40" s="62"/>
      <c r="D40" s="62"/>
      <c r="E40" s="62"/>
      <c r="F40" s="62"/>
      <c r="G40" s="62"/>
      <c r="H40" s="120"/>
      <c r="I40" s="121"/>
      <c r="J40" s="62"/>
      <c r="L40" s="108"/>
    </row>
    <row r="41" spans="1:12" s="33" customFormat="1" ht="25.5" customHeight="1">
      <c r="A41" s="62"/>
      <c r="B41" s="62"/>
      <c r="C41" s="62"/>
      <c r="D41" s="62"/>
      <c r="E41" s="62"/>
      <c r="F41" s="62"/>
      <c r="G41" s="62"/>
      <c r="H41" s="120"/>
      <c r="I41" s="121"/>
      <c r="J41" s="62"/>
      <c r="L41" s="108"/>
    </row>
    <row r="42" spans="1:12" s="33" customFormat="1" ht="25.5" customHeight="1">
      <c r="A42" s="62"/>
      <c r="B42" s="119"/>
      <c r="C42" s="62"/>
      <c r="D42" s="62"/>
      <c r="E42" s="62"/>
      <c r="F42" s="62"/>
      <c r="G42" s="62"/>
      <c r="H42" s="120"/>
      <c r="I42" s="121"/>
      <c r="J42" s="62"/>
      <c r="L42" s="108"/>
    </row>
    <row r="43" spans="1:12" s="33" customFormat="1" ht="25.5" customHeight="1">
      <c r="A43" s="62"/>
      <c r="B43" s="119"/>
      <c r="C43" s="62"/>
      <c r="D43" s="62"/>
      <c r="E43" s="62"/>
      <c r="F43" s="62"/>
      <c r="G43" s="62"/>
      <c r="H43" s="120"/>
      <c r="I43" s="121"/>
      <c r="J43" s="62"/>
      <c r="L43" s="108"/>
    </row>
    <row r="44" spans="1:12" ht="25.5" customHeight="1">
      <c r="I44" s="122"/>
      <c r="L44" s="123"/>
    </row>
    <row r="45" spans="1:12" ht="25.5" customHeight="1">
      <c r="B45" s="14"/>
      <c r="C45" s="124"/>
      <c r="D45" s="322" t="s">
        <v>19</v>
      </c>
      <c r="E45" s="322"/>
      <c r="F45" s="322"/>
      <c r="G45" s="124"/>
      <c r="H45" s="124"/>
      <c r="L45" s="123"/>
    </row>
    <row r="46" spans="1:12" ht="25.5" customHeight="1">
      <c r="C46" s="125" t="s">
        <v>20</v>
      </c>
      <c r="D46" s="126"/>
      <c r="E46" s="127"/>
      <c r="F46" s="127" t="s">
        <v>128</v>
      </c>
      <c r="G46" s="127"/>
      <c r="H46" s="127"/>
      <c r="L46" s="123"/>
    </row>
    <row r="47" spans="1:12" ht="25.5" customHeight="1">
      <c r="C47" s="125" t="s">
        <v>129</v>
      </c>
      <c r="D47" s="126"/>
      <c r="E47" s="127"/>
      <c r="F47" s="127" t="s">
        <v>130</v>
      </c>
      <c r="G47" s="127"/>
      <c r="H47" s="127"/>
      <c r="L47" s="123"/>
    </row>
    <row r="48" spans="1:12" ht="25.5" customHeight="1">
      <c r="C48" s="126" t="s">
        <v>21</v>
      </c>
      <c r="D48" s="127"/>
      <c r="E48" s="127"/>
      <c r="F48" s="127" t="s">
        <v>259</v>
      </c>
      <c r="G48" s="127"/>
      <c r="H48" s="127"/>
      <c r="L48" s="123"/>
    </row>
    <row r="49" spans="1:12">
      <c r="L49" s="123"/>
    </row>
    <row r="55" spans="1:12">
      <c r="D55" s="276"/>
      <c r="E55" s="276"/>
      <c r="F55" s="276"/>
      <c r="G55" s="276"/>
      <c r="H55" s="317"/>
      <c r="I55" s="317"/>
    </row>
    <row r="57" spans="1:12">
      <c r="C57" s="80"/>
    </row>
    <row r="58" spans="1:12">
      <c r="C58" s="80"/>
    </row>
    <row r="59" spans="1:12">
      <c r="C59" s="80"/>
    </row>
    <row r="60" spans="1:12">
      <c r="A60" s="14"/>
      <c r="B60" s="14"/>
      <c r="C60" s="128"/>
      <c r="D60" s="14"/>
      <c r="E60" s="14"/>
      <c r="F60" s="14"/>
      <c r="G60" s="14"/>
    </row>
    <row r="61" spans="1:12">
      <c r="A61" s="14"/>
      <c r="B61" s="14"/>
      <c r="C61" s="128"/>
      <c r="D61" s="14"/>
      <c r="E61" s="14"/>
      <c r="F61" s="14"/>
      <c r="G61" s="14"/>
    </row>
    <row r="62" spans="1:12">
      <c r="A62" s="14"/>
      <c r="B62" s="14"/>
      <c r="C62" s="128"/>
      <c r="D62" s="14"/>
      <c r="E62" s="14"/>
      <c r="F62" s="14"/>
      <c r="G62" s="14"/>
    </row>
    <row r="63" spans="1:12">
      <c r="A63" s="14"/>
      <c r="B63" s="14"/>
      <c r="C63" s="128"/>
      <c r="D63" s="14"/>
      <c r="E63" s="14"/>
      <c r="F63" s="14"/>
      <c r="G63" s="14"/>
    </row>
    <row r="64" spans="1:12">
      <c r="A64" s="14"/>
      <c r="B64" s="14"/>
      <c r="C64" s="128"/>
      <c r="D64" s="14"/>
      <c r="E64" s="14"/>
      <c r="F64" s="14"/>
      <c r="G64" s="14"/>
    </row>
    <row r="65" spans="1:7">
      <c r="A65" s="14"/>
      <c r="B65" s="14"/>
      <c r="C65" s="128"/>
      <c r="D65" s="14"/>
      <c r="E65" s="14"/>
      <c r="F65" s="14"/>
      <c r="G65" s="14"/>
    </row>
    <row r="66" spans="1:7">
      <c r="A66" s="14"/>
      <c r="B66" s="14"/>
      <c r="C66" s="128"/>
      <c r="D66" s="14"/>
      <c r="E66" s="14"/>
      <c r="F66" s="14"/>
      <c r="G66" s="14"/>
    </row>
    <row r="67" spans="1:7">
      <c r="A67" s="14"/>
      <c r="B67" s="14"/>
      <c r="C67" s="128"/>
      <c r="D67" s="14"/>
      <c r="E67" s="14"/>
      <c r="F67" s="14"/>
      <c r="G67" s="14"/>
    </row>
    <row r="68" spans="1:7">
      <c r="A68" s="14"/>
      <c r="B68" s="14"/>
      <c r="C68" s="128"/>
      <c r="D68" s="14"/>
      <c r="E68" s="14"/>
      <c r="F68" s="14"/>
      <c r="G68" s="14"/>
    </row>
    <row r="69" spans="1:7">
      <c r="A69" s="14"/>
      <c r="B69" s="14"/>
      <c r="C69" s="128"/>
      <c r="D69" s="14"/>
      <c r="E69" s="14"/>
      <c r="F69" s="14"/>
      <c r="G69" s="14"/>
    </row>
    <row r="70" spans="1:7">
      <c r="A70" s="277"/>
      <c r="B70" s="277"/>
      <c r="C70" s="278"/>
      <c r="D70" s="277"/>
      <c r="E70" s="277"/>
      <c r="F70" s="277"/>
      <c r="G70" s="277"/>
    </row>
    <row r="71" spans="1:7">
      <c r="A71" s="14"/>
      <c r="B71" s="14"/>
      <c r="C71" s="128"/>
      <c r="D71" s="14"/>
      <c r="E71" s="14"/>
      <c r="F71" s="14"/>
      <c r="G71" s="14"/>
    </row>
    <row r="72" spans="1:7">
      <c r="A72" s="14"/>
      <c r="B72" s="14"/>
      <c r="C72" s="14"/>
      <c r="D72" s="14"/>
      <c r="E72" s="14"/>
      <c r="F72" s="14"/>
      <c r="G72" s="14"/>
    </row>
    <row r="74" spans="1:7">
      <c r="C74" s="80"/>
    </row>
    <row r="75" spans="1:7">
      <c r="C75" s="80"/>
    </row>
    <row r="76" spans="1:7">
      <c r="C76" s="80"/>
    </row>
    <row r="77" spans="1:7">
      <c r="C77" s="80"/>
    </row>
    <row r="78" spans="1:7">
      <c r="C78" s="80"/>
    </row>
    <row r="79" spans="1:7">
      <c r="C79" s="80"/>
    </row>
    <row r="80" spans="1:7">
      <c r="C80" s="80"/>
    </row>
    <row r="81" spans="3:3">
      <c r="C81" s="80"/>
    </row>
    <row r="82" spans="3:3">
      <c r="C82" s="80"/>
    </row>
    <row r="83" spans="3:3">
      <c r="C83" s="80"/>
    </row>
    <row r="84" spans="3:3">
      <c r="C84" s="80"/>
    </row>
    <row r="85" spans="3:3">
      <c r="C85" s="80"/>
    </row>
    <row r="86" spans="3:3">
      <c r="C86" s="80"/>
    </row>
    <row r="87" spans="3:3">
      <c r="C87" s="80"/>
    </row>
    <row r="88" spans="3:3">
      <c r="C88" s="80"/>
    </row>
    <row r="89" spans="3:3">
      <c r="C89" s="80"/>
    </row>
    <row r="90" spans="3:3">
      <c r="C90" s="80"/>
    </row>
    <row r="91" spans="3:3">
      <c r="C91" s="80"/>
    </row>
    <row r="92" spans="3:3">
      <c r="C92" s="80"/>
    </row>
    <row r="93" spans="3:3">
      <c r="C93" s="80"/>
    </row>
    <row r="94" spans="3:3">
      <c r="C94" s="80"/>
    </row>
    <row r="95" spans="3:3">
      <c r="C95" s="80"/>
    </row>
    <row r="96" spans="3:3">
      <c r="C96" s="80"/>
    </row>
    <row r="97" spans="3:3">
      <c r="C97" s="80"/>
    </row>
    <row r="98" spans="3:3">
      <c r="C98" s="80"/>
    </row>
    <row r="99" spans="3:3">
      <c r="C99" s="80"/>
    </row>
    <row r="100" spans="3:3">
      <c r="C100" s="80"/>
    </row>
    <row r="101" spans="3:3">
      <c r="C101" s="80"/>
    </row>
    <row r="102" spans="3:3">
      <c r="C102" s="80"/>
    </row>
    <row r="103" spans="3:3">
      <c r="C103" s="80"/>
    </row>
    <row r="104" spans="3:3">
      <c r="C104" s="80"/>
    </row>
    <row r="105" spans="3:3">
      <c r="C105" s="80"/>
    </row>
    <row r="106" spans="3:3">
      <c r="C106" s="80"/>
    </row>
    <row r="107" spans="3:3">
      <c r="C107" s="80"/>
    </row>
    <row r="108" spans="3:3">
      <c r="C108" s="80"/>
    </row>
    <row r="109" spans="3:3">
      <c r="C109" s="80"/>
    </row>
    <row r="110" spans="3:3">
      <c r="C110" s="80"/>
    </row>
    <row r="111" spans="3:3">
      <c r="C111" s="80"/>
    </row>
    <row r="112" spans="3:3">
      <c r="C112" s="80"/>
    </row>
    <row r="113" spans="3:3">
      <c r="C113" s="80"/>
    </row>
    <row r="114" spans="3:3">
      <c r="C114" s="80"/>
    </row>
    <row r="115" spans="3:3">
      <c r="C115" s="80"/>
    </row>
    <row r="116" spans="3:3">
      <c r="C116" s="80"/>
    </row>
    <row r="117" spans="3:3">
      <c r="C117" s="80"/>
    </row>
    <row r="118" spans="3:3">
      <c r="C118" s="80"/>
    </row>
    <row r="119" spans="3:3">
      <c r="C119" s="80"/>
    </row>
    <row r="120" spans="3:3">
      <c r="C120" s="80"/>
    </row>
    <row r="121" spans="3:3">
      <c r="C121" s="80"/>
    </row>
    <row r="122" spans="3:3">
      <c r="C122" s="80"/>
    </row>
    <row r="123" spans="3:3">
      <c r="C123" s="80"/>
    </row>
    <row r="124" spans="3:3">
      <c r="C124" s="80"/>
    </row>
    <row r="125" spans="3:3">
      <c r="C125" s="80"/>
    </row>
    <row r="126" spans="3:3">
      <c r="C126" s="80"/>
    </row>
    <row r="127" spans="3:3">
      <c r="C127" s="80"/>
    </row>
    <row r="128" spans="3:3">
      <c r="C128" s="80"/>
    </row>
    <row r="129" spans="3:3">
      <c r="C129" s="80"/>
    </row>
    <row r="130" spans="3:3">
      <c r="C130" s="80"/>
    </row>
    <row r="131" spans="3:3">
      <c r="C131" s="80"/>
    </row>
    <row r="132" spans="3:3">
      <c r="C132" s="80"/>
    </row>
  </sheetData>
  <mergeCells count="5">
    <mergeCell ref="H55:I55"/>
    <mergeCell ref="A1:J1"/>
    <mergeCell ref="C3:D3"/>
    <mergeCell ref="I3:J3"/>
    <mergeCell ref="D45:F45"/>
  </mergeCells>
  <pageMargins left="0.59055118110236227" right="0.44" top="1.3385826771653544" bottom="1.1811023622047245" header="0" footer="0"/>
  <pageSetup paperSize="9" scale="51" fitToHeight="0" orientation="portrait" r:id="rId1"/>
  <headerFooter alignWithMargins="0">
    <oddHeader>&amp;L
&amp;G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A1:Q198"/>
  <sheetViews>
    <sheetView showGridLines="0" view="pageBreakPreview" zoomScale="147" zoomScaleNormal="85" zoomScaleSheetLayoutView="147" workbookViewId="0">
      <selection sqref="A1:K1"/>
    </sheetView>
  </sheetViews>
  <sheetFormatPr baseColWidth="10" defaultColWidth="11.42578125" defaultRowHeight="12.75"/>
  <cols>
    <col min="1" max="1" width="15.140625" style="129" customWidth="1"/>
    <col min="2" max="2" width="11.140625" style="129" customWidth="1"/>
    <col min="3" max="3" width="14.28515625" style="129" bestFit="1" customWidth="1"/>
    <col min="4" max="4" width="14.85546875" style="129" bestFit="1" customWidth="1"/>
    <col min="5" max="5" width="15.140625" style="129" customWidth="1"/>
    <col min="6" max="6" width="1.7109375" style="129" customWidth="1"/>
    <col min="7" max="7" width="30.140625" style="129" customWidth="1"/>
    <col min="8" max="8" width="14.140625" style="129" customWidth="1"/>
    <col min="9" max="9" width="13.7109375" style="129" customWidth="1"/>
    <col min="10" max="10" width="13.28515625" style="129" bestFit="1" customWidth="1"/>
    <col min="11" max="11" width="13.7109375" style="129" bestFit="1" customWidth="1"/>
    <col min="12" max="12" width="11.42578125" style="129" customWidth="1"/>
    <col min="13" max="13" width="11.42578125" style="129"/>
    <col min="14" max="14" width="14.85546875" style="129" bestFit="1" customWidth="1"/>
    <col min="15" max="16384" width="11.42578125" style="129"/>
  </cols>
  <sheetData>
    <row r="1" spans="1:11" ht="27" customHeight="1">
      <c r="A1" s="324" t="s">
        <v>293</v>
      </c>
      <c r="B1" s="324"/>
      <c r="C1" s="324"/>
      <c r="D1" s="324"/>
      <c r="E1" s="324"/>
      <c r="F1" s="324"/>
      <c r="G1" s="324"/>
      <c r="H1" s="324"/>
      <c r="I1" s="324"/>
      <c r="J1" s="324"/>
      <c r="K1" s="324"/>
    </row>
    <row r="2" spans="1:11">
      <c r="H2" s="130"/>
      <c r="K2" s="131"/>
    </row>
    <row r="3" spans="1:11">
      <c r="A3" s="132" t="s">
        <v>22</v>
      </c>
      <c r="G3" s="133" t="s">
        <v>23</v>
      </c>
      <c r="H3" s="131"/>
      <c r="I3" s="131"/>
      <c r="J3" s="131"/>
      <c r="K3" s="131"/>
    </row>
    <row r="4" spans="1:11" ht="19.5" customHeight="1">
      <c r="A4" s="328" t="s">
        <v>288</v>
      </c>
      <c r="B4" s="328"/>
      <c r="C4" s="328"/>
      <c r="D4" s="328"/>
      <c r="E4" s="328"/>
      <c r="G4" s="134" t="s">
        <v>24</v>
      </c>
      <c r="H4" s="135" t="s">
        <v>25</v>
      </c>
      <c r="I4" s="135" t="s">
        <v>26</v>
      </c>
      <c r="J4" s="136" t="s">
        <v>27</v>
      </c>
      <c r="K4" s="135" t="s">
        <v>25</v>
      </c>
    </row>
    <row r="5" spans="1:11" ht="15" customHeight="1">
      <c r="A5" s="328"/>
      <c r="B5" s="328"/>
      <c r="C5" s="328"/>
      <c r="D5" s="328"/>
      <c r="E5" s="328"/>
      <c r="G5" s="137"/>
      <c r="H5" s="138" t="s">
        <v>28</v>
      </c>
      <c r="I5" s="138"/>
      <c r="J5" s="139"/>
      <c r="K5" s="138" t="s">
        <v>29</v>
      </c>
    </row>
    <row r="6" spans="1:11" ht="15" customHeight="1">
      <c r="A6" s="328"/>
      <c r="B6" s="328"/>
      <c r="C6" s="328"/>
      <c r="D6" s="328"/>
      <c r="E6" s="328"/>
      <c r="G6" s="140" t="s">
        <v>30</v>
      </c>
      <c r="H6" s="325">
        <v>84783008</v>
      </c>
      <c r="I6" s="325">
        <v>0</v>
      </c>
      <c r="J6" s="325">
        <v>54429292</v>
      </c>
      <c r="K6" s="325">
        <v>30353716</v>
      </c>
    </row>
    <row r="7" spans="1:11" ht="15" customHeight="1">
      <c r="A7" s="328"/>
      <c r="B7" s="328"/>
      <c r="C7" s="328"/>
      <c r="D7" s="328"/>
      <c r="E7" s="328"/>
      <c r="G7" s="141" t="s">
        <v>31</v>
      </c>
      <c r="H7" s="326"/>
      <c r="I7" s="326"/>
      <c r="J7" s="326"/>
      <c r="K7" s="326"/>
    </row>
    <row r="8" spans="1:11">
      <c r="A8" s="132" t="s">
        <v>32</v>
      </c>
      <c r="G8" s="142" t="s">
        <v>33</v>
      </c>
      <c r="H8" s="327"/>
      <c r="I8" s="327"/>
      <c r="J8" s="327"/>
      <c r="K8" s="327"/>
    </row>
    <row r="9" spans="1:11">
      <c r="A9" s="133" t="s">
        <v>34</v>
      </c>
      <c r="G9" s="143" t="s">
        <v>36</v>
      </c>
      <c r="H9" s="144">
        <v>84783008</v>
      </c>
      <c r="I9" s="144">
        <v>0</v>
      </c>
      <c r="J9" s="144">
        <v>54429292</v>
      </c>
      <c r="K9" s="144">
        <v>30353716</v>
      </c>
    </row>
    <row r="10" spans="1:11">
      <c r="A10" s="131" t="s">
        <v>35</v>
      </c>
    </row>
    <row r="11" spans="1:11">
      <c r="A11" s="131" t="s">
        <v>213</v>
      </c>
      <c r="G11" s="133" t="s">
        <v>37</v>
      </c>
      <c r="H11" s="131"/>
      <c r="I11" s="131"/>
      <c r="J11" s="131"/>
      <c r="K11" s="131"/>
    </row>
    <row r="12" spans="1:11">
      <c r="A12" s="133" t="s">
        <v>196</v>
      </c>
      <c r="G12" s="131" t="s">
        <v>38</v>
      </c>
      <c r="H12" s="131"/>
      <c r="I12" s="131"/>
      <c r="J12" s="131"/>
      <c r="K12" s="131"/>
    </row>
    <row r="13" spans="1:11" ht="15" customHeight="1">
      <c r="A13" s="329" t="s">
        <v>249</v>
      </c>
      <c r="B13" s="329"/>
      <c r="C13" s="329"/>
      <c r="D13" s="329"/>
      <c r="E13" s="329"/>
      <c r="G13" s="133" t="s">
        <v>39</v>
      </c>
      <c r="H13" s="131"/>
      <c r="I13" s="131"/>
      <c r="J13" s="131"/>
      <c r="K13" s="131"/>
    </row>
    <row r="14" spans="1:11">
      <c r="A14" s="329"/>
      <c r="B14" s="329"/>
      <c r="C14" s="329"/>
      <c r="D14" s="329"/>
      <c r="E14" s="329"/>
      <c r="G14" s="133" t="s">
        <v>40</v>
      </c>
      <c r="H14" s="131"/>
      <c r="I14" s="131"/>
      <c r="J14" s="131"/>
      <c r="K14" s="131"/>
    </row>
    <row r="15" spans="1:11">
      <c r="A15" s="329"/>
      <c r="B15" s="329"/>
      <c r="C15" s="329"/>
      <c r="D15" s="329"/>
      <c r="E15" s="329"/>
      <c r="G15" s="133" t="s">
        <v>41</v>
      </c>
      <c r="H15" s="131"/>
      <c r="I15" s="131"/>
      <c r="J15" s="131"/>
      <c r="K15" s="131"/>
    </row>
    <row r="16" spans="1:11">
      <c r="A16" s="329"/>
      <c r="B16" s="329"/>
      <c r="C16" s="329"/>
      <c r="D16" s="329"/>
      <c r="E16" s="329"/>
      <c r="G16" s="133" t="s">
        <v>197</v>
      </c>
      <c r="H16" s="131"/>
      <c r="I16" s="131"/>
      <c r="J16" s="131"/>
      <c r="K16" s="131"/>
    </row>
    <row r="17" spans="1:12">
      <c r="A17" s="329"/>
      <c r="B17" s="329"/>
      <c r="C17" s="329"/>
      <c r="D17" s="329"/>
      <c r="E17" s="329"/>
      <c r="G17" s="133" t="s">
        <v>42</v>
      </c>
    </row>
    <row r="18" spans="1:12">
      <c r="A18" s="133" t="s">
        <v>43</v>
      </c>
      <c r="E18" s="145"/>
      <c r="G18" s="131" t="s">
        <v>44</v>
      </c>
    </row>
    <row r="19" spans="1:12">
      <c r="A19" s="131" t="s">
        <v>45</v>
      </c>
      <c r="G19" s="131" t="s">
        <v>198</v>
      </c>
    </row>
    <row r="20" spans="1:12">
      <c r="A20" s="133" t="s">
        <v>199</v>
      </c>
      <c r="G20" s="131" t="s">
        <v>46</v>
      </c>
      <c r="I20" s="131"/>
      <c r="J20" s="131"/>
    </row>
    <row r="21" spans="1:12">
      <c r="A21" s="131" t="s">
        <v>200</v>
      </c>
      <c r="G21" s="131" t="s">
        <v>47</v>
      </c>
    </row>
    <row r="22" spans="1:12">
      <c r="A22" s="133" t="s">
        <v>201</v>
      </c>
      <c r="G22" s="131" t="s">
        <v>48</v>
      </c>
    </row>
    <row r="23" spans="1:12">
      <c r="A23" s="146" t="s">
        <v>49</v>
      </c>
      <c r="B23" s="147"/>
      <c r="C23" s="148" t="s">
        <v>114</v>
      </c>
      <c r="D23" s="131"/>
    </row>
    <row r="24" spans="1:12">
      <c r="A24" s="146" t="s">
        <v>8</v>
      </c>
      <c r="B24" s="147"/>
      <c r="C24" s="148" t="s">
        <v>114</v>
      </c>
      <c r="D24" s="131"/>
      <c r="E24" s="131"/>
      <c r="G24" s="133" t="s">
        <v>50</v>
      </c>
    </row>
    <row r="25" spans="1:12">
      <c r="A25" s="133" t="s">
        <v>51</v>
      </c>
      <c r="G25" s="149" t="s">
        <v>120</v>
      </c>
      <c r="H25" s="136"/>
      <c r="I25" s="136"/>
      <c r="J25" s="136"/>
      <c r="K25" s="150"/>
    </row>
    <row r="26" spans="1:12">
      <c r="A26" s="146" t="s">
        <v>52</v>
      </c>
      <c r="B26" s="147"/>
      <c r="C26" s="146" t="s">
        <v>53</v>
      </c>
      <c r="D26" s="146"/>
      <c r="G26" s="330" t="s">
        <v>294</v>
      </c>
      <c r="H26" s="331"/>
      <c r="I26" s="331"/>
      <c r="J26" s="331"/>
      <c r="K26" s="332"/>
    </row>
    <row r="27" spans="1:12">
      <c r="A27" s="146" t="s">
        <v>54</v>
      </c>
      <c r="B27" s="147"/>
      <c r="C27" s="146" t="s">
        <v>55</v>
      </c>
      <c r="D27" s="146"/>
      <c r="E27" s="131"/>
      <c r="G27" s="337" t="s">
        <v>24</v>
      </c>
      <c r="H27" s="151" t="s">
        <v>56</v>
      </c>
      <c r="I27" s="152" t="s">
        <v>57</v>
      </c>
      <c r="J27" s="152" t="s">
        <v>202</v>
      </c>
      <c r="K27" s="151" t="s">
        <v>58</v>
      </c>
    </row>
    <row r="28" spans="1:12" ht="13.5" thickBot="1">
      <c r="A28" s="148" t="s">
        <v>60</v>
      </c>
      <c r="B28" s="147"/>
      <c r="C28" s="146" t="s">
        <v>258</v>
      </c>
      <c r="D28" s="146"/>
      <c r="E28" s="131"/>
      <c r="G28" s="338"/>
      <c r="H28" s="153" t="s">
        <v>59</v>
      </c>
      <c r="I28" s="151"/>
      <c r="J28" s="151"/>
      <c r="K28" s="153" t="s">
        <v>59</v>
      </c>
    </row>
    <row r="29" spans="1:12">
      <c r="A29" s="154" t="s">
        <v>61</v>
      </c>
      <c r="B29" s="147"/>
      <c r="C29" s="146" t="s">
        <v>289</v>
      </c>
      <c r="D29" s="146"/>
      <c r="E29" s="131"/>
      <c r="G29" s="155" t="s">
        <v>8</v>
      </c>
      <c r="H29" s="156">
        <v>10000000000</v>
      </c>
      <c r="I29" s="157">
        <v>0</v>
      </c>
      <c r="J29" s="157">
        <v>0</v>
      </c>
      <c r="K29" s="156">
        <v>10000000000</v>
      </c>
    </row>
    <row r="30" spans="1:12">
      <c r="A30" s="133" t="s">
        <v>62</v>
      </c>
      <c r="B30" s="130"/>
      <c r="E30" s="131"/>
      <c r="G30" s="158" t="s">
        <v>137</v>
      </c>
      <c r="H30" s="159">
        <v>0</v>
      </c>
      <c r="I30" s="160">
        <v>0</v>
      </c>
      <c r="J30" s="160">
        <v>0</v>
      </c>
      <c r="K30" s="159">
        <v>0</v>
      </c>
      <c r="L30" s="161"/>
    </row>
    <row r="31" spans="1:12">
      <c r="A31" s="197" t="s">
        <v>63</v>
      </c>
      <c r="B31" s="314"/>
      <c r="C31" s="314"/>
      <c r="E31" s="131"/>
      <c r="G31" s="162" t="s">
        <v>250</v>
      </c>
      <c r="H31" s="160">
        <v>718781337</v>
      </c>
      <c r="I31" s="160">
        <v>-7251056</v>
      </c>
      <c r="J31" s="160">
        <v>0</v>
      </c>
      <c r="K31" s="159">
        <v>711530281</v>
      </c>
      <c r="L31" s="161"/>
    </row>
    <row r="32" spans="1:12">
      <c r="A32" s="163" t="s">
        <v>64</v>
      </c>
      <c r="B32" s="164">
        <v>6990.24</v>
      </c>
      <c r="C32" s="165" t="s">
        <v>65</v>
      </c>
      <c r="D32" s="164">
        <v>1240.06</v>
      </c>
      <c r="G32" s="162" t="s">
        <v>138</v>
      </c>
      <c r="H32" s="160">
        <v>3018377001</v>
      </c>
      <c r="I32" s="166">
        <v>622638224</v>
      </c>
      <c r="J32" s="166">
        <v>0</v>
      </c>
      <c r="K32" s="159">
        <v>3641015225</v>
      </c>
      <c r="L32" s="161"/>
    </row>
    <row r="33" spans="1:17">
      <c r="A33" s="167" t="s">
        <v>203</v>
      </c>
      <c r="B33" s="168">
        <v>66.180000000000007</v>
      </c>
      <c r="C33" s="169" t="s">
        <v>66</v>
      </c>
      <c r="D33" s="168">
        <v>91.77</v>
      </c>
      <c r="E33" s="170"/>
      <c r="G33" s="158" t="s">
        <v>139</v>
      </c>
      <c r="H33" s="160">
        <v>0</v>
      </c>
      <c r="I33" s="160">
        <v>0</v>
      </c>
      <c r="J33" s="166">
        <v>0</v>
      </c>
      <c r="K33" s="171">
        <v>0</v>
      </c>
      <c r="L33" s="161"/>
    </row>
    <row r="34" spans="1:17">
      <c r="A34" s="167" t="s">
        <v>67</v>
      </c>
      <c r="B34" s="168">
        <v>9021.6</v>
      </c>
      <c r="C34" s="169" t="s">
        <v>280</v>
      </c>
      <c r="D34" s="168">
        <v>1.82</v>
      </c>
      <c r="E34" s="170"/>
      <c r="G34" s="172" t="s">
        <v>140</v>
      </c>
      <c r="H34" s="173">
        <v>2832957467</v>
      </c>
      <c r="I34" s="160">
        <v>1994781754</v>
      </c>
      <c r="J34" s="160">
        <v>-2832957467</v>
      </c>
      <c r="K34" s="174">
        <v>1994781754</v>
      </c>
      <c r="L34" s="161"/>
    </row>
    <row r="35" spans="1:17">
      <c r="A35" s="167" t="s">
        <v>68</v>
      </c>
      <c r="B35" s="168">
        <v>7593.96</v>
      </c>
      <c r="C35" s="169" t="s">
        <v>69</v>
      </c>
      <c r="D35" s="168">
        <v>164.5</v>
      </c>
      <c r="E35" s="170"/>
      <c r="G35" s="175" t="s">
        <v>115</v>
      </c>
      <c r="H35" s="176">
        <v>0</v>
      </c>
      <c r="I35" s="176">
        <v>0</v>
      </c>
      <c r="J35" s="176">
        <v>622638224</v>
      </c>
      <c r="K35" s="177">
        <v>0</v>
      </c>
      <c r="L35" s="161"/>
    </row>
    <row r="36" spans="1:17">
      <c r="A36" s="167" t="s">
        <v>282</v>
      </c>
      <c r="B36" s="168">
        <v>5245.57</v>
      </c>
      <c r="C36" s="169" t="s">
        <v>281</v>
      </c>
      <c r="D36" s="168">
        <v>1021.02</v>
      </c>
      <c r="E36" s="170"/>
      <c r="G36" s="175" t="s">
        <v>13</v>
      </c>
      <c r="H36" s="274">
        <v>0</v>
      </c>
      <c r="I36" s="274">
        <v>0</v>
      </c>
      <c r="J36" s="274">
        <v>0</v>
      </c>
      <c r="K36" s="275">
        <v>0</v>
      </c>
      <c r="L36" s="161"/>
    </row>
    <row r="37" spans="1:17">
      <c r="A37" s="178" t="s">
        <v>70</v>
      </c>
      <c r="B37" s="179">
        <v>8188.37</v>
      </c>
      <c r="C37" s="180" t="s">
        <v>71</v>
      </c>
      <c r="D37" s="179">
        <v>8.89</v>
      </c>
      <c r="E37" s="170"/>
      <c r="G37" s="175" t="s">
        <v>228</v>
      </c>
      <c r="H37" s="176">
        <v>0</v>
      </c>
      <c r="I37" s="176">
        <v>0</v>
      </c>
      <c r="J37" s="176">
        <v>2210319243</v>
      </c>
      <c r="K37" s="177">
        <v>0</v>
      </c>
      <c r="L37" s="161"/>
      <c r="M37" s="181"/>
      <c r="N37" s="170"/>
      <c r="O37" s="130"/>
      <c r="P37" s="130"/>
    </row>
    <row r="38" spans="1:17">
      <c r="A38" s="181" t="s">
        <v>204</v>
      </c>
      <c r="B38" s="170"/>
      <c r="C38" s="130"/>
      <c r="D38" s="182"/>
      <c r="E38" s="170"/>
      <c r="G38" s="175"/>
      <c r="H38" s="176"/>
      <c r="I38" s="176"/>
      <c r="J38" s="176"/>
      <c r="K38" s="183"/>
      <c r="L38" s="161"/>
      <c r="M38" s="170"/>
      <c r="N38" s="170"/>
      <c r="O38" s="170"/>
      <c r="P38" s="170"/>
    </row>
    <row r="39" spans="1:17" ht="13.5" thickBot="1">
      <c r="A39" s="333" t="s">
        <v>24</v>
      </c>
      <c r="B39" s="334"/>
      <c r="C39" s="135" t="s">
        <v>72</v>
      </c>
      <c r="D39" s="135" t="s">
        <v>73</v>
      </c>
      <c r="E39" s="170"/>
      <c r="G39" s="184" t="s">
        <v>75</v>
      </c>
      <c r="H39" s="185">
        <v>16570115805</v>
      </c>
      <c r="I39" s="185">
        <v>2610168922</v>
      </c>
      <c r="J39" s="186">
        <v>-2832957467</v>
      </c>
      <c r="K39" s="187">
        <v>16347327260</v>
      </c>
      <c r="L39" s="161"/>
      <c r="M39" s="170"/>
      <c r="N39" s="170"/>
      <c r="O39" s="170"/>
      <c r="P39" s="170"/>
    </row>
    <row r="40" spans="1:17" ht="13.5" thickTop="1">
      <c r="A40" s="335"/>
      <c r="B40" s="336"/>
      <c r="C40" s="188" t="s">
        <v>205</v>
      </c>
      <c r="D40" s="188" t="s">
        <v>206</v>
      </c>
      <c r="E40" s="170"/>
      <c r="K40" s="161"/>
      <c r="L40" s="161"/>
      <c r="M40" s="170"/>
      <c r="N40" s="170"/>
      <c r="O40" s="194"/>
      <c r="P40" s="195"/>
    </row>
    <row r="41" spans="1:17">
      <c r="A41" s="189" t="s">
        <v>74</v>
      </c>
      <c r="B41" s="190"/>
      <c r="C41" s="191">
        <v>1598829.9725045206</v>
      </c>
      <c r="D41" s="192">
        <v>11176205227</v>
      </c>
      <c r="F41" s="161"/>
      <c r="G41" s="133" t="s">
        <v>78</v>
      </c>
      <c r="H41" s="131"/>
      <c r="I41" s="131"/>
      <c r="J41" s="131"/>
      <c r="K41" s="193"/>
      <c r="L41" s="161"/>
      <c r="M41" s="170"/>
      <c r="N41" s="170"/>
      <c r="O41" s="194"/>
      <c r="P41" s="195"/>
    </row>
    <row r="42" spans="1:17" ht="14.25" customHeight="1">
      <c r="A42" s="189" t="s">
        <v>76</v>
      </c>
      <c r="B42" s="190"/>
      <c r="C42" s="191">
        <v>0</v>
      </c>
      <c r="D42" s="192">
        <v>0</v>
      </c>
      <c r="F42" s="161"/>
      <c r="G42" s="133" t="s">
        <v>81</v>
      </c>
      <c r="H42" s="131"/>
      <c r="I42" s="131"/>
      <c r="J42" s="131"/>
      <c r="K42" s="131"/>
      <c r="M42" s="170"/>
      <c r="N42" s="170"/>
      <c r="O42" s="194"/>
      <c r="P42" s="200"/>
    </row>
    <row r="43" spans="1:17">
      <c r="A43" s="196" t="s">
        <v>77</v>
      </c>
      <c r="B43" s="197"/>
      <c r="C43" s="198">
        <v>1598829.9725045206</v>
      </c>
      <c r="D43" s="199">
        <v>11176205227</v>
      </c>
      <c r="E43" s="170"/>
      <c r="F43" s="161"/>
      <c r="G43" s="131" t="s">
        <v>83</v>
      </c>
      <c r="H43" s="131"/>
      <c r="I43" s="131"/>
      <c r="J43" s="131"/>
      <c r="K43" s="131"/>
      <c r="M43" s="130"/>
      <c r="N43" s="130"/>
      <c r="O43" s="130"/>
      <c r="P43" s="130"/>
    </row>
    <row r="44" spans="1:17">
      <c r="E44" s="170"/>
      <c r="G44" s="133" t="s">
        <v>85</v>
      </c>
      <c r="H44" s="131"/>
      <c r="I44" s="131"/>
      <c r="J44" s="131"/>
      <c r="K44" s="131"/>
      <c r="M44" s="130"/>
      <c r="N44" s="130"/>
      <c r="O44" s="130"/>
      <c r="P44" s="130"/>
    </row>
    <row r="45" spans="1:17">
      <c r="A45" s="333" t="s">
        <v>79</v>
      </c>
      <c r="B45" s="334"/>
      <c r="C45" s="201" t="s">
        <v>122</v>
      </c>
      <c r="D45" s="202"/>
      <c r="E45" s="135" t="s">
        <v>80</v>
      </c>
      <c r="G45" s="133" t="s">
        <v>86</v>
      </c>
      <c r="H45" s="131"/>
      <c r="I45" s="131"/>
      <c r="J45" s="131"/>
      <c r="K45" s="131"/>
    </row>
    <row r="46" spans="1:17">
      <c r="A46" s="335"/>
      <c r="B46" s="336"/>
      <c r="C46" s="203" t="s">
        <v>121</v>
      </c>
      <c r="D46" s="203" t="s">
        <v>82</v>
      </c>
      <c r="E46" s="138" t="s">
        <v>207</v>
      </c>
      <c r="G46" s="131" t="s">
        <v>87</v>
      </c>
      <c r="H46" s="131"/>
      <c r="I46" s="131"/>
      <c r="J46" s="131"/>
      <c r="K46" s="131"/>
      <c r="M46" s="170"/>
      <c r="N46" s="170"/>
      <c r="O46" s="130"/>
      <c r="P46" s="130"/>
      <c r="Q46" s="170"/>
    </row>
    <row r="47" spans="1:17">
      <c r="A47" s="189" t="s">
        <v>84</v>
      </c>
      <c r="B47" s="204"/>
      <c r="C47" s="205">
        <v>8092491171</v>
      </c>
      <c r="D47" s="205">
        <v>0</v>
      </c>
      <c r="E47" s="206">
        <v>1157684.3099807731</v>
      </c>
      <c r="G47" s="131" t="s">
        <v>89</v>
      </c>
      <c r="H47" s="131"/>
      <c r="I47" s="131"/>
      <c r="J47" s="131"/>
      <c r="K47" s="131"/>
      <c r="M47" s="130"/>
      <c r="N47" s="130"/>
      <c r="O47" s="170"/>
      <c r="P47" s="170"/>
      <c r="Q47" s="170"/>
    </row>
    <row r="48" spans="1:17">
      <c r="A48" s="207" t="s">
        <v>284</v>
      </c>
      <c r="B48" s="204"/>
      <c r="C48" s="208">
        <v>65169180</v>
      </c>
      <c r="D48" s="209">
        <v>0</v>
      </c>
      <c r="E48" s="206">
        <v>9322.88161779853</v>
      </c>
      <c r="G48" s="133" t="s">
        <v>91</v>
      </c>
      <c r="H48" s="131"/>
      <c r="I48" s="131"/>
      <c r="J48" s="131"/>
      <c r="K48" s="131"/>
      <c r="M48" s="170"/>
      <c r="N48" s="170"/>
      <c r="O48" s="212"/>
      <c r="P48" s="213"/>
      <c r="Q48" s="214"/>
    </row>
    <row r="49" spans="1:17">
      <c r="A49" s="189" t="s">
        <v>283</v>
      </c>
      <c r="B49" s="204"/>
      <c r="C49" s="192">
        <v>2812604601</v>
      </c>
      <c r="D49" s="210">
        <v>0</v>
      </c>
      <c r="E49" s="206">
        <v>402361.66440637235</v>
      </c>
      <c r="G49" s="189" t="s">
        <v>24</v>
      </c>
      <c r="H49" s="190"/>
      <c r="I49" s="190"/>
      <c r="J49" s="190"/>
      <c r="K49" s="211" t="s">
        <v>93</v>
      </c>
      <c r="M49" s="170"/>
      <c r="N49" s="170"/>
      <c r="O49" s="195"/>
      <c r="P49" s="212"/>
      <c r="Q49" s="214"/>
    </row>
    <row r="50" spans="1:17">
      <c r="A50" s="215" t="s">
        <v>88</v>
      </c>
      <c r="B50" s="204"/>
      <c r="C50" s="216">
        <v>299966756</v>
      </c>
      <c r="D50" s="217">
        <v>-94026481</v>
      </c>
      <c r="E50" s="206">
        <v>29461.116499576554</v>
      </c>
      <c r="G50" s="189" t="s">
        <v>124</v>
      </c>
      <c r="H50" s="190"/>
      <c r="I50" s="190"/>
      <c r="J50" s="190"/>
      <c r="K50" s="192">
        <v>11498070534</v>
      </c>
      <c r="M50" s="170"/>
      <c r="N50" s="170"/>
      <c r="O50" s="195"/>
      <c r="P50" s="195"/>
      <c r="Q50" s="214"/>
    </row>
    <row r="51" spans="1:17">
      <c r="A51" s="218" t="s">
        <v>123</v>
      </c>
      <c r="B51" s="219"/>
      <c r="C51" s="220">
        <v>11270231708</v>
      </c>
      <c r="D51" s="220">
        <v>-94026481</v>
      </c>
      <c r="E51" s="221">
        <v>1598829.9725045206</v>
      </c>
      <c r="G51" s="189" t="s">
        <v>125</v>
      </c>
      <c r="H51" s="190"/>
      <c r="I51" s="190"/>
      <c r="J51" s="190"/>
      <c r="K51" s="192">
        <v>-3037230170</v>
      </c>
      <c r="M51" s="170"/>
      <c r="N51" s="170"/>
      <c r="O51" s="195"/>
      <c r="P51" s="195"/>
      <c r="Q51" s="214"/>
    </row>
    <row r="52" spans="1:17">
      <c r="A52" s="133" t="s">
        <v>90</v>
      </c>
      <c r="B52" s="131"/>
      <c r="C52" s="222"/>
      <c r="D52" s="131"/>
      <c r="E52" s="214"/>
      <c r="G52" s="189" t="s">
        <v>126</v>
      </c>
      <c r="H52" s="190"/>
      <c r="I52" s="190"/>
      <c r="J52" s="190"/>
      <c r="K52" s="192">
        <v>8460840364</v>
      </c>
      <c r="M52" s="130"/>
      <c r="N52" s="130"/>
      <c r="O52" s="195"/>
      <c r="P52" s="195"/>
      <c r="Q52" s="222"/>
    </row>
    <row r="53" spans="1:17">
      <c r="A53" s="131" t="s">
        <v>92</v>
      </c>
      <c r="B53" s="131"/>
      <c r="C53" s="131"/>
      <c r="D53" s="131"/>
      <c r="E53" s="214"/>
      <c r="G53" s="189" t="s">
        <v>127</v>
      </c>
      <c r="H53" s="190"/>
      <c r="I53" s="190"/>
      <c r="J53" s="190"/>
      <c r="K53" s="192">
        <v>8460840364</v>
      </c>
      <c r="N53" s="223"/>
    </row>
    <row r="54" spans="1:17">
      <c r="A54" s="133" t="s">
        <v>94</v>
      </c>
      <c r="B54" s="131"/>
      <c r="C54" s="131"/>
      <c r="D54" s="131"/>
      <c r="E54" s="222"/>
      <c r="G54" s="133" t="s">
        <v>101</v>
      </c>
      <c r="I54" s="170"/>
      <c r="J54" s="170"/>
      <c r="K54" s="130"/>
      <c r="N54" s="223"/>
    </row>
    <row r="55" spans="1:17">
      <c r="A55" s="131" t="s">
        <v>95</v>
      </c>
      <c r="B55" s="131"/>
      <c r="C55" s="131"/>
      <c r="D55" s="131"/>
      <c r="E55" s="224"/>
      <c r="G55" s="131" t="s">
        <v>105</v>
      </c>
      <c r="I55" s="130"/>
      <c r="J55" s="130"/>
      <c r="K55" s="130"/>
      <c r="N55" s="223"/>
    </row>
    <row r="56" spans="1:17">
      <c r="A56" s="133" t="s">
        <v>96</v>
      </c>
      <c r="B56" s="131"/>
      <c r="C56" s="131"/>
      <c r="D56" s="131"/>
      <c r="E56" s="225"/>
      <c r="G56" s="131" t="s">
        <v>108</v>
      </c>
      <c r="I56" s="170"/>
      <c r="J56" s="170"/>
      <c r="K56" s="130"/>
      <c r="N56" s="223"/>
    </row>
    <row r="57" spans="1:17">
      <c r="A57" s="131" t="s">
        <v>97</v>
      </c>
      <c r="B57" s="131"/>
      <c r="C57" s="131"/>
      <c r="D57" s="131"/>
      <c r="E57" s="226"/>
      <c r="G57" s="133" t="s">
        <v>109</v>
      </c>
      <c r="I57" s="131"/>
      <c r="J57" s="131"/>
      <c r="K57" s="130"/>
      <c r="N57" s="223"/>
    </row>
    <row r="58" spans="1:17">
      <c r="A58" s="133" t="s">
        <v>208</v>
      </c>
      <c r="B58" s="131"/>
      <c r="C58" s="131"/>
      <c r="D58" s="131"/>
      <c r="E58" s="226"/>
      <c r="G58" s="131" t="s">
        <v>110</v>
      </c>
      <c r="K58" s="131"/>
      <c r="N58" s="223"/>
    </row>
    <row r="59" spans="1:17">
      <c r="A59" s="131" t="s">
        <v>209</v>
      </c>
      <c r="B59" s="131"/>
      <c r="C59" s="131"/>
      <c r="D59" s="131"/>
      <c r="E59" s="227"/>
      <c r="N59" s="223"/>
    </row>
    <row r="60" spans="1:17">
      <c r="A60" s="133" t="s">
        <v>98</v>
      </c>
      <c r="B60" s="131"/>
      <c r="C60" s="131"/>
      <c r="D60" s="131"/>
      <c r="E60" s="131"/>
      <c r="N60" s="223"/>
    </row>
    <row r="61" spans="1:17">
      <c r="A61" s="131" t="s">
        <v>99</v>
      </c>
      <c r="B61" s="131"/>
      <c r="C61" s="131"/>
      <c r="D61" s="131"/>
      <c r="E61" s="227"/>
      <c r="N61" s="223"/>
    </row>
    <row r="62" spans="1:17">
      <c r="A62" s="131"/>
      <c r="B62" s="131"/>
      <c r="C62" s="131"/>
      <c r="D62" s="131"/>
      <c r="E62" s="131"/>
      <c r="N62" s="223"/>
    </row>
    <row r="63" spans="1:17">
      <c r="A63" s="133" t="s">
        <v>100</v>
      </c>
      <c r="B63" s="131"/>
      <c r="C63" s="131"/>
      <c r="D63" s="131"/>
      <c r="E63" s="131"/>
      <c r="N63" s="223"/>
    </row>
    <row r="64" spans="1:17" ht="37.5" customHeight="1">
      <c r="A64" s="323" t="s">
        <v>210</v>
      </c>
      <c r="B64" s="323"/>
      <c r="C64" s="323"/>
      <c r="D64" s="323"/>
      <c r="E64" s="323"/>
      <c r="N64" s="223"/>
    </row>
    <row r="65" spans="1:15">
      <c r="A65" s="135" t="s">
        <v>24</v>
      </c>
      <c r="B65" s="136" t="s">
        <v>102</v>
      </c>
      <c r="C65" s="135" t="s">
        <v>103</v>
      </c>
      <c r="D65" s="135" t="s">
        <v>211</v>
      </c>
      <c r="E65" s="150" t="s">
        <v>104</v>
      </c>
      <c r="N65" s="223"/>
    </row>
    <row r="66" spans="1:15">
      <c r="A66" s="188"/>
      <c r="B66" s="228" t="s">
        <v>286</v>
      </c>
      <c r="C66" s="188" t="s">
        <v>106</v>
      </c>
      <c r="D66" s="188" t="s">
        <v>107</v>
      </c>
      <c r="E66" s="229"/>
      <c r="N66" s="223"/>
    </row>
    <row r="67" spans="1:15">
      <c r="A67" s="141" t="s">
        <v>212</v>
      </c>
      <c r="B67" s="230">
        <v>0.1</v>
      </c>
      <c r="C67" s="208">
        <v>1372952000</v>
      </c>
      <c r="D67" s="231">
        <v>-1216250537</v>
      </c>
      <c r="E67" s="216">
        <v>156701463</v>
      </c>
    </row>
    <row r="68" spans="1:15">
      <c r="A68" s="211" t="s">
        <v>111</v>
      </c>
      <c r="B68" s="232">
        <v>0.1</v>
      </c>
      <c r="C68" s="192">
        <v>1746704886</v>
      </c>
      <c r="D68" s="205">
        <v>-1388130371</v>
      </c>
      <c r="E68" s="216">
        <v>358574515</v>
      </c>
      <c r="G68" s="170"/>
      <c r="H68" s="170"/>
      <c r="I68" s="170"/>
      <c r="J68" s="170"/>
      <c r="K68" s="195"/>
      <c r="L68" s="130"/>
      <c r="M68" s="130"/>
      <c r="N68" s="130"/>
      <c r="O68" s="130"/>
    </row>
    <row r="69" spans="1:15">
      <c r="A69" s="142" t="s">
        <v>112</v>
      </c>
      <c r="B69" s="233">
        <v>0.2</v>
      </c>
      <c r="C69" s="216">
        <v>2444608887</v>
      </c>
      <c r="D69" s="205">
        <v>-2024810446</v>
      </c>
      <c r="E69" s="216">
        <v>419798441</v>
      </c>
      <c r="G69" s="170"/>
      <c r="H69" s="170"/>
      <c r="I69" s="170"/>
      <c r="J69" s="170"/>
      <c r="K69" s="170"/>
      <c r="L69" s="130"/>
      <c r="M69" s="130"/>
      <c r="N69" s="130"/>
      <c r="O69" s="130"/>
    </row>
    <row r="70" spans="1:15">
      <c r="A70" s="234" t="s">
        <v>75</v>
      </c>
      <c r="B70" s="235"/>
      <c r="C70" s="144">
        <v>5564265773</v>
      </c>
      <c r="D70" s="144">
        <v>-4629191354</v>
      </c>
      <c r="E70" s="236">
        <v>935074419</v>
      </c>
      <c r="G70" s="170"/>
      <c r="H70" s="170"/>
      <c r="I70" s="170"/>
      <c r="J70" s="170"/>
      <c r="K70" s="195"/>
      <c r="L70" s="130"/>
      <c r="M70" s="130"/>
      <c r="N70" s="130"/>
      <c r="O70" s="130"/>
    </row>
    <row r="71" spans="1:15">
      <c r="G71" s="170"/>
      <c r="H71" s="170"/>
      <c r="I71" s="170"/>
      <c r="J71" s="170"/>
      <c r="K71" s="170"/>
      <c r="L71" s="130"/>
      <c r="M71" s="130"/>
      <c r="N71" s="130"/>
      <c r="O71" s="130"/>
    </row>
    <row r="72" spans="1:15">
      <c r="G72" s="170"/>
      <c r="H72" s="170"/>
      <c r="I72" s="170"/>
      <c r="J72" s="170"/>
      <c r="K72" s="195"/>
      <c r="L72" s="130"/>
      <c r="M72" s="130"/>
      <c r="N72" s="130"/>
      <c r="O72" s="130"/>
    </row>
    <row r="73" spans="1:15">
      <c r="A73" s="131"/>
      <c r="B73" s="131"/>
      <c r="C73" s="131"/>
      <c r="D73" s="131"/>
      <c r="E73" s="131"/>
      <c r="G73" s="170"/>
      <c r="H73" s="170"/>
      <c r="I73" s="170"/>
      <c r="J73" s="170"/>
      <c r="K73" s="170"/>
      <c r="L73" s="130"/>
      <c r="M73" s="130"/>
      <c r="N73" s="130"/>
      <c r="O73" s="130"/>
    </row>
    <row r="74" spans="1:15">
      <c r="A74" s="131"/>
      <c r="B74" s="131"/>
      <c r="C74" s="131"/>
      <c r="D74" s="131"/>
      <c r="E74" s="131"/>
      <c r="G74" s="170"/>
      <c r="H74" s="170"/>
      <c r="I74" s="170"/>
      <c r="J74" s="170"/>
      <c r="K74" s="195"/>
      <c r="L74" s="130"/>
      <c r="M74" s="130"/>
      <c r="N74" s="130"/>
      <c r="O74" s="130"/>
    </row>
    <row r="75" spans="1:15">
      <c r="A75" s="131"/>
      <c r="B75" s="131"/>
      <c r="C75" s="131"/>
      <c r="D75" s="131"/>
      <c r="E75" s="131"/>
      <c r="G75" s="170"/>
      <c r="H75" s="170"/>
      <c r="I75" s="170"/>
      <c r="J75" s="170"/>
      <c r="K75" s="170"/>
      <c r="L75" s="130"/>
      <c r="M75" s="130"/>
      <c r="N75" s="130"/>
      <c r="O75" s="130"/>
    </row>
    <row r="76" spans="1:15">
      <c r="A76" s="131"/>
      <c r="B76" s="131"/>
      <c r="C76" s="131"/>
      <c r="D76" s="131"/>
      <c r="E76" s="131"/>
      <c r="G76" s="170"/>
      <c r="H76" s="130"/>
      <c r="I76" s="130"/>
      <c r="J76" s="130"/>
      <c r="K76" s="130"/>
      <c r="L76" s="130"/>
      <c r="M76" s="130"/>
      <c r="N76" s="130"/>
      <c r="O76" s="130"/>
    </row>
    <row r="77" spans="1:15">
      <c r="A77" s="131"/>
      <c r="B77" s="131"/>
      <c r="C77" s="131"/>
      <c r="D77" s="131"/>
      <c r="E77" s="131"/>
      <c r="G77" s="170"/>
      <c r="H77" s="130"/>
      <c r="I77" s="130"/>
      <c r="J77" s="130"/>
      <c r="K77" s="130"/>
      <c r="L77" s="130"/>
      <c r="M77" s="130"/>
      <c r="N77" s="130"/>
      <c r="O77" s="130"/>
    </row>
    <row r="78" spans="1:15">
      <c r="A78" s="181"/>
      <c r="B78" s="170"/>
      <c r="C78" s="170"/>
      <c r="D78" s="170"/>
      <c r="E78" s="170"/>
      <c r="G78" s="170"/>
      <c r="H78" s="130"/>
      <c r="I78" s="130"/>
      <c r="J78" s="130"/>
      <c r="K78" s="130"/>
      <c r="L78" s="130"/>
      <c r="M78" s="130"/>
      <c r="N78" s="130"/>
      <c r="O78" s="130"/>
    </row>
    <row r="79" spans="1:15">
      <c r="A79" s="170"/>
      <c r="B79" s="170"/>
      <c r="C79" s="170"/>
      <c r="D79" s="170"/>
      <c r="E79" s="170"/>
      <c r="G79" s="170"/>
      <c r="H79" s="130"/>
      <c r="I79" s="130"/>
      <c r="J79" s="130"/>
      <c r="K79" s="130"/>
      <c r="L79" s="130"/>
      <c r="M79" s="130"/>
      <c r="N79" s="130"/>
      <c r="O79" s="130"/>
    </row>
    <row r="80" spans="1:15">
      <c r="A80" s="170"/>
      <c r="B80" s="230"/>
      <c r="C80" s="195"/>
      <c r="D80" s="195"/>
      <c r="E80" s="195"/>
      <c r="G80" s="170"/>
      <c r="H80" s="170"/>
      <c r="I80" s="170"/>
      <c r="J80" s="170"/>
      <c r="K80" s="170"/>
      <c r="L80" s="130"/>
      <c r="M80" s="130"/>
      <c r="N80" s="130"/>
      <c r="O80" s="130"/>
    </row>
    <row r="81" spans="1:15">
      <c r="A81" s="170"/>
      <c r="B81" s="230"/>
      <c r="C81" s="195"/>
      <c r="D81" s="195"/>
      <c r="E81" s="195"/>
      <c r="G81" s="170"/>
      <c r="H81" s="170"/>
      <c r="I81" s="170"/>
      <c r="J81" s="170"/>
      <c r="K81" s="195"/>
      <c r="L81" s="130"/>
      <c r="M81" s="130"/>
      <c r="N81" s="130"/>
      <c r="O81" s="130"/>
    </row>
    <row r="82" spans="1:15">
      <c r="A82" s="170"/>
      <c r="B82" s="230"/>
      <c r="C82" s="195"/>
      <c r="D82" s="195"/>
      <c r="E82" s="195"/>
      <c r="G82" s="170"/>
      <c r="H82" s="170"/>
      <c r="I82" s="170"/>
      <c r="J82" s="170"/>
      <c r="K82" s="170"/>
      <c r="L82" s="130"/>
      <c r="M82" s="130"/>
      <c r="N82" s="130"/>
      <c r="O82" s="130"/>
    </row>
    <row r="83" spans="1:15">
      <c r="A83" s="170"/>
      <c r="B83" s="170"/>
      <c r="C83" s="195"/>
      <c r="D83" s="195"/>
      <c r="E83" s="195"/>
      <c r="G83" s="170"/>
      <c r="H83" s="130"/>
      <c r="I83" s="130"/>
      <c r="J83" s="130"/>
      <c r="K83" s="130"/>
      <c r="L83" s="130"/>
      <c r="M83" s="130"/>
      <c r="N83" s="130"/>
      <c r="O83" s="130"/>
    </row>
    <row r="84" spans="1:15">
      <c r="A84" s="170"/>
      <c r="B84" s="130"/>
      <c r="C84" s="130"/>
      <c r="D84" s="130"/>
      <c r="E84" s="130"/>
      <c r="F84" s="130"/>
      <c r="G84" s="170"/>
      <c r="H84" s="130"/>
      <c r="I84" s="130"/>
      <c r="J84" s="130"/>
      <c r="K84" s="130"/>
      <c r="L84" s="130"/>
    </row>
    <row r="85" spans="1:15">
      <c r="A85" s="130"/>
      <c r="B85" s="130"/>
      <c r="C85" s="130"/>
      <c r="D85" s="130"/>
      <c r="E85" s="130"/>
      <c r="F85" s="130"/>
      <c r="G85" s="170"/>
      <c r="H85" s="130"/>
      <c r="I85" s="130"/>
      <c r="J85" s="130"/>
      <c r="K85" s="130"/>
      <c r="L85" s="130"/>
    </row>
    <row r="86" spans="1:15">
      <c r="A86" s="170"/>
      <c r="B86" s="130"/>
      <c r="C86" s="130"/>
      <c r="D86" s="130"/>
      <c r="E86" s="130"/>
      <c r="F86" s="130"/>
      <c r="G86" s="170"/>
      <c r="H86" s="130"/>
      <c r="I86" s="130"/>
      <c r="J86" s="130"/>
      <c r="K86" s="130"/>
      <c r="L86" s="130"/>
    </row>
    <row r="87" spans="1:15">
      <c r="A87" s="170"/>
      <c r="B87" s="130"/>
      <c r="C87" s="130"/>
      <c r="D87" s="130"/>
      <c r="E87" s="130"/>
      <c r="F87" s="130"/>
      <c r="G87" s="170"/>
      <c r="H87" s="130"/>
      <c r="I87" s="130"/>
      <c r="J87" s="130"/>
      <c r="K87" s="130"/>
      <c r="L87" s="130"/>
    </row>
    <row r="88" spans="1:15">
      <c r="A88" s="170"/>
      <c r="B88" s="130"/>
      <c r="C88" s="130"/>
      <c r="D88" s="130"/>
      <c r="E88" s="130"/>
      <c r="F88" s="130"/>
      <c r="G88" s="130"/>
      <c r="H88" s="130"/>
      <c r="I88" s="130"/>
      <c r="J88" s="130"/>
      <c r="K88" s="130"/>
      <c r="L88" s="130"/>
    </row>
    <row r="89" spans="1:15">
      <c r="A89" s="170"/>
      <c r="B89" s="130"/>
      <c r="C89" s="130"/>
      <c r="D89" s="130"/>
      <c r="E89" s="130"/>
      <c r="F89" s="130"/>
      <c r="G89" s="170"/>
      <c r="H89" s="170"/>
      <c r="I89" s="170"/>
      <c r="J89" s="170"/>
      <c r="K89" s="170"/>
      <c r="L89" s="130"/>
    </row>
    <row r="90" spans="1:15">
      <c r="A90" s="170"/>
      <c r="B90" s="170"/>
      <c r="C90" s="170"/>
      <c r="D90" s="170"/>
      <c r="E90" s="170"/>
      <c r="F90" s="130"/>
      <c r="G90" s="170"/>
      <c r="H90" s="130"/>
      <c r="I90" s="130"/>
      <c r="J90" s="130"/>
      <c r="K90" s="130"/>
      <c r="L90" s="130"/>
    </row>
    <row r="91" spans="1:15">
      <c r="A91" s="170"/>
      <c r="B91" s="170"/>
      <c r="C91" s="170"/>
      <c r="D91" s="170"/>
      <c r="E91" s="170"/>
      <c r="F91" s="130"/>
      <c r="G91" s="170"/>
      <c r="H91" s="130"/>
      <c r="I91" s="130"/>
      <c r="J91" s="130"/>
      <c r="K91" s="130"/>
      <c r="L91" s="130"/>
    </row>
    <row r="92" spans="1:15">
      <c r="A92" s="170"/>
      <c r="B92" s="195"/>
      <c r="C92" s="195"/>
      <c r="D92" s="170"/>
      <c r="E92" s="195"/>
      <c r="F92" s="130"/>
      <c r="G92" s="170"/>
      <c r="H92" s="130"/>
      <c r="I92" s="130"/>
      <c r="J92" s="130"/>
      <c r="K92" s="130"/>
      <c r="L92" s="130"/>
    </row>
    <row r="93" spans="1:15">
      <c r="A93" s="170"/>
      <c r="B93" s="195"/>
      <c r="C93" s="195"/>
      <c r="D93" s="195"/>
      <c r="E93" s="195"/>
      <c r="F93" s="130"/>
      <c r="G93" s="170"/>
      <c r="H93" s="130"/>
      <c r="I93" s="130"/>
      <c r="J93" s="130"/>
      <c r="K93" s="130"/>
      <c r="L93" s="130"/>
    </row>
    <row r="94" spans="1:15">
      <c r="A94" s="170"/>
      <c r="B94" s="195"/>
      <c r="C94" s="195"/>
      <c r="D94" s="170"/>
      <c r="E94" s="195"/>
      <c r="F94" s="130"/>
      <c r="G94" s="170"/>
      <c r="H94" s="130"/>
      <c r="I94" s="130"/>
      <c r="J94" s="130"/>
      <c r="K94" s="130"/>
      <c r="L94" s="130"/>
    </row>
    <row r="95" spans="1:15">
      <c r="A95" s="170"/>
      <c r="B95" s="170"/>
      <c r="C95" s="170"/>
      <c r="D95" s="170"/>
      <c r="E95" s="170"/>
      <c r="F95" s="130"/>
      <c r="G95" s="170"/>
      <c r="H95" s="170"/>
      <c r="I95" s="170"/>
      <c r="J95" s="170"/>
      <c r="K95" s="170"/>
      <c r="L95" s="130"/>
    </row>
    <row r="96" spans="1:15">
      <c r="A96" s="170"/>
      <c r="B96" s="195"/>
      <c r="C96" s="195"/>
      <c r="D96" s="170"/>
      <c r="E96" s="195"/>
      <c r="F96" s="130"/>
      <c r="G96" s="170"/>
      <c r="H96" s="170"/>
      <c r="I96" s="170"/>
      <c r="J96" s="170"/>
      <c r="K96" s="195"/>
      <c r="L96" s="130"/>
    </row>
    <row r="97" spans="1:12">
      <c r="A97" s="170"/>
      <c r="B97" s="195"/>
      <c r="C97" s="195"/>
      <c r="D97" s="170"/>
      <c r="E97" s="195"/>
      <c r="F97" s="130"/>
      <c r="G97" s="170"/>
      <c r="H97" s="170"/>
      <c r="I97" s="170"/>
      <c r="J97" s="170"/>
      <c r="K97" s="170"/>
      <c r="L97" s="130"/>
    </row>
    <row r="98" spans="1:12">
      <c r="A98" s="170"/>
      <c r="B98" s="170"/>
      <c r="C98" s="170"/>
      <c r="D98" s="170"/>
      <c r="E98" s="170"/>
      <c r="F98" s="130"/>
      <c r="G98" s="170"/>
      <c r="H98" s="170"/>
      <c r="I98" s="170"/>
      <c r="J98" s="170"/>
      <c r="K98" s="195"/>
      <c r="L98" s="130"/>
    </row>
    <row r="99" spans="1:12">
      <c r="A99" s="170"/>
      <c r="B99" s="195"/>
      <c r="C99" s="195"/>
      <c r="D99" s="195"/>
      <c r="E99" s="237"/>
      <c r="F99" s="130"/>
      <c r="G99" s="170"/>
      <c r="H99" s="170"/>
      <c r="I99" s="170"/>
      <c r="J99" s="170"/>
      <c r="K99" s="170"/>
      <c r="L99" s="130"/>
    </row>
    <row r="100" spans="1:12">
      <c r="A100" s="238"/>
      <c r="B100" s="170"/>
      <c r="C100" s="170"/>
      <c r="D100" s="170"/>
      <c r="E100" s="170"/>
      <c r="F100" s="130"/>
      <c r="G100" s="170"/>
      <c r="H100" s="130"/>
      <c r="I100" s="130"/>
      <c r="J100" s="130"/>
      <c r="K100" s="130"/>
      <c r="L100" s="130"/>
    </row>
    <row r="101" spans="1:12">
      <c r="A101" s="239"/>
      <c r="B101" s="237"/>
      <c r="C101" s="195"/>
      <c r="D101" s="240"/>
      <c r="E101" s="240"/>
      <c r="F101" s="130"/>
      <c r="G101" s="170"/>
      <c r="H101" s="130"/>
      <c r="I101" s="130"/>
      <c r="J101" s="130"/>
      <c r="K101" s="130"/>
      <c r="L101" s="130"/>
    </row>
    <row r="102" spans="1:12">
      <c r="A102" s="170"/>
      <c r="B102" s="170"/>
      <c r="C102" s="195"/>
      <c r="D102" s="170"/>
      <c r="E102" s="170"/>
      <c r="F102" s="130"/>
      <c r="G102" s="170"/>
      <c r="H102" s="130"/>
      <c r="I102" s="130"/>
      <c r="J102" s="130"/>
      <c r="K102" s="130"/>
      <c r="L102" s="130"/>
    </row>
    <row r="103" spans="1:12">
      <c r="A103" s="170"/>
      <c r="B103" s="170"/>
      <c r="C103" s="195"/>
      <c r="D103" s="170"/>
      <c r="E103" s="170"/>
      <c r="F103" s="130"/>
      <c r="G103" s="170"/>
      <c r="H103" s="130"/>
      <c r="I103" s="130"/>
      <c r="J103" s="130"/>
      <c r="K103" s="130"/>
      <c r="L103" s="130"/>
    </row>
    <row r="104" spans="1:12">
      <c r="A104" s="170"/>
      <c r="B104" s="170"/>
      <c r="C104" s="195"/>
      <c r="D104" s="170"/>
      <c r="E104" s="170"/>
      <c r="F104" s="130"/>
      <c r="G104" s="170"/>
      <c r="H104" s="130"/>
      <c r="I104" s="130"/>
      <c r="J104" s="130"/>
      <c r="K104" s="130"/>
      <c r="L104" s="130"/>
    </row>
    <row r="105" spans="1:12">
      <c r="A105" s="170"/>
      <c r="B105" s="195"/>
      <c r="C105" s="195"/>
      <c r="D105" s="240"/>
      <c r="E105" s="195"/>
      <c r="F105" s="130"/>
      <c r="G105" s="130"/>
      <c r="H105" s="130"/>
      <c r="I105" s="130"/>
      <c r="J105" s="130"/>
      <c r="K105" s="130"/>
      <c r="L105" s="130"/>
    </row>
    <row r="106" spans="1:12">
      <c r="A106" s="170"/>
      <c r="B106" s="130"/>
      <c r="C106" s="130"/>
      <c r="D106" s="130"/>
      <c r="E106" s="130"/>
      <c r="F106" s="130"/>
      <c r="G106" s="130"/>
      <c r="H106" s="130"/>
      <c r="I106" s="130"/>
      <c r="J106" s="130"/>
      <c r="K106" s="130"/>
      <c r="L106" s="130"/>
    </row>
    <row r="107" spans="1:12">
      <c r="A107" s="170"/>
      <c r="B107" s="130"/>
      <c r="C107" s="130"/>
      <c r="D107" s="130"/>
      <c r="E107" s="241"/>
      <c r="F107" s="130"/>
      <c r="G107" s="130"/>
      <c r="H107" s="130"/>
      <c r="I107" s="130"/>
      <c r="J107" s="130"/>
      <c r="K107" s="130"/>
      <c r="L107" s="130"/>
    </row>
    <row r="108" spans="1:12">
      <c r="A108" s="170"/>
      <c r="B108" s="130"/>
      <c r="C108" s="130"/>
      <c r="D108" s="242"/>
      <c r="E108" s="130"/>
      <c r="F108" s="130"/>
      <c r="G108" s="130"/>
      <c r="H108" s="130"/>
      <c r="I108" s="130"/>
      <c r="J108" s="130"/>
      <c r="K108" s="130"/>
      <c r="L108" s="130"/>
    </row>
    <row r="109" spans="1:12">
      <c r="A109" s="170"/>
      <c r="B109" s="130"/>
      <c r="C109" s="130"/>
      <c r="D109" s="130"/>
      <c r="E109" s="130"/>
      <c r="F109" s="130"/>
      <c r="G109" s="130"/>
      <c r="H109" s="130"/>
      <c r="I109" s="130"/>
      <c r="J109" s="130"/>
      <c r="K109" s="130"/>
      <c r="L109" s="130"/>
    </row>
    <row r="110" spans="1:12">
      <c r="A110" s="170"/>
      <c r="B110" s="130"/>
      <c r="C110" s="130"/>
      <c r="D110" s="130"/>
      <c r="E110" s="130"/>
      <c r="F110" s="130"/>
      <c r="G110" s="130"/>
      <c r="H110" s="130"/>
      <c r="I110" s="130"/>
      <c r="J110" s="130"/>
      <c r="K110" s="130"/>
      <c r="L110" s="130"/>
    </row>
    <row r="111" spans="1:12">
      <c r="A111" s="170"/>
      <c r="B111" s="130"/>
      <c r="C111" s="130"/>
      <c r="D111" s="130"/>
      <c r="E111" s="130"/>
      <c r="F111" s="130"/>
      <c r="G111" s="130"/>
      <c r="H111" s="130"/>
      <c r="I111" s="130"/>
      <c r="J111" s="130"/>
      <c r="K111" s="130"/>
      <c r="L111" s="130"/>
    </row>
    <row r="112" spans="1:12">
      <c r="A112" s="170"/>
      <c r="B112" s="130"/>
      <c r="C112" s="130"/>
      <c r="D112" s="130"/>
      <c r="E112" s="130"/>
      <c r="F112" s="130"/>
      <c r="G112" s="130"/>
      <c r="H112" s="130"/>
      <c r="I112" s="130"/>
      <c r="J112" s="130"/>
      <c r="K112" s="130"/>
      <c r="L112" s="130"/>
    </row>
    <row r="113" spans="1:12">
      <c r="A113" s="170"/>
      <c r="B113" s="130"/>
      <c r="C113" s="130"/>
      <c r="D113" s="130"/>
      <c r="E113" s="130"/>
      <c r="F113" s="130"/>
      <c r="G113" s="130"/>
      <c r="H113" s="130"/>
      <c r="I113" s="130"/>
      <c r="J113" s="130"/>
      <c r="K113" s="130"/>
      <c r="L113" s="130"/>
    </row>
    <row r="114" spans="1:12">
      <c r="A114" s="170"/>
      <c r="B114" s="130"/>
      <c r="C114" s="130"/>
      <c r="D114" s="130"/>
      <c r="E114" s="130"/>
      <c r="F114" s="130"/>
      <c r="G114" s="130"/>
      <c r="H114" s="130"/>
      <c r="I114" s="130"/>
      <c r="J114" s="130"/>
      <c r="K114" s="130"/>
      <c r="L114" s="130"/>
    </row>
    <row r="115" spans="1:12">
      <c r="A115" s="170"/>
      <c r="B115" s="130"/>
      <c r="C115" s="130"/>
      <c r="D115" s="130"/>
      <c r="E115" s="130"/>
      <c r="F115" s="130"/>
      <c r="G115" s="130"/>
      <c r="H115" s="130"/>
      <c r="I115" s="130"/>
      <c r="J115" s="130"/>
      <c r="K115" s="130"/>
      <c r="L115" s="130"/>
    </row>
    <row r="116" spans="1:12">
      <c r="A116" s="170"/>
      <c r="B116" s="130"/>
      <c r="C116" s="130"/>
      <c r="D116" s="130"/>
      <c r="E116" s="130"/>
      <c r="F116" s="130"/>
      <c r="G116" s="130"/>
      <c r="H116" s="130"/>
      <c r="I116" s="130"/>
      <c r="J116" s="130"/>
      <c r="K116" s="130"/>
      <c r="L116" s="130"/>
    </row>
    <row r="117" spans="1:12">
      <c r="A117" s="170"/>
      <c r="B117" s="130"/>
      <c r="C117" s="130"/>
      <c r="D117" s="130"/>
      <c r="E117" s="130"/>
      <c r="F117" s="130"/>
      <c r="G117" s="130"/>
      <c r="H117" s="130"/>
      <c r="I117" s="130"/>
      <c r="J117" s="130"/>
      <c r="K117" s="130"/>
      <c r="L117" s="130"/>
    </row>
    <row r="118" spans="1:12">
      <c r="A118" s="170"/>
      <c r="B118" s="130"/>
      <c r="C118" s="130"/>
      <c r="D118" s="130"/>
      <c r="E118" s="130"/>
      <c r="F118" s="130"/>
      <c r="G118" s="130"/>
      <c r="H118" s="130"/>
      <c r="I118" s="130"/>
      <c r="J118" s="130"/>
      <c r="K118" s="130"/>
      <c r="L118" s="130"/>
    </row>
    <row r="119" spans="1:12">
      <c r="A119" s="170"/>
      <c r="B119" s="130"/>
      <c r="C119" s="130"/>
      <c r="D119" s="130"/>
      <c r="E119" s="130"/>
      <c r="F119" s="130"/>
      <c r="G119" s="130"/>
      <c r="H119" s="130"/>
      <c r="I119" s="130"/>
      <c r="J119" s="130"/>
      <c r="K119" s="130"/>
      <c r="L119" s="130"/>
    </row>
    <row r="120" spans="1:12">
      <c r="A120" s="130"/>
      <c r="B120" s="130"/>
      <c r="C120" s="130"/>
      <c r="D120" s="130"/>
      <c r="E120" s="130"/>
      <c r="F120" s="130"/>
      <c r="G120" s="130"/>
      <c r="H120" s="130"/>
      <c r="I120" s="130"/>
      <c r="J120" s="130"/>
      <c r="K120" s="130"/>
      <c r="L120" s="130"/>
    </row>
    <row r="121" spans="1:12">
      <c r="A121" s="130"/>
      <c r="B121" s="130"/>
      <c r="C121" s="130"/>
      <c r="D121" s="130"/>
      <c r="E121" s="130"/>
      <c r="F121" s="130"/>
      <c r="G121" s="130"/>
      <c r="H121" s="130"/>
      <c r="I121" s="130"/>
      <c r="J121" s="130"/>
      <c r="K121" s="130"/>
      <c r="L121" s="130"/>
    </row>
    <row r="122" spans="1:12">
      <c r="A122" s="130"/>
      <c r="B122" s="130"/>
      <c r="C122" s="130"/>
      <c r="D122" s="130"/>
      <c r="E122" s="130"/>
      <c r="F122" s="130"/>
      <c r="G122" s="130"/>
      <c r="H122" s="130"/>
      <c r="I122" s="130"/>
      <c r="J122" s="130"/>
      <c r="K122" s="130"/>
      <c r="L122" s="130"/>
    </row>
    <row r="123" spans="1:12">
      <c r="A123" s="130"/>
      <c r="B123" s="130"/>
      <c r="C123" s="130"/>
      <c r="D123" s="130"/>
      <c r="E123" s="130"/>
      <c r="F123" s="130"/>
      <c r="G123" s="130"/>
      <c r="H123" s="130"/>
      <c r="I123" s="130"/>
      <c r="J123" s="130"/>
      <c r="K123" s="130"/>
      <c r="L123" s="130"/>
    </row>
    <row r="124" spans="1:12">
      <c r="A124" s="243"/>
      <c r="B124" s="243"/>
      <c r="C124" s="243"/>
      <c r="D124" s="244"/>
      <c r="E124" s="243"/>
      <c r="F124" s="130"/>
      <c r="G124" s="243"/>
      <c r="H124" s="243"/>
      <c r="I124" s="243"/>
      <c r="J124" s="243"/>
      <c r="K124" s="130"/>
      <c r="L124" s="130"/>
    </row>
    <row r="125" spans="1:12">
      <c r="A125" s="170"/>
      <c r="B125" s="170"/>
      <c r="C125" s="170"/>
      <c r="D125" s="170"/>
      <c r="E125" s="170"/>
      <c r="F125" s="243"/>
      <c r="G125" s="170"/>
      <c r="H125" s="170"/>
      <c r="I125" s="170"/>
      <c r="J125" s="170"/>
      <c r="K125" s="130"/>
      <c r="L125" s="130"/>
    </row>
    <row r="126" spans="1:12">
      <c r="A126" s="170"/>
      <c r="B126" s="170"/>
      <c r="C126" s="170"/>
      <c r="D126" s="170"/>
      <c r="E126" s="170"/>
      <c r="F126" s="170"/>
      <c r="G126" s="170"/>
      <c r="H126" s="170"/>
      <c r="I126" s="170"/>
      <c r="J126" s="170"/>
      <c r="K126" s="130"/>
      <c r="L126" s="130"/>
    </row>
    <row r="127" spans="1:12">
      <c r="A127" s="170"/>
      <c r="B127" s="170"/>
      <c r="C127" s="170"/>
      <c r="D127" s="170"/>
      <c r="E127" s="170"/>
      <c r="F127" s="170"/>
      <c r="G127" s="170"/>
      <c r="H127" s="170"/>
      <c r="I127" s="170"/>
      <c r="J127" s="170"/>
      <c r="K127" s="130"/>
      <c r="L127" s="130"/>
    </row>
    <row r="128" spans="1:12">
      <c r="A128" s="130"/>
      <c r="B128" s="170"/>
      <c r="C128" s="170"/>
      <c r="D128" s="170"/>
      <c r="E128" s="170"/>
      <c r="F128" s="170"/>
      <c r="G128" s="170"/>
      <c r="H128" s="170"/>
      <c r="I128" s="170"/>
      <c r="J128" s="170"/>
      <c r="K128" s="130"/>
      <c r="L128" s="130"/>
    </row>
    <row r="129" spans="1:12">
      <c r="A129" s="130"/>
      <c r="B129" s="170"/>
      <c r="C129" s="170"/>
      <c r="D129" s="170"/>
      <c r="E129" s="170"/>
      <c r="F129" s="170"/>
      <c r="G129" s="170"/>
      <c r="H129" s="170"/>
      <c r="I129" s="170"/>
      <c r="J129" s="170"/>
      <c r="K129" s="130"/>
      <c r="L129" s="130"/>
    </row>
    <row r="130" spans="1:12">
      <c r="A130" s="130"/>
      <c r="B130" s="130"/>
      <c r="C130" s="130"/>
      <c r="D130" s="130"/>
      <c r="E130" s="130"/>
      <c r="F130" s="170"/>
      <c r="G130" s="130"/>
      <c r="H130" s="130"/>
      <c r="I130" s="130"/>
      <c r="J130" s="130"/>
      <c r="K130" s="130"/>
      <c r="L130" s="130"/>
    </row>
    <row r="131" spans="1:12">
      <c r="A131" s="130"/>
      <c r="B131" s="130"/>
      <c r="C131" s="130"/>
      <c r="D131" s="130"/>
      <c r="E131" s="130"/>
      <c r="F131" s="130"/>
      <c r="G131" s="130"/>
      <c r="H131" s="130"/>
      <c r="I131" s="130"/>
      <c r="J131" s="130"/>
      <c r="K131" s="130"/>
      <c r="L131" s="130"/>
    </row>
    <row r="132" spans="1:12">
      <c r="A132" s="130"/>
      <c r="B132" s="130"/>
      <c r="C132" s="130"/>
      <c r="D132" s="130"/>
      <c r="E132" s="130"/>
      <c r="F132" s="130"/>
      <c r="G132" s="130"/>
      <c r="H132" s="130"/>
      <c r="I132" s="130"/>
      <c r="J132" s="130"/>
      <c r="K132" s="130"/>
      <c r="L132" s="130"/>
    </row>
    <row r="133" spans="1:12">
      <c r="A133" s="130"/>
      <c r="B133" s="130"/>
      <c r="C133" s="130"/>
      <c r="D133" s="130"/>
      <c r="E133" s="130"/>
      <c r="F133" s="130"/>
      <c r="G133" s="130"/>
      <c r="H133" s="130"/>
      <c r="I133" s="130"/>
      <c r="J133" s="130"/>
      <c r="K133" s="130"/>
      <c r="L133" s="130"/>
    </row>
    <row r="134" spans="1:12">
      <c r="A134" s="130"/>
      <c r="B134" s="130"/>
      <c r="C134" s="130"/>
      <c r="D134" s="130"/>
      <c r="E134" s="130"/>
      <c r="F134" s="130"/>
      <c r="G134" s="130"/>
      <c r="H134" s="130"/>
      <c r="I134" s="130"/>
      <c r="J134" s="130"/>
      <c r="K134" s="130"/>
      <c r="L134" s="130"/>
    </row>
    <row r="135" spans="1:12">
      <c r="A135" s="130"/>
      <c r="B135" s="130"/>
      <c r="C135" s="130"/>
      <c r="D135" s="130"/>
      <c r="E135" s="130"/>
      <c r="F135" s="130"/>
      <c r="G135" s="130"/>
      <c r="H135" s="130"/>
      <c r="I135" s="130"/>
      <c r="J135" s="130"/>
      <c r="K135" s="130"/>
      <c r="L135" s="130"/>
    </row>
    <row r="136" spans="1:12">
      <c r="A136" s="130"/>
      <c r="B136" s="130"/>
      <c r="C136" s="130"/>
      <c r="D136" s="130"/>
      <c r="E136" s="130"/>
      <c r="F136" s="130"/>
      <c r="G136" s="130"/>
      <c r="H136" s="130"/>
      <c r="I136" s="130"/>
      <c r="J136" s="130"/>
      <c r="K136" s="130"/>
      <c r="L136" s="130"/>
    </row>
    <row r="137" spans="1:12">
      <c r="A137" s="130"/>
      <c r="B137" s="130"/>
      <c r="C137" s="130"/>
      <c r="D137" s="130"/>
      <c r="E137" s="130"/>
      <c r="F137" s="130"/>
      <c r="G137" s="130"/>
      <c r="H137" s="130"/>
      <c r="I137" s="130"/>
      <c r="J137" s="130"/>
      <c r="K137" s="130"/>
      <c r="L137" s="130"/>
    </row>
    <row r="138" spans="1:12">
      <c r="A138" s="130"/>
      <c r="B138" s="130"/>
      <c r="C138" s="130"/>
      <c r="D138" s="130"/>
      <c r="E138" s="130"/>
      <c r="F138" s="130"/>
      <c r="G138" s="130"/>
      <c r="H138" s="130"/>
      <c r="I138" s="130"/>
      <c r="J138" s="130"/>
      <c r="K138" s="130"/>
      <c r="L138" s="130"/>
    </row>
    <row r="139" spans="1:12">
      <c r="A139" s="130"/>
      <c r="B139" s="130"/>
      <c r="C139" s="130"/>
      <c r="D139" s="130"/>
      <c r="E139" s="130"/>
      <c r="F139" s="130"/>
      <c r="G139" s="130"/>
      <c r="H139" s="130"/>
      <c r="I139" s="130"/>
      <c r="J139" s="130"/>
      <c r="K139" s="130"/>
      <c r="L139" s="130"/>
    </row>
    <row r="140" spans="1:12">
      <c r="A140" s="130"/>
      <c r="B140" s="130"/>
      <c r="C140" s="130"/>
      <c r="D140" s="130"/>
      <c r="E140" s="130"/>
      <c r="F140" s="130"/>
    </row>
    <row r="141" spans="1:12">
      <c r="A141" s="130"/>
      <c r="B141" s="130"/>
      <c r="C141" s="130"/>
      <c r="D141" s="130"/>
      <c r="E141" s="130"/>
    </row>
    <row r="142" spans="1:12">
      <c r="A142" s="130"/>
      <c r="B142" s="130"/>
      <c r="C142" s="130"/>
      <c r="D142" s="130"/>
      <c r="E142" s="130"/>
    </row>
    <row r="143" spans="1:12">
      <c r="A143" s="130"/>
      <c r="B143" s="130"/>
      <c r="C143" s="130"/>
      <c r="D143" s="130"/>
      <c r="E143" s="130"/>
    </row>
    <row r="144" spans="1:12">
      <c r="A144" s="130"/>
      <c r="B144" s="130"/>
      <c r="C144" s="130"/>
      <c r="D144" s="130"/>
      <c r="E144" s="130"/>
    </row>
    <row r="145" spans="1:5">
      <c r="A145" s="130"/>
      <c r="B145" s="130"/>
      <c r="C145" s="130"/>
      <c r="D145" s="130"/>
      <c r="E145" s="130"/>
    </row>
    <row r="146" spans="1:5">
      <c r="A146" s="130"/>
      <c r="B146" s="130"/>
      <c r="C146" s="130"/>
      <c r="D146" s="130"/>
      <c r="E146" s="130"/>
    </row>
    <row r="147" spans="1:5">
      <c r="A147" s="130"/>
      <c r="B147" s="130"/>
      <c r="C147" s="130"/>
      <c r="D147" s="130"/>
      <c r="E147" s="130"/>
    </row>
    <row r="148" spans="1:5">
      <c r="A148" s="130"/>
      <c r="B148" s="130"/>
      <c r="C148" s="130"/>
      <c r="D148" s="130"/>
      <c r="E148" s="130"/>
    </row>
    <row r="149" spans="1:5">
      <c r="A149" s="130"/>
      <c r="B149" s="130"/>
      <c r="C149" s="130"/>
      <c r="D149" s="130"/>
      <c r="E149" s="130"/>
    </row>
    <row r="150" spans="1:5">
      <c r="A150" s="130"/>
      <c r="B150" s="130"/>
      <c r="C150" s="130"/>
      <c r="D150" s="130"/>
      <c r="E150" s="130"/>
    </row>
    <row r="151" spans="1:5">
      <c r="A151" s="130"/>
      <c r="B151" s="130"/>
      <c r="C151" s="130"/>
      <c r="D151" s="130"/>
      <c r="E151" s="130"/>
    </row>
    <row r="152" spans="1:5">
      <c r="A152" s="130"/>
      <c r="B152" s="130"/>
      <c r="C152" s="130"/>
      <c r="D152" s="130"/>
      <c r="E152" s="130"/>
    </row>
    <row r="153" spans="1:5">
      <c r="A153" s="130"/>
      <c r="B153" s="130"/>
      <c r="C153" s="130"/>
      <c r="D153" s="130"/>
      <c r="E153" s="130"/>
    </row>
    <row r="154" spans="1:5">
      <c r="A154" s="130"/>
      <c r="B154" s="130"/>
      <c r="C154" s="130"/>
      <c r="D154" s="130"/>
      <c r="E154" s="130"/>
    </row>
    <row r="155" spans="1:5">
      <c r="A155" s="130"/>
      <c r="B155" s="130"/>
      <c r="C155" s="130"/>
      <c r="D155" s="130"/>
      <c r="E155" s="130"/>
    </row>
    <row r="156" spans="1:5">
      <c r="A156" s="130"/>
      <c r="B156" s="130"/>
      <c r="C156" s="130"/>
      <c r="D156" s="130"/>
      <c r="E156" s="130"/>
    </row>
    <row r="157" spans="1:5">
      <c r="A157" s="130"/>
      <c r="B157" s="130"/>
      <c r="C157" s="130"/>
      <c r="D157" s="130"/>
      <c r="E157" s="130"/>
    </row>
    <row r="158" spans="1:5">
      <c r="A158" s="130"/>
      <c r="B158" s="130"/>
      <c r="C158" s="130"/>
      <c r="D158" s="130"/>
      <c r="E158" s="130"/>
    </row>
    <row r="159" spans="1:5">
      <c r="A159" s="130"/>
      <c r="B159" s="130"/>
      <c r="C159" s="130"/>
      <c r="D159" s="130"/>
      <c r="E159" s="130"/>
    </row>
    <row r="160" spans="1:5">
      <c r="A160" s="130"/>
      <c r="B160" s="130"/>
      <c r="C160" s="130"/>
      <c r="D160" s="130"/>
      <c r="E160" s="130"/>
    </row>
    <row r="161" spans="1:5">
      <c r="A161" s="130"/>
      <c r="B161" s="130"/>
      <c r="C161" s="130"/>
      <c r="D161" s="130"/>
      <c r="E161" s="130"/>
    </row>
    <row r="162" spans="1:5">
      <c r="A162" s="130"/>
      <c r="B162" s="130"/>
      <c r="C162" s="130"/>
      <c r="D162" s="130"/>
      <c r="E162" s="130"/>
    </row>
    <row r="163" spans="1:5">
      <c r="A163" s="130"/>
      <c r="B163" s="130"/>
      <c r="C163" s="130"/>
      <c r="D163" s="130"/>
      <c r="E163" s="130"/>
    </row>
    <row r="164" spans="1:5">
      <c r="A164" s="130"/>
      <c r="B164" s="130"/>
      <c r="C164" s="130"/>
      <c r="D164" s="130"/>
      <c r="E164" s="130"/>
    </row>
    <row r="165" spans="1:5">
      <c r="A165" s="130"/>
      <c r="B165" s="130"/>
      <c r="C165" s="130"/>
      <c r="D165" s="130"/>
      <c r="E165" s="130"/>
    </row>
    <row r="166" spans="1:5">
      <c r="A166" s="130"/>
      <c r="B166" s="130"/>
      <c r="C166" s="130"/>
      <c r="D166" s="130"/>
      <c r="E166" s="130"/>
    </row>
    <row r="167" spans="1:5">
      <c r="A167" s="130"/>
      <c r="B167" s="130"/>
      <c r="C167" s="130"/>
      <c r="D167" s="130"/>
      <c r="E167" s="130"/>
    </row>
    <row r="168" spans="1:5">
      <c r="A168" s="130"/>
      <c r="B168" s="130"/>
      <c r="C168" s="130"/>
      <c r="D168" s="130"/>
      <c r="E168" s="130"/>
    </row>
    <row r="169" spans="1:5">
      <c r="A169" s="130"/>
      <c r="B169" s="130"/>
      <c r="C169" s="130"/>
      <c r="D169" s="130"/>
      <c r="E169" s="130"/>
    </row>
    <row r="170" spans="1:5">
      <c r="A170" s="130"/>
      <c r="B170" s="130"/>
      <c r="C170" s="130"/>
      <c r="D170" s="130"/>
      <c r="E170" s="130"/>
    </row>
    <row r="171" spans="1:5">
      <c r="A171" s="130"/>
      <c r="B171" s="130"/>
      <c r="C171" s="130"/>
      <c r="D171" s="130"/>
      <c r="E171" s="130"/>
    </row>
    <row r="172" spans="1:5">
      <c r="A172" s="130"/>
      <c r="B172" s="130"/>
      <c r="C172" s="130"/>
      <c r="D172" s="130"/>
      <c r="E172" s="130"/>
    </row>
    <row r="173" spans="1:5">
      <c r="A173" s="130"/>
      <c r="B173" s="130"/>
      <c r="C173" s="130"/>
      <c r="D173" s="130"/>
      <c r="E173" s="130"/>
    </row>
    <row r="174" spans="1:5">
      <c r="A174" s="130"/>
      <c r="B174" s="130"/>
      <c r="C174" s="130"/>
      <c r="D174" s="130"/>
      <c r="E174" s="130"/>
    </row>
    <row r="175" spans="1:5">
      <c r="A175" s="130"/>
      <c r="B175" s="130"/>
      <c r="C175" s="130"/>
      <c r="D175" s="130"/>
      <c r="E175" s="130"/>
    </row>
    <row r="176" spans="1:5">
      <c r="A176" s="130"/>
      <c r="B176" s="130"/>
      <c r="C176" s="130"/>
      <c r="D176" s="130"/>
      <c r="E176" s="130"/>
    </row>
    <row r="177" spans="1:5">
      <c r="A177" s="130"/>
      <c r="B177" s="130"/>
      <c r="C177" s="130"/>
      <c r="D177" s="130"/>
      <c r="E177" s="130"/>
    </row>
    <row r="178" spans="1:5">
      <c r="A178" s="130"/>
      <c r="B178" s="130"/>
      <c r="C178" s="130"/>
      <c r="D178" s="130"/>
      <c r="E178" s="130"/>
    </row>
    <row r="179" spans="1:5">
      <c r="A179" s="130"/>
      <c r="B179" s="130"/>
      <c r="C179" s="130"/>
      <c r="D179" s="130"/>
      <c r="E179" s="130"/>
    </row>
    <row r="180" spans="1:5">
      <c r="A180" s="130"/>
      <c r="B180" s="130"/>
      <c r="C180" s="130"/>
      <c r="D180" s="130"/>
      <c r="E180" s="130"/>
    </row>
    <row r="181" spans="1:5">
      <c r="A181" s="130"/>
      <c r="B181" s="130"/>
      <c r="C181" s="130"/>
      <c r="D181" s="130"/>
      <c r="E181" s="130"/>
    </row>
    <row r="182" spans="1:5">
      <c r="A182" s="130"/>
      <c r="B182" s="130"/>
      <c r="C182" s="130"/>
      <c r="D182" s="130"/>
      <c r="E182" s="130"/>
    </row>
    <row r="183" spans="1:5">
      <c r="A183" s="130"/>
      <c r="B183" s="130"/>
      <c r="C183" s="130"/>
      <c r="D183" s="130"/>
      <c r="E183" s="130"/>
    </row>
    <row r="184" spans="1:5">
      <c r="A184" s="130"/>
      <c r="B184" s="130"/>
      <c r="C184" s="130"/>
      <c r="D184" s="130"/>
      <c r="E184" s="130"/>
    </row>
    <row r="185" spans="1:5">
      <c r="A185" s="130"/>
      <c r="B185" s="130"/>
      <c r="C185" s="130"/>
      <c r="D185" s="130"/>
      <c r="E185" s="130"/>
    </row>
    <row r="186" spans="1:5">
      <c r="A186" s="130"/>
      <c r="B186" s="130"/>
      <c r="C186" s="130"/>
      <c r="D186" s="130"/>
      <c r="E186" s="130"/>
    </row>
    <row r="187" spans="1:5">
      <c r="A187" s="130"/>
      <c r="B187" s="130"/>
      <c r="C187" s="130"/>
      <c r="D187" s="130"/>
      <c r="E187" s="130"/>
    </row>
    <row r="188" spans="1:5">
      <c r="A188" s="130"/>
      <c r="B188" s="130"/>
      <c r="C188" s="130"/>
      <c r="D188" s="130"/>
      <c r="E188" s="130"/>
    </row>
    <row r="189" spans="1:5">
      <c r="A189" s="130"/>
      <c r="B189" s="130"/>
      <c r="C189" s="130"/>
      <c r="D189" s="130"/>
      <c r="E189" s="130"/>
    </row>
    <row r="190" spans="1:5">
      <c r="A190" s="130"/>
      <c r="B190" s="130"/>
      <c r="C190" s="130"/>
      <c r="D190" s="130"/>
      <c r="E190" s="130"/>
    </row>
    <row r="191" spans="1:5">
      <c r="A191" s="130"/>
      <c r="B191" s="130"/>
      <c r="C191" s="130"/>
      <c r="D191" s="130"/>
      <c r="E191" s="130"/>
    </row>
    <row r="192" spans="1:5">
      <c r="A192" s="130"/>
      <c r="B192" s="130"/>
      <c r="C192" s="130"/>
      <c r="D192" s="130"/>
      <c r="E192" s="130"/>
    </row>
    <row r="193" spans="1:5">
      <c r="A193" s="130"/>
      <c r="B193" s="130"/>
      <c r="C193" s="130"/>
      <c r="D193" s="130"/>
      <c r="E193" s="130"/>
    </row>
    <row r="194" spans="1:5">
      <c r="A194" s="130"/>
      <c r="B194" s="130"/>
      <c r="C194" s="130"/>
      <c r="D194" s="130"/>
      <c r="E194" s="130"/>
    </row>
    <row r="195" spans="1:5">
      <c r="A195" s="130"/>
      <c r="B195" s="130"/>
      <c r="C195" s="130"/>
      <c r="D195" s="130"/>
      <c r="E195" s="130"/>
    </row>
    <row r="196" spans="1:5">
      <c r="A196" s="130"/>
      <c r="B196" s="130"/>
      <c r="C196" s="130"/>
      <c r="D196" s="130"/>
      <c r="E196" s="130"/>
    </row>
    <row r="197" spans="1:5">
      <c r="A197" s="130"/>
      <c r="B197" s="130"/>
      <c r="C197" s="130"/>
      <c r="D197" s="130"/>
      <c r="E197" s="130"/>
    </row>
    <row r="198" spans="1:5">
      <c r="A198" s="130"/>
      <c r="B198" s="130"/>
      <c r="C198" s="130"/>
      <c r="D198" s="130"/>
      <c r="E198" s="130"/>
    </row>
  </sheetData>
  <sortState ref="G59:K63">
    <sortCondition descending="1" ref="G64"/>
  </sortState>
  <mergeCells count="12">
    <mergeCell ref="A64:E64"/>
    <mergeCell ref="A1:K1"/>
    <mergeCell ref="H6:H8"/>
    <mergeCell ref="I6:I8"/>
    <mergeCell ref="J6:J8"/>
    <mergeCell ref="K6:K8"/>
    <mergeCell ref="A4:E7"/>
    <mergeCell ref="A13:E17"/>
    <mergeCell ref="G26:K26"/>
    <mergeCell ref="A39:B40"/>
    <mergeCell ref="A45:B46"/>
    <mergeCell ref="G27:G28"/>
  </mergeCells>
  <pageMargins left="0.59055118110236227" right="0.44" top="1.3385826771653544" bottom="1.1811023622047245" header="0" footer="0"/>
  <pageSetup paperSize="9" scale="59" fitToHeight="0" orientation="portrait" r:id="rId1"/>
  <headerFooter alignWithMargins="0">
    <oddHeader>&amp;L
&amp;G</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A1:N70"/>
  <sheetViews>
    <sheetView showGridLines="0" view="pageBreakPreview" zoomScale="115" zoomScaleNormal="85" zoomScaleSheetLayoutView="115" zoomScalePageLayoutView="115" workbookViewId="0">
      <selection activeCell="G32" sqref="G32"/>
    </sheetView>
  </sheetViews>
  <sheetFormatPr baseColWidth="10" defaultColWidth="7.42578125" defaultRowHeight="15.75"/>
  <cols>
    <col min="1" max="1" width="29.7109375" style="245" customWidth="1"/>
    <col min="2" max="2" width="18.28515625" style="245" customWidth="1"/>
    <col min="3" max="3" width="27.7109375" style="245" customWidth="1"/>
    <col min="4" max="4" width="14.28515625" style="245" customWidth="1"/>
    <col min="5" max="5" width="9" style="245" customWidth="1"/>
    <col min="6" max="6" width="11" style="245" customWidth="1"/>
    <col min="7" max="7" width="19" style="245" customWidth="1"/>
    <col min="8" max="8" width="15" style="245" bestFit="1" customWidth="1"/>
    <col min="9" max="9" width="17.85546875" style="245" bestFit="1" customWidth="1"/>
    <col min="10" max="10" width="7.42578125" style="245"/>
    <col min="11" max="11" width="13.42578125" style="245" bestFit="1" customWidth="1"/>
    <col min="12" max="12" width="10.85546875" style="245" bestFit="1" customWidth="1"/>
    <col min="13" max="14" width="7.42578125" style="245"/>
    <col min="15" max="15" width="11.42578125" style="245" bestFit="1" customWidth="1"/>
    <col min="16" max="16384" width="7.42578125" style="245"/>
  </cols>
  <sheetData>
    <row r="1" spans="1:14" ht="27" customHeight="1">
      <c r="A1" s="340" t="s">
        <v>287</v>
      </c>
      <c r="B1" s="340"/>
      <c r="C1" s="340"/>
      <c r="D1" s="340"/>
      <c r="E1" s="340"/>
      <c r="F1" s="340"/>
      <c r="G1" s="340"/>
    </row>
    <row r="2" spans="1:14">
      <c r="A2" s="341" t="s">
        <v>292</v>
      </c>
      <c r="B2" s="341"/>
      <c r="C2" s="341"/>
      <c r="D2" s="341"/>
      <c r="E2" s="341"/>
      <c r="F2" s="341"/>
      <c r="G2" s="341"/>
    </row>
    <row r="4" spans="1:14" ht="25.5" customHeight="1" thickBot="1">
      <c r="A4" s="246"/>
      <c r="B4" s="247"/>
      <c r="C4" s="247"/>
      <c r="D4" s="247"/>
      <c r="E4" s="247"/>
      <c r="F4" s="247"/>
      <c r="G4" s="248">
        <v>44104</v>
      </c>
    </row>
    <row r="5" spans="1:14" ht="25.5" customHeight="1">
      <c r="A5" s="342" t="s">
        <v>141</v>
      </c>
      <c r="B5" s="342"/>
      <c r="C5" s="342"/>
      <c r="D5" s="342"/>
      <c r="E5" s="342"/>
      <c r="F5" s="342"/>
      <c r="G5" s="249"/>
    </row>
    <row r="6" spans="1:14" ht="25.5" customHeight="1">
      <c r="A6" s="339" t="s">
        <v>142</v>
      </c>
      <c r="B6" s="339"/>
      <c r="C6" s="339"/>
      <c r="D6" s="339"/>
      <c r="E6" s="339"/>
      <c r="F6" s="339"/>
      <c r="G6" s="250">
        <v>15017951904</v>
      </c>
      <c r="I6" s="251"/>
    </row>
    <row r="7" spans="1:14" ht="25.5" customHeight="1">
      <c r="A7" s="339" t="s">
        <v>143</v>
      </c>
      <c r="B7" s="339"/>
      <c r="C7" s="339"/>
      <c r="D7" s="339"/>
      <c r="E7" s="339"/>
      <c r="F7" s="339"/>
      <c r="G7" s="252">
        <v>478411914</v>
      </c>
    </row>
    <row r="8" spans="1:14" ht="25.5" customHeight="1">
      <c r="A8" s="339" t="s">
        <v>144</v>
      </c>
      <c r="B8" s="339"/>
      <c r="C8" s="339"/>
      <c r="D8" s="339"/>
      <c r="E8" s="339"/>
      <c r="F8" s="339"/>
      <c r="G8" s="252">
        <v>0</v>
      </c>
    </row>
    <row r="9" spans="1:14" ht="25.5" customHeight="1">
      <c r="A9" s="339" t="s">
        <v>145</v>
      </c>
      <c r="B9" s="339"/>
      <c r="C9" s="339"/>
      <c r="D9" s="339"/>
      <c r="E9" s="339"/>
      <c r="F9" s="339"/>
      <c r="G9" s="253"/>
    </row>
    <row r="10" spans="1:14" ht="25.5" customHeight="1">
      <c r="A10" s="343" t="s">
        <v>146</v>
      </c>
      <c r="B10" s="343"/>
      <c r="C10" s="343"/>
      <c r="D10" s="343"/>
      <c r="E10" s="343"/>
      <c r="F10" s="343"/>
      <c r="G10" s="252">
        <v>-7879495172</v>
      </c>
    </row>
    <row r="11" spans="1:14" ht="25.5" customHeight="1">
      <c r="A11" s="343" t="s">
        <v>194</v>
      </c>
      <c r="B11" s="343"/>
      <c r="C11" s="343"/>
      <c r="D11" s="343"/>
      <c r="E11" s="343"/>
      <c r="F11" s="343"/>
      <c r="G11" s="252">
        <v>-5446108189</v>
      </c>
      <c r="K11" s="273"/>
      <c r="L11" s="273"/>
      <c r="M11" s="4"/>
      <c r="N11" s="4"/>
    </row>
    <row r="12" spans="1:14" ht="25.5" customHeight="1">
      <c r="A12" s="342" t="s">
        <v>195</v>
      </c>
      <c r="B12" s="342"/>
      <c r="C12" s="342"/>
      <c r="D12" s="342"/>
      <c r="E12" s="342"/>
      <c r="F12" s="342"/>
      <c r="G12" s="254">
        <v>2170760457</v>
      </c>
      <c r="H12" s="255"/>
      <c r="K12" s="312"/>
      <c r="L12" s="273"/>
      <c r="M12" s="4"/>
      <c r="N12" s="4"/>
    </row>
    <row r="13" spans="1:14" ht="25.5" customHeight="1">
      <c r="A13" s="342" t="s">
        <v>147</v>
      </c>
      <c r="B13" s="342"/>
      <c r="C13" s="342"/>
      <c r="D13" s="342"/>
      <c r="E13" s="342"/>
      <c r="F13" s="342"/>
      <c r="G13" s="253"/>
      <c r="H13" s="253"/>
    </row>
    <row r="14" spans="1:14" ht="25.5" customHeight="1">
      <c r="A14" s="249" t="s">
        <v>193</v>
      </c>
      <c r="B14" s="257"/>
      <c r="C14" s="257"/>
      <c r="D14" s="257"/>
      <c r="E14" s="257"/>
      <c r="F14" s="257"/>
      <c r="G14" s="252">
        <v>1050951850</v>
      </c>
      <c r="H14" s="253"/>
      <c r="I14" s="255"/>
    </row>
    <row r="15" spans="1:14" ht="25.5" customHeight="1">
      <c r="A15" s="339" t="s">
        <v>148</v>
      </c>
      <c r="B15" s="339"/>
      <c r="C15" s="339"/>
      <c r="D15" s="339"/>
      <c r="E15" s="339"/>
      <c r="F15" s="339"/>
      <c r="G15" s="105">
        <v>-17647389</v>
      </c>
      <c r="H15" s="252"/>
      <c r="I15" s="255"/>
    </row>
    <row r="16" spans="1:14" ht="25.5" customHeight="1">
      <c r="A16" s="339" t="s">
        <v>149</v>
      </c>
      <c r="B16" s="339"/>
      <c r="C16" s="339"/>
      <c r="D16" s="339"/>
      <c r="E16" s="339"/>
      <c r="F16" s="339"/>
      <c r="G16" s="252">
        <v>4622084</v>
      </c>
      <c r="H16" s="252"/>
      <c r="I16" s="255"/>
    </row>
    <row r="17" spans="1:9" ht="25.5" customHeight="1">
      <c r="A17" s="339" t="s">
        <v>150</v>
      </c>
      <c r="B17" s="339"/>
      <c r="C17" s="339"/>
      <c r="D17" s="339"/>
      <c r="E17" s="339"/>
      <c r="F17" s="339"/>
      <c r="G17" s="252">
        <v>-318324021</v>
      </c>
      <c r="H17" s="252"/>
      <c r="I17" s="255"/>
    </row>
    <row r="18" spans="1:9" ht="25.5" customHeight="1">
      <c r="A18" s="342" t="s">
        <v>152</v>
      </c>
      <c r="B18" s="342"/>
      <c r="C18" s="342"/>
      <c r="D18" s="342"/>
      <c r="E18" s="342"/>
      <c r="F18" s="342"/>
      <c r="G18" s="253"/>
      <c r="H18" s="253"/>
      <c r="I18" s="255"/>
    </row>
    <row r="19" spans="1:9" ht="25.5" customHeight="1">
      <c r="A19" s="249" t="s">
        <v>222</v>
      </c>
      <c r="B19" s="249"/>
      <c r="C19" s="249"/>
      <c r="D19" s="249"/>
      <c r="E19" s="249"/>
      <c r="F19" s="249"/>
      <c r="G19" s="105">
        <v>-301789460</v>
      </c>
      <c r="H19" s="252"/>
      <c r="I19" s="255"/>
    </row>
    <row r="20" spans="1:9" ht="25.5" customHeight="1">
      <c r="A20" s="339" t="s">
        <v>153</v>
      </c>
      <c r="B20" s="339"/>
      <c r="C20" s="339"/>
      <c r="D20" s="339"/>
      <c r="E20" s="339"/>
      <c r="F20" s="339"/>
      <c r="G20" s="258">
        <v>190928570</v>
      </c>
      <c r="H20" s="252"/>
      <c r="I20" s="255"/>
    </row>
    <row r="21" spans="1:9" ht="25.5" customHeight="1">
      <c r="A21" s="339" t="s">
        <v>154</v>
      </c>
      <c r="B21" s="339"/>
      <c r="C21" s="339"/>
      <c r="D21" s="339"/>
      <c r="E21" s="339"/>
      <c r="F21" s="339"/>
      <c r="G21" s="252">
        <v>169377498</v>
      </c>
      <c r="H21" s="252"/>
      <c r="I21" s="255"/>
    </row>
    <row r="22" spans="1:9" ht="25.5" customHeight="1">
      <c r="A22" s="339" t="s">
        <v>155</v>
      </c>
      <c r="B22" s="339"/>
      <c r="C22" s="339"/>
      <c r="D22" s="339"/>
      <c r="E22" s="339"/>
      <c r="F22" s="339"/>
      <c r="G22" s="252">
        <v>-185897631</v>
      </c>
      <c r="H22" s="252"/>
      <c r="I22" s="252"/>
    </row>
    <row r="23" spans="1:9" s="255" customFormat="1" ht="25.5" customHeight="1">
      <c r="A23" s="342" t="s">
        <v>156</v>
      </c>
      <c r="B23" s="342"/>
      <c r="C23" s="342"/>
      <c r="D23" s="342"/>
      <c r="E23" s="342"/>
      <c r="F23" s="342"/>
      <c r="G23" s="254">
        <v>2762981958</v>
      </c>
      <c r="H23" s="259"/>
      <c r="I23" s="256"/>
    </row>
    <row r="24" spans="1:9" ht="25.5" customHeight="1">
      <c r="A24" s="342" t="s">
        <v>157</v>
      </c>
      <c r="B24" s="342"/>
      <c r="C24" s="342"/>
      <c r="D24" s="342"/>
      <c r="E24" s="342"/>
      <c r="F24" s="342"/>
      <c r="G24" s="260"/>
      <c r="H24" s="255"/>
      <c r="I24" s="255"/>
    </row>
    <row r="25" spans="1:9" ht="25.5" customHeight="1">
      <c r="A25" s="339" t="s">
        <v>158</v>
      </c>
      <c r="B25" s="339"/>
      <c r="C25" s="339"/>
      <c r="D25" s="339"/>
      <c r="E25" s="339"/>
      <c r="F25" s="339"/>
      <c r="G25" s="252">
        <v>-247906659</v>
      </c>
      <c r="H25" s="251"/>
      <c r="I25" s="252"/>
    </row>
    <row r="26" spans="1:9" ht="25.5" customHeight="1">
      <c r="A26" s="339" t="s">
        <v>151</v>
      </c>
      <c r="B26" s="339"/>
      <c r="C26" s="339"/>
      <c r="D26" s="339"/>
      <c r="E26" s="339"/>
      <c r="F26" s="339"/>
      <c r="G26" s="252">
        <v>0</v>
      </c>
      <c r="H26" s="252"/>
      <c r="I26" s="255"/>
    </row>
    <row r="27" spans="1:9" ht="25.5" customHeight="1">
      <c r="A27" s="339" t="s">
        <v>159</v>
      </c>
      <c r="B27" s="339"/>
      <c r="C27" s="339"/>
      <c r="D27" s="339"/>
      <c r="E27" s="339"/>
      <c r="F27" s="339"/>
      <c r="G27" s="252">
        <v>0</v>
      </c>
    </row>
    <row r="28" spans="1:9" ht="25.5" customHeight="1">
      <c r="A28" s="249" t="s">
        <v>160</v>
      </c>
      <c r="B28" s="249"/>
      <c r="C28" s="249"/>
      <c r="D28" s="249"/>
      <c r="E28" s="249"/>
      <c r="F28" s="249"/>
      <c r="G28" s="252">
        <v>-2210319243</v>
      </c>
    </row>
    <row r="29" spans="1:9" ht="25.5" customHeight="1">
      <c r="A29" s="339" t="s">
        <v>161</v>
      </c>
      <c r="B29" s="339"/>
      <c r="C29" s="339"/>
      <c r="D29" s="339"/>
      <c r="E29" s="339"/>
      <c r="F29" s="339"/>
      <c r="G29" s="261">
        <v>304756056</v>
      </c>
      <c r="H29" s="251"/>
    </row>
    <row r="30" spans="1:9" ht="25.5" customHeight="1">
      <c r="A30" s="339" t="s">
        <v>162</v>
      </c>
      <c r="B30" s="339"/>
      <c r="C30" s="339"/>
      <c r="D30" s="339"/>
      <c r="E30" s="339"/>
      <c r="F30" s="339"/>
      <c r="G30" s="261">
        <v>304756056</v>
      </c>
    </row>
    <row r="31" spans="1:9" ht="25.5" customHeight="1">
      <c r="A31" s="339" t="s">
        <v>163</v>
      </c>
      <c r="B31" s="339"/>
      <c r="C31" s="339"/>
      <c r="D31" s="339"/>
      <c r="E31" s="339"/>
      <c r="F31" s="339"/>
      <c r="G31" s="262">
        <v>15124513944</v>
      </c>
    </row>
    <row r="32" spans="1:9" ht="25.5" customHeight="1" thickBot="1">
      <c r="A32" s="342" t="s">
        <v>164</v>
      </c>
      <c r="B32" s="342"/>
      <c r="C32" s="342"/>
      <c r="D32" s="342"/>
      <c r="E32" s="342"/>
      <c r="F32" s="342"/>
      <c r="G32" s="263">
        <v>15429270000</v>
      </c>
    </row>
    <row r="33" spans="1:9" ht="13.15" customHeight="1" thickTop="1">
      <c r="A33" s="264"/>
      <c r="G33" s="265"/>
      <c r="H33" s="251"/>
    </row>
    <row r="34" spans="1:9" ht="13.15" customHeight="1">
      <c r="G34" s="266"/>
      <c r="H34" s="251"/>
    </row>
    <row r="35" spans="1:9" ht="13.15" customHeight="1">
      <c r="A35" s="255"/>
      <c r="B35" s="255"/>
      <c r="C35" s="255"/>
      <c r="D35" s="255"/>
      <c r="E35" s="255"/>
      <c r="F35" s="255"/>
      <c r="G35" s="267"/>
    </row>
    <row r="36" spans="1:9" ht="13.15" customHeight="1">
      <c r="A36" s="255"/>
      <c r="B36" s="255"/>
      <c r="C36" s="255"/>
      <c r="D36" s="255"/>
      <c r="E36" s="255"/>
      <c r="F36" s="255"/>
      <c r="G36" s="260"/>
    </row>
    <row r="37" spans="1:9" ht="13.15" customHeight="1">
      <c r="A37" s="268"/>
      <c r="B37" s="255"/>
      <c r="C37" s="255"/>
      <c r="D37" s="255"/>
      <c r="E37" s="255"/>
      <c r="F37" s="255"/>
      <c r="G37" s="260"/>
      <c r="I37" s="269"/>
    </row>
    <row r="38" spans="1:9" ht="13.15" customHeight="1">
      <c r="A38" s="255"/>
      <c r="B38" s="255"/>
      <c r="C38" s="255"/>
      <c r="D38" s="255"/>
      <c r="E38" s="255"/>
      <c r="F38" s="255"/>
      <c r="G38" s="260"/>
    </row>
    <row r="39" spans="1:9" ht="13.15" customHeight="1">
      <c r="G39" s="251"/>
    </row>
    <row r="40" spans="1:9" ht="13.15" customHeight="1">
      <c r="G40" s="251"/>
    </row>
    <row r="41" spans="1:9" ht="13.15" customHeight="1">
      <c r="G41" s="251"/>
    </row>
    <row r="42" spans="1:9" ht="13.15" customHeight="1">
      <c r="G42" s="251"/>
    </row>
    <row r="43" spans="1:9" ht="13.15" customHeight="1">
      <c r="G43" s="251"/>
    </row>
    <row r="44" spans="1:9" ht="13.15" customHeight="1"/>
    <row r="45" spans="1:9" ht="13.15" customHeight="1"/>
    <row r="46" spans="1:9" ht="13.15" customHeight="1"/>
    <row r="47" spans="1:9" ht="13.15" customHeight="1"/>
    <row r="48" spans="1:9" ht="13.15" customHeight="1"/>
    <row r="49" spans="7:7">
      <c r="G49" s="251"/>
    </row>
    <row r="50" spans="7:7">
      <c r="G50" s="251"/>
    </row>
    <row r="51" spans="7:7">
      <c r="G51" s="251"/>
    </row>
    <row r="52" spans="7:7">
      <c r="G52" s="251"/>
    </row>
    <row r="53" spans="7:7">
      <c r="G53" s="251"/>
    </row>
    <row r="54" spans="7:7">
      <c r="G54" s="251"/>
    </row>
    <row r="55" spans="7:7">
      <c r="G55" s="251"/>
    </row>
    <row r="56" spans="7:7">
      <c r="G56" s="251"/>
    </row>
    <row r="57" spans="7:7">
      <c r="G57" s="251"/>
    </row>
    <row r="58" spans="7:7">
      <c r="G58" s="251"/>
    </row>
    <row r="59" spans="7:7">
      <c r="G59" s="251"/>
    </row>
    <row r="67" spans="7:7">
      <c r="G67" s="251"/>
    </row>
    <row r="68" spans="7:7">
      <c r="G68" s="251"/>
    </row>
    <row r="69" spans="7:7">
      <c r="G69" s="251"/>
    </row>
    <row r="70" spans="7:7">
      <c r="G70" s="251"/>
    </row>
  </sheetData>
  <mergeCells count="27">
    <mergeCell ref="A31:F31"/>
    <mergeCell ref="A32:F32"/>
    <mergeCell ref="A24:F24"/>
    <mergeCell ref="A13:F13"/>
    <mergeCell ref="A15:F15"/>
    <mergeCell ref="A16:F16"/>
    <mergeCell ref="A17:F17"/>
    <mergeCell ref="A26:F26"/>
    <mergeCell ref="A18:F18"/>
    <mergeCell ref="A20:F20"/>
    <mergeCell ref="A21:F21"/>
    <mergeCell ref="A22:F22"/>
    <mergeCell ref="A23:F23"/>
    <mergeCell ref="A25:F25"/>
    <mergeCell ref="A27:F27"/>
    <mergeCell ref="A29:F29"/>
    <mergeCell ref="A30:F30"/>
    <mergeCell ref="A1:G1"/>
    <mergeCell ref="A2:G2"/>
    <mergeCell ref="A12:F12"/>
    <mergeCell ref="A5:F5"/>
    <mergeCell ref="A6:F6"/>
    <mergeCell ref="A7:F7"/>
    <mergeCell ref="A8:F8"/>
    <mergeCell ref="A9:F9"/>
    <mergeCell ref="A10:F10"/>
    <mergeCell ref="A11:F11"/>
  </mergeCells>
  <pageMargins left="0.59055118110236227" right="0.44" top="1.3385826771653544" bottom="1.1811023622047245" header="0" footer="0"/>
  <pageSetup paperSize="9" scale="71" fitToHeight="0" orientation="portrait" r:id="rId1"/>
  <headerFooter alignWithMargins="0">
    <oddHeader>&amp;L
&amp;G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O665"/>
  <sheetViews>
    <sheetView topLeftCell="J18" zoomScaleNormal="100" workbookViewId="0">
      <selection activeCell="K38" sqref="K38"/>
    </sheetView>
  </sheetViews>
  <sheetFormatPr baseColWidth="10" defaultColWidth="11.42578125" defaultRowHeight="15"/>
  <cols>
    <col min="1" max="1" width="48" style="297" hidden="1" customWidth="1"/>
    <col min="2" max="2" width="14.28515625" style="297" hidden="1" customWidth="1"/>
    <col min="3" max="3" width="10.85546875" style="296" hidden="1" customWidth="1"/>
    <col min="4" max="4" width="45.7109375" style="297" hidden="1" customWidth="1"/>
    <col min="5" max="5" width="14.42578125" style="297" hidden="1" customWidth="1"/>
    <col min="6" max="6" width="13.28515625" style="296" hidden="1" customWidth="1"/>
    <col min="7" max="7" width="59.42578125" style="297" hidden="1" customWidth="1"/>
    <col min="8" max="8" width="14" style="297" hidden="1" customWidth="1"/>
    <col min="9" max="9" width="13.28515625" style="296" hidden="1" customWidth="1"/>
    <col min="10" max="10" width="32" style="297" customWidth="1"/>
    <col min="11" max="11" width="13.7109375" style="297" bestFit="1" customWidth="1"/>
    <col min="12" max="12" width="13.42578125" style="296" bestFit="1" customWidth="1"/>
    <col min="13" max="13" width="50.28515625" style="297" customWidth="1"/>
    <col min="14" max="14" width="13.7109375" style="297" bestFit="1" customWidth="1"/>
    <col min="15" max="15" width="13.140625" style="297" bestFit="1" customWidth="1"/>
    <col min="16" max="16384" width="11.42578125" style="297"/>
  </cols>
  <sheetData>
    <row r="1" spans="1:15">
      <c r="A1" s="281" t="s">
        <v>192</v>
      </c>
      <c r="B1" s="282" t="s">
        <v>191</v>
      </c>
      <c r="D1" s="281" t="s">
        <v>192</v>
      </c>
      <c r="E1" s="282" t="s">
        <v>191</v>
      </c>
      <c r="J1" s="298">
        <v>43435</v>
      </c>
      <c r="M1" s="298">
        <v>43525</v>
      </c>
    </row>
    <row r="2" spans="1:15" ht="12.75" customHeight="1">
      <c r="A2" s="283" t="s">
        <v>0</v>
      </c>
      <c r="B2" s="284">
        <v>13670190056</v>
      </c>
      <c r="C2" s="299"/>
      <c r="D2" s="283" t="s">
        <v>0</v>
      </c>
      <c r="E2" s="284">
        <v>15186239391</v>
      </c>
      <c r="G2" s="283" t="s">
        <v>0</v>
      </c>
      <c r="H2" s="284">
        <v>14858668328</v>
      </c>
      <c r="I2" s="299">
        <f>+$B$2-H2</f>
        <v>-1188478272</v>
      </c>
      <c r="J2" s="285" t="s">
        <v>0</v>
      </c>
      <c r="K2" s="286">
        <v>15590863882</v>
      </c>
      <c r="L2" s="299">
        <f>+$B$2-K2</f>
        <v>-1920673826</v>
      </c>
      <c r="M2" s="285" t="s">
        <v>0</v>
      </c>
      <c r="N2" s="309">
        <v>15040818467</v>
      </c>
    </row>
    <row r="3" spans="1:15" ht="12.75" customHeight="1">
      <c r="A3" s="289" t="s">
        <v>190</v>
      </c>
      <c r="B3" s="265">
        <v>9770178521</v>
      </c>
      <c r="D3" s="289" t="s">
        <v>190</v>
      </c>
      <c r="E3" s="265">
        <v>7887626904</v>
      </c>
      <c r="G3" s="289" t="s">
        <v>190</v>
      </c>
      <c r="H3" s="265">
        <v>8821363219</v>
      </c>
      <c r="J3" s="285" t="s">
        <v>190</v>
      </c>
      <c r="K3" s="280">
        <v>13449429612</v>
      </c>
      <c r="M3" s="285" t="s">
        <v>190</v>
      </c>
      <c r="N3" s="310">
        <v>11773620868</v>
      </c>
    </row>
    <row r="4" spans="1:15" ht="12.75" customHeight="1">
      <c r="A4" s="288" t="s">
        <v>189</v>
      </c>
      <c r="B4" s="265">
        <v>2953299977</v>
      </c>
      <c r="C4" s="299"/>
      <c r="D4" s="288" t="s">
        <v>189</v>
      </c>
      <c r="E4" s="265">
        <v>4156357522</v>
      </c>
      <c r="G4" s="288" t="s">
        <v>189</v>
      </c>
      <c r="H4" s="265">
        <v>3903643433</v>
      </c>
      <c r="J4" s="285" t="s">
        <v>117</v>
      </c>
      <c r="K4" s="308">
        <v>1081897360</v>
      </c>
      <c r="M4" s="285" t="s">
        <v>117</v>
      </c>
      <c r="N4" s="309">
        <v>1933881915</v>
      </c>
    </row>
    <row r="5" spans="1:15" ht="12.75" customHeight="1">
      <c r="A5" s="289" t="s">
        <v>188</v>
      </c>
      <c r="B5" s="265">
        <v>1733578187</v>
      </c>
      <c r="C5" s="299"/>
      <c r="D5" s="289" t="s">
        <v>188</v>
      </c>
      <c r="E5" s="265">
        <v>1799729509</v>
      </c>
      <c r="F5" s="299">
        <f>+B5+B6+B7-E5-E6-E7</f>
        <v>-806993129</v>
      </c>
      <c r="G5" s="289" t="s">
        <v>188</v>
      </c>
      <c r="H5" s="265">
        <v>1464972433</v>
      </c>
      <c r="I5" s="299">
        <f>+$B$5+$B$6+$B$7-H5-H6-H7</f>
        <v>-361960691</v>
      </c>
      <c r="J5" s="285" t="s">
        <v>188</v>
      </c>
      <c r="K5" s="290">
        <v>0</v>
      </c>
      <c r="L5" s="299">
        <f>+$B$5+$B$6+$B$7-K5-K6-K7</f>
        <v>1532931709</v>
      </c>
      <c r="M5" s="285" t="s">
        <v>188</v>
      </c>
      <c r="N5" s="290">
        <v>0</v>
      </c>
      <c r="O5" s="299">
        <f>+$K$5+$K$6+$K$7-N5-N6-N7</f>
        <v>-655833574</v>
      </c>
    </row>
    <row r="6" spans="1:15" ht="12.75" customHeight="1">
      <c r="A6" s="289" t="s">
        <v>187</v>
      </c>
      <c r="B6" s="265">
        <v>481474177</v>
      </c>
      <c r="D6" s="289" t="s">
        <v>187</v>
      </c>
      <c r="E6" s="265">
        <v>1234916287</v>
      </c>
      <c r="G6" s="289" t="s">
        <v>187</v>
      </c>
      <c r="H6" s="265">
        <v>1253865773</v>
      </c>
      <c r="J6" s="285" t="s">
        <v>187</v>
      </c>
      <c r="K6" s="308">
        <v>829752369</v>
      </c>
      <c r="M6" s="285" t="s">
        <v>187</v>
      </c>
      <c r="N6" s="309">
        <v>1509277527</v>
      </c>
    </row>
    <row r="7" spans="1:15" ht="12.75" customHeight="1">
      <c r="A7" s="289" t="s">
        <v>214</v>
      </c>
      <c r="B7" s="265">
        <v>384776705</v>
      </c>
      <c r="D7" s="289" t="s">
        <v>214</v>
      </c>
      <c r="E7" s="265">
        <v>372176402</v>
      </c>
      <c r="G7" s="289" t="s">
        <v>214</v>
      </c>
      <c r="H7" s="265">
        <v>242951554</v>
      </c>
      <c r="J7" s="285" t="s">
        <v>262</v>
      </c>
      <c r="K7" s="308">
        <v>237144991</v>
      </c>
      <c r="M7" s="285" t="s">
        <v>262</v>
      </c>
      <c r="N7" s="309">
        <v>213453407</v>
      </c>
    </row>
    <row r="8" spans="1:15" ht="12.75" customHeight="1">
      <c r="A8" s="289" t="s">
        <v>186</v>
      </c>
      <c r="B8" s="265">
        <v>353470908</v>
      </c>
      <c r="C8" s="299"/>
      <c r="D8" s="289" t="s">
        <v>186</v>
      </c>
      <c r="E8" s="265">
        <v>749535324</v>
      </c>
      <c r="F8" s="299">
        <f>+B8-E8</f>
        <v>-396064416</v>
      </c>
      <c r="G8" s="289" t="s">
        <v>186</v>
      </c>
      <c r="H8" s="265">
        <v>941853673</v>
      </c>
      <c r="I8" s="299">
        <f>+$B$8-H8</f>
        <v>-588382765</v>
      </c>
      <c r="J8" s="285" t="s">
        <v>186</v>
      </c>
      <c r="K8" s="280">
        <v>15000000</v>
      </c>
      <c r="L8" s="299">
        <f>+$B$8-K8</f>
        <v>338470908</v>
      </c>
      <c r="M8" s="285" t="s">
        <v>186</v>
      </c>
      <c r="N8" s="309">
        <v>211150981</v>
      </c>
      <c r="O8" s="299">
        <f>+$K$8-N8</f>
        <v>-196150981</v>
      </c>
    </row>
    <row r="9" spans="1:15" ht="12.75" customHeight="1">
      <c r="A9" s="287" t="s">
        <v>185</v>
      </c>
      <c r="B9" s="300">
        <v>192941696</v>
      </c>
      <c r="C9" s="299"/>
      <c r="D9" s="287" t="s">
        <v>185</v>
      </c>
      <c r="E9" s="265" t="e">
        <f>+E11+E13+E14+E16+#REF!</f>
        <v>#REF!</v>
      </c>
      <c r="F9" s="299" t="e">
        <f>+B9-(E9-E14)</f>
        <v>#REF!</v>
      </c>
      <c r="G9" s="287" t="s">
        <v>185</v>
      </c>
      <c r="H9" s="265">
        <v>730754320</v>
      </c>
      <c r="I9" s="299">
        <f>+$B$9-(H9-H14)</f>
        <v>-481855136</v>
      </c>
      <c r="J9" s="285" t="s">
        <v>185</v>
      </c>
      <c r="K9" s="280">
        <v>170027653</v>
      </c>
      <c r="L9" s="299">
        <f>+$B$9-(K9-K14)</f>
        <v>22914043</v>
      </c>
      <c r="M9" s="285" t="s">
        <v>185</v>
      </c>
      <c r="N9" s="309">
        <v>433750304</v>
      </c>
      <c r="O9" s="299">
        <f>+$K$9-(N9-N14)</f>
        <v>-87883015</v>
      </c>
    </row>
    <row r="10" spans="1:15" ht="12.75" customHeight="1">
      <c r="A10" s="288" t="s">
        <v>185</v>
      </c>
      <c r="B10" s="265">
        <v>192941696</v>
      </c>
      <c r="D10" s="287"/>
      <c r="E10" s="265"/>
      <c r="G10" s="288" t="s">
        <v>185</v>
      </c>
      <c r="H10" s="265">
        <v>730754320</v>
      </c>
      <c r="J10" s="285" t="s">
        <v>185</v>
      </c>
      <c r="K10" s="280">
        <v>170027653</v>
      </c>
      <c r="M10" s="285" t="s">
        <v>185</v>
      </c>
      <c r="N10" s="309">
        <v>433750304</v>
      </c>
    </row>
    <row r="11" spans="1:15" ht="12.75" customHeight="1">
      <c r="A11" s="289" t="s">
        <v>165</v>
      </c>
      <c r="B11" s="265">
        <v>25330000</v>
      </c>
      <c r="C11" s="299"/>
      <c r="D11" s="289" t="s">
        <v>165</v>
      </c>
      <c r="E11" s="265">
        <v>25330000</v>
      </c>
      <c r="G11" s="289" t="s">
        <v>165</v>
      </c>
      <c r="H11" s="265">
        <v>25330000</v>
      </c>
      <c r="J11" s="285" t="s">
        <v>165</v>
      </c>
      <c r="K11" s="290">
        <v>0</v>
      </c>
      <c r="M11" s="285" t="s">
        <v>165</v>
      </c>
      <c r="N11" s="309">
        <v>253053926</v>
      </c>
    </row>
    <row r="12" spans="1:15" ht="12.75" customHeight="1">
      <c r="A12" s="291" t="s">
        <v>184</v>
      </c>
      <c r="B12" s="292">
        <v>25330000</v>
      </c>
      <c r="C12" s="299"/>
      <c r="D12" s="291" t="s">
        <v>184</v>
      </c>
      <c r="E12" s="292">
        <v>25330000</v>
      </c>
      <c r="G12" s="291" t="s">
        <v>260</v>
      </c>
      <c r="H12" s="292">
        <v>0</v>
      </c>
      <c r="I12" s="299"/>
      <c r="J12" s="285" t="s">
        <v>263</v>
      </c>
      <c r="K12" s="293">
        <v>0</v>
      </c>
      <c r="L12" s="299"/>
      <c r="M12" s="285" t="s">
        <v>263</v>
      </c>
      <c r="N12" s="309">
        <v>28850000</v>
      </c>
    </row>
    <row r="13" spans="1:15" ht="12.75" customHeight="1">
      <c r="A13" s="289" t="s">
        <v>183</v>
      </c>
      <c r="B13" s="265">
        <v>41981017</v>
      </c>
      <c r="D13" s="289" t="s">
        <v>183</v>
      </c>
      <c r="E13" s="265">
        <v>529777994</v>
      </c>
      <c r="G13" s="289" t="s">
        <v>183</v>
      </c>
      <c r="H13" s="265">
        <v>368934651</v>
      </c>
      <c r="J13" s="294" t="s">
        <v>277</v>
      </c>
      <c r="K13" s="279">
        <v>46428446</v>
      </c>
      <c r="M13" s="294" t="s">
        <v>277</v>
      </c>
      <c r="N13" s="309">
        <v>198273277</v>
      </c>
    </row>
    <row r="14" spans="1:15" ht="12.75" customHeight="1">
      <c r="A14" s="289" t="s">
        <v>182</v>
      </c>
      <c r="B14" s="265">
        <v>0</v>
      </c>
      <c r="D14" s="289" t="s">
        <v>182</v>
      </c>
      <c r="E14" s="265">
        <v>18652496</v>
      </c>
      <c r="F14" s="299">
        <f>+B14-E14</f>
        <v>-18652496</v>
      </c>
      <c r="G14" s="289" t="s">
        <v>182</v>
      </c>
      <c r="H14" s="265">
        <v>55957488</v>
      </c>
      <c r="I14" s="299">
        <f>+$B$14-H14</f>
        <v>-55957488</v>
      </c>
      <c r="J14" s="289" t="s">
        <v>182</v>
      </c>
      <c r="L14" s="299">
        <f>+$B$14-K14</f>
        <v>0</v>
      </c>
      <c r="M14" s="289" t="s">
        <v>182</v>
      </c>
      <c r="N14" s="311">
        <v>175839636</v>
      </c>
      <c r="O14" s="299">
        <f>+$K$14-N14</f>
        <v>-175839636</v>
      </c>
    </row>
    <row r="15" spans="1:15" ht="12.75" customHeight="1">
      <c r="A15" s="291" t="s">
        <v>181</v>
      </c>
      <c r="B15" s="292">
        <v>0</v>
      </c>
      <c r="D15" s="291" t="s">
        <v>181</v>
      </c>
      <c r="E15" s="292">
        <v>18652496</v>
      </c>
      <c r="G15" s="291" t="s">
        <v>181</v>
      </c>
      <c r="H15" s="292">
        <v>55957488</v>
      </c>
      <c r="J15" s="291" t="s">
        <v>181</v>
      </c>
      <c r="M15" s="291" t="s">
        <v>181</v>
      </c>
    </row>
    <row r="16" spans="1:15" ht="12.75" customHeight="1">
      <c r="A16" s="289" t="s">
        <v>180</v>
      </c>
      <c r="B16" s="265">
        <v>197102</v>
      </c>
      <c r="D16" s="289" t="s">
        <v>180</v>
      </c>
      <c r="E16" s="265">
        <v>359345</v>
      </c>
      <c r="G16" s="289" t="s">
        <v>180</v>
      </c>
      <c r="H16" s="265">
        <v>173259</v>
      </c>
      <c r="J16" s="285" t="s">
        <v>179</v>
      </c>
      <c r="K16" s="279">
        <v>388449</v>
      </c>
      <c r="M16" s="285" t="s">
        <v>179</v>
      </c>
      <c r="N16" s="309">
        <v>234658</v>
      </c>
    </row>
    <row r="17" spans="1:15" ht="12.75" customHeight="1">
      <c r="A17" s="291" t="s">
        <v>179</v>
      </c>
      <c r="B17" s="292">
        <v>197102</v>
      </c>
      <c r="D17" s="291" t="s">
        <v>179</v>
      </c>
      <c r="E17" s="292">
        <v>359345</v>
      </c>
      <c r="G17" s="291" t="s">
        <v>179</v>
      </c>
      <c r="H17" s="292">
        <v>173259</v>
      </c>
      <c r="J17" s="295" t="s">
        <v>264</v>
      </c>
      <c r="K17" s="279">
        <v>388449</v>
      </c>
      <c r="M17" s="295" t="s">
        <v>264</v>
      </c>
      <c r="N17" s="309">
        <v>234658</v>
      </c>
      <c r="O17" s="303">
        <f>+K17-N17</f>
        <v>153791</v>
      </c>
    </row>
    <row r="18" spans="1:15" ht="12.75" customHeight="1">
      <c r="A18" s="287" t="s">
        <v>220</v>
      </c>
      <c r="B18" s="300">
        <v>68340000</v>
      </c>
      <c r="C18" s="299"/>
      <c r="D18" s="287" t="s">
        <v>220</v>
      </c>
      <c r="E18" s="265">
        <v>0</v>
      </c>
      <c r="F18" s="299">
        <f>+B18-E18</f>
        <v>68340000</v>
      </c>
      <c r="G18" s="287" t="s">
        <v>220</v>
      </c>
      <c r="H18" s="265">
        <v>424506022</v>
      </c>
      <c r="I18" s="299">
        <f>+$B$18-H18</f>
        <v>-356166022</v>
      </c>
      <c r="L18" s="299">
        <f>+$B$18-K18</f>
        <v>68340000</v>
      </c>
      <c r="O18" s="299">
        <f>+$K$18-N18</f>
        <v>0</v>
      </c>
    </row>
    <row r="19" spans="1:15" ht="12.75" customHeight="1">
      <c r="A19" s="291"/>
      <c r="B19" s="292"/>
      <c r="D19" s="291" t="s">
        <v>215</v>
      </c>
      <c r="E19" s="292">
        <v>-68340000</v>
      </c>
      <c r="G19" s="291" t="s">
        <v>215</v>
      </c>
      <c r="H19" s="292">
        <v>-68340000</v>
      </c>
      <c r="L19" s="303">
        <f>+$K$22</f>
        <v>5083411875</v>
      </c>
    </row>
    <row r="20" spans="1:15" ht="12.75" customHeight="1">
      <c r="A20" s="288" t="s">
        <v>10</v>
      </c>
      <c r="B20" s="300">
        <v>685429862</v>
      </c>
      <c r="C20" s="299"/>
      <c r="D20" s="287" t="s">
        <v>10</v>
      </c>
      <c r="E20" s="265">
        <v>738317240</v>
      </c>
      <c r="G20" s="287" t="s">
        <v>10</v>
      </c>
      <c r="H20" s="265">
        <v>950668484</v>
      </c>
      <c r="J20" s="285" t="s">
        <v>10</v>
      </c>
      <c r="K20" s="280">
        <v>869449237</v>
      </c>
      <c r="L20" s="303">
        <f>+$K$45</f>
        <v>-690103358</v>
      </c>
      <c r="M20" s="285" t="s">
        <v>10</v>
      </c>
      <c r="N20" s="310">
        <v>911377052</v>
      </c>
    </row>
    <row r="21" spans="1:15" ht="12.75" customHeight="1">
      <c r="A21" s="288" t="s">
        <v>178</v>
      </c>
      <c r="B21" s="265">
        <v>685429862</v>
      </c>
      <c r="D21" s="288" t="s">
        <v>178</v>
      </c>
      <c r="E21" s="265">
        <v>738317240</v>
      </c>
      <c r="G21" s="288" t="s">
        <v>178</v>
      </c>
      <c r="H21" s="265">
        <v>950668484</v>
      </c>
      <c r="J21" s="285" t="s">
        <v>265</v>
      </c>
      <c r="K21" s="280">
        <v>869449237</v>
      </c>
      <c r="L21" s="303">
        <f>-N45</f>
        <v>699522627</v>
      </c>
      <c r="M21" s="285" t="s">
        <v>265</v>
      </c>
      <c r="N21" s="310">
        <v>911377052</v>
      </c>
    </row>
    <row r="22" spans="1:15" ht="12.75" customHeight="1">
      <c r="A22" s="289" t="s">
        <v>216</v>
      </c>
      <c r="B22" s="265">
        <v>4400197779</v>
      </c>
      <c r="D22" s="289" t="s">
        <v>216</v>
      </c>
      <c r="E22" s="265">
        <v>4525962605</v>
      </c>
      <c r="G22" s="289" t="s">
        <v>216</v>
      </c>
      <c r="H22" s="265">
        <f>+SUM(H23:H23)</f>
        <v>1307618042</v>
      </c>
      <c r="J22" s="285" t="s">
        <v>266</v>
      </c>
      <c r="K22" s="286">
        <v>5083411875</v>
      </c>
      <c r="L22" s="303">
        <f>-N22</f>
        <v>-5239235431</v>
      </c>
      <c r="M22" s="285" t="s">
        <v>266</v>
      </c>
      <c r="N22" s="309">
        <v>5239235431</v>
      </c>
    </row>
    <row r="23" spans="1:15" ht="12.75" customHeight="1">
      <c r="A23" s="291" t="s">
        <v>177</v>
      </c>
      <c r="B23" s="292">
        <v>1240477209</v>
      </c>
      <c r="D23" s="291" t="s">
        <v>223</v>
      </c>
      <c r="E23" s="292">
        <v>1302887027</v>
      </c>
      <c r="G23" s="291" t="s">
        <v>223</v>
      </c>
      <c r="H23" s="292">
        <f>1307618042</f>
        <v>1307618042</v>
      </c>
      <c r="L23" s="303">
        <f>+SUM(L19:L22)</f>
        <v>-146404287</v>
      </c>
    </row>
    <row r="24" spans="1:15" ht="12.75" customHeight="1">
      <c r="A24" s="291"/>
      <c r="B24" s="292">
        <v>0</v>
      </c>
      <c r="D24" s="287" t="s">
        <v>229</v>
      </c>
      <c r="E24" s="265">
        <v>29267416</v>
      </c>
      <c r="F24" s="297"/>
      <c r="G24" s="287" t="s">
        <v>229</v>
      </c>
      <c r="H24" s="265">
        <v>27732850</v>
      </c>
      <c r="I24" s="297"/>
      <c r="J24" s="285" t="s">
        <v>267</v>
      </c>
      <c r="K24" s="290">
        <v>20060020</v>
      </c>
      <c r="L24" s="297"/>
      <c r="M24" s="285" t="s">
        <v>267</v>
      </c>
      <c r="N24" s="310">
        <v>15456322</v>
      </c>
    </row>
    <row r="25" spans="1:15" ht="12.75" customHeight="1">
      <c r="A25" s="291"/>
      <c r="B25" s="292"/>
      <c r="D25" s="288" t="s">
        <v>12</v>
      </c>
      <c r="E25" s="265">
        <v>29267416</v>
      </c>
      <c r="G25" s="288" t="s">
        <v>12</v>
      </c>
      <c r="H25" s="265">
        <v>27732850</v>
      </c>
    </row>
    <row r="26" spans="1:15" ht="12.75" customHeight="1">
      <c r="A26" s="291"/>
      <c r="B26" s="292"/>
      <c r="D26" s="289" t="s">
        <v>230</v>
      </c>
      <c r="E26" s="265">
        <v>30691316</v>
      </c>
      <c r="F26" s="299">
        <f>+B26-E26</f>
        <v>-30691316</v>
      </c>
      <c r="G26" s="289" t="s">
        <v>230</v>
      </c>
      <c r="H26" s="265">
        <v>30691316</v>
      </c>
      <c r="I26" s="299">
        <f>+$B$26-H26</f>
        <v>-30691316</v>
      </c>
      <c r="J26" s="285" t="s">
        <v>268</v>
      </c>
      <c r="K26" s="280">
        <v>30691316</v>
      </c>
      <c r="L26" s="299">
        <f>+$B$26-K26</f>
        <v>-30691316</v>
      </c>
      <c r="M26" s="285" t="s">
        <v>268</v>
      </c>
      <c r="N26" s="280">
        <v>30691316</v>
      </c>
      <c r="O26" s="299">
        <f>+$K$26-N26</f>
        <v>0</v>
      </c>
    </row>
    <row r="27" spans="1:15" ht="12.75" customHeight="1">
      <c r="A27" s="291"/>
      <c r="B27" s="292"/>
      <c r="D27" s="291" t="s">
        <v>224</v>
      </c>
      <c r="E27" s="292">
        <v>30691316</v>
      </c>
      <c r="G27" s="291" t="s">
        <v>224</v>
      </c>
      <c r="H27" s="292">
        <v>30691316</v>
      </c>
      <c r="J27" s="295" t="s">
        <v>269</v>
      </c>
      <c r="K27" s="280">
        <v>30691316</v>
      </c>
      <c r="M27" s="295" t="s">
        <v>269</v>
      </c>
      <c r="N27" s="280">
        <v>30691316</v>
      </c>
    </row>
    <row r="28" spans="1:15" ht="12.75" customHeight="1">
      <c r="A28" s="291"/>
      <c r="B28" s="292"/>
      <c r="D28" s="289" t="s">
        <v>246</v>
      </c>
      <c r="E28" s="265">
        <v>-1423900</v>
      </c>
      <c r="G28" s="289" t="s">
        <v>246</v>
      </c>
      <c r="H28" s="265">
        <v>-2958466</v>
      </c>
      <c r="I28" s="296" t="e">
        <f ca="1">+D:DO115E:I</f>
        <v>#NAME?</v>
      </c>
      <c r="J28" s="295"/>
      <c r="M28" s="295"/>
    </row>
    <row r="29" spans="1:15" ht="12.75" customHeight="1">
      <c r="A29" s="291"/>
      <c r="B29" s="292"/>
      <c r="D29" s="291" t="s">
        <v>247</v>
      </c>
      <c r="E29" s="292">
        <v>-1423900</v>
      </c>
      <c r="G29" s="291" t="s">
        <v>247</v>
      </c>
      <c r="H29" s="292">
        <v>-2958466</v>
      </c>
      <c r="J29" s="295" t="s">
        <v>270</v>
      </c>
      <c r="K29" s="290">
        <v>-10631296</v>
      </c>
      <c r="M29" s="295" t="s">
        <v>270</v>
      </c>
      <c r="N29" s="311">
        <v>-15234994</v>
      </c>
    </row>
    <row r="30" spans="1:15" ht="12.75" customHeight="1">
      <c r="A30" s="287" t="s">
        <v>2</v>
      </c>
      <c r="B30" s="265">
        <v>-181128901</v>
      </c>
      <c r="C30" s="299"/>
      <c r="D30" s="287" t="s">
        <v>2</v>
      </c>
      <c r="E30" s="265">
        <v>-1156258269</v>
      </c>
      <c r="G30" s="287" t="s">
        <v>2</v>
      </c>
      <c r="H30" s="265">
        <v>-461475297</v>
      </c>
      <c r="I30" s="299">
        <f>+$B$30-H30</f>
        <v>280346396</v>
      </c>
      <c r="J30" s="285" t="s">
        <v>2</v>
      </c>
      <c r="K30" s="286">
        <v>-343096292</v>
      </c>
      <c r="L30" s="299">
        <f>+$B$30-K30</f>
        <v>161967391</v>
      </c>
      <c r="M30" s="285" t="s">
        <v>2</v>
      </c>
      <c r="N30" s="309">
        <v>-495583579</v>
      </c>
      <c r="O30" s="299">
        <f>+$K$30-N30</f>
        <v>152487287</v>
      </c>
    </row>
    <row r="31" spans="1:15" ht="12.75" customHeight="1">
      <c r="A31" s="287" t="s">
        <v>221</v>
      </c>
      <c r="B31" s="265">
        <v>-26805551</v>
      </c>
      <c r="D31" s="287" t="s">
        <v>231</v>
      </c>
      <c r="E31" s="265">
        <v>-25446000</v>
      </c>
      <c r="G31" s="287" t="s">
        <v>231</v>
      </c>
      <c r="H31" s="265">
        <v>-13854000</v>
      </c>
      <c r="J31" s="285" t="s">
        <v>271</v>
      </c>
      <c r="K31" s="290">
        <v>-146635843</v>
      </c>
      <c r="M31" s="285" t="s">
        <v>271</v>
      </c>
      <c r="N31" s="309">
        <v>-30950705</v>
      </c>
    </row>
    <row r="32" spans="1:15" ht="12.75" customHeight="1">
      <c r="A32" s="288" t="s">
        <v>176</v>
      </c>
      <c r="B32" s="265">
        <v>-26805551</v>
      </c>
      <c r="D32" s="288" t="s">
        <v>176</v>
      </c>
      <c r="E32" s="265">
        <v>-25446000</v>
      </c>
      <c r="G32" s="288" t="s">
        <v>176</v>
      </c>
      <c r="H32" s="265">
        <v>-13854000</v>
      </c>
      <c r="J32" s="285" t="s">
        <v>272</v>
      </c>
      <c r="K32" s="290">
        <v>-146635843</v>
      </c>
      <c r="M32" s="285" t="s">
        <v>272</v>
      </c>
      <c r="N32" s="309">
        <v>-30950705</v>
      </c>
    </row>
    <row r="33" spans="1:15" ht="12.75" customHeight="1">
      <c r="A33" s="288" t="s">
        <v>165</v>
      </c>
      <c r="B33" s="265">
        <v>-26805551</v>
      </c>
      <c r="C33" s="299"/>
      <c r="D33" s="288" t="s">
        <v>165</v>
      </c>
      <c r="E33" s="265">
        <v>-25446000</v>
      </c>
      <c r="F33" s="299">
        <f>+B33-E33</f>
        <v>-1359551</v>
      </c>
      <c r="G33" s="288" t="s">
        <v>165</v>
      </c>
      <c r="H33" s="265">
        <v>-13854000</v>
      </c>
      <c r="I33" s="299">
        <f>+$B$33-H33</f>
        <v>-12951551</v>
      </c>
      <c r="J33" s="285" t="s">
        <v>165</v>
      </c>
      <c r="K33" s="286">
        <v>-146635843</v>
      </c>
      <c r="L33" s="299">
        <f>+$B$33-K33</f>
        <v>119830292</v>
      </c>
      <c r="M33" s="285" t="s">
        <v>165</v>
      </c>
      <c r="N33" s="310">
        <v>-30950705</v>
      </c>
      <c r="O33" s="299">
        <f>+$K$33-N33</f>
        <v>-115685138</v>
      </c>
    </row>
    <row r="34" spans="1:15" ht="12.75" customHeight="1">
      <c r="A34" s="287" t="s">
        <v>4</v>
      </c>
      <c r="B34" s="265">
        <v>-123696350</v>
      </c>
      <c r="C34" s="299"/>
      <c r="D34" s="287" t="s">
        <v>4</v>
      </c>
      <c r="E34" s="265" t="e">
        <f>+E36+E39+E40+#REF!+#REF!</f>
        <v>#REF!</v>
      </c>
      <c r="F34" s="299" t="e">
        <f>(B34-B37)-(E34-E40-E37)</f>
        <v>#REF!</v>
      </c>
      <c r="G34" s="283" t="s">
        <v>4</v>
      </c>
      <c r="H34" s="284">
        <v>-275517631</v>
      </c>
      <c r="I34" s="299">
        <f>($B$34-$B$37)-(H34-H40-H37)</f>
        <v>183275419</v>
      </c>
      <c r="J34" s="285" t="s">
        <v>4</v>
      </c>
      <c r="K34" s="290">
        <v>-112613950</v>
      </c>
      <c r="L34" s="299">
        <f>($B$34-$B$37)-(K34-K40-K37)</f>
        <v>20371738</v>
      </c>
      <c r="M34" s="285" t="s">
        <v>4</v>
      </c>
      <c r="N34" s="309">
        <v>-258178979</v>
      </c>
      <c r="O34" s="299">
        <f>($K$34-$K$37)-(N34-N40)</f>
        <v>145565029</v>
      </c>
    </row>
    <row r="35" spans="1:15" ht="12.75" customHeight="1">
      <c r="A35" s="288" t="s">
        <v>175</v>
      </c>
      <c r="B35" s="265">
        <v>-37088329</v>
      </c>
      <c r="D35" s="288" t="s">
        <v>175</v>
      </c>
      <c r="E35" s="265">
        <v>-4783494</v>
      </c>
      <c r="G35" s="288" t="s">
        <v>175</v>
      </c>
      <c r="H35" s="265">
        <v>-3660468</v>
      </c>
      <c r="J35" s="285" t="s">
        <v>273</v>
      </c>
      <c r="K35" s="308">
        <v>-5577173</v>
      </c>
      <c r="M35" s="285" t="s">
        <v>273</v>
      </c>
      <c r="N35" s="310">
        <v>-4288127</v>
      </c>
    </row>
    <row r="36" spans="1:15" ht="12.75" customHeight="1">
      <c r="A36" s="289" t="s">
        <v>217</v>
      </c>
      <c r="B36" s="265">
        <v>-5634191</v>
      </c>
      <c r="D36" s="289" t="s">
        <v>217</v>
      </c>
      <c r="E36" s="265">
        <v>-4783494</v>
      </c>
      <c r="G36" s="289" t="s">
        <v>217</v>
      </c>
      <c r="H36" s="265">
        <v>-3660468</v>
      </c>
      <c r="J36" s="285" t="s">
        <v>273</v>
      </c>
      <c r="M36" s="285" t="s">
        <v>273</v>
      </c>
    </row>
    <row r="37" spans="1:15" ht="12.75" customHeight="1">
      <c r="A37" s="289" t="s">
        <v>218</v>
      </c>
      <c r="B37" s="265">
        <v>-31454138</v>
      </c>
      <c r="D37" s="289" t="s">
        <v>218</v>
      </c>
      <c r="E37" s="265">
        <v>0</v>
      </c>
      <c r="F37" s="299">
        <f>+B37-E37</f>
        <v>-31454138</v>
      </c>
      <c r="G37" s="291"/>
      <c r="H37" s="292"/>
      <c r="I37" s="299">
        <f>+$B$37-H37</f>
        <v>-31454138</v>
      </c>
      <c r="J37" s="304" t="s">
        <v>218</v>
      </c>
      <c r="K37" s="308">
        <v>0</v>
      </c>
      <c r="L37" s="299">
        <f>+$B$37-K37</f>
        <v>-31454138</v>
      </c>
      <c r="M37" s="304" t="s">
        <v>218</v>
      </c>
      <c r="N37" s="297">
        <v>0</v>
      </c>
      <c r="O37" s="299">
        <f>+$K$37-N37</f>
        <v>0</v>
      </c>
    </row>
    <row r="38" spans="1:15" ht="12.75" customHeight="1">
      <c r="A38" s="291" t="s">
        <v>219</v>
      </c>
      <c r="B38" s="292">
        <v>-31454138</v>
      </c>
      <c r="D38" s="291" t="s">
        <v>219</v>
      </c>
      <c r="E38" s="292">
        <v>0</v>
      </c>
      <c r="G38" s="291"/>
      <c r="H38" s="292"/>
      <c r="J38" s="305" t="s">
        <v>219</v>
      </c>
      <c r="M38" s="305" t="s">
        <v>219</v>
      </c>
    </row>
    <row r="39" spans="1:15" ht="12.75" customHeight="1">
      <c r="A39" s="288" t="s">
        <v>174</v>
      </c>
      <c r="B39" s="265">
        <v>-50852162</v>
      </c>
      <c r="D39" s="288" t="s">
        <v>174</v>
      </c>
      <c r="E39" s="265">
        <v>-43427993</v>
      </c>
      <c r="G39" s="288" t="s">
        <v>174</v>
      </c>
      <c r="H39" s="265">
        <v>-39156497</v>
      </c>
      <c r="J39" s="285" t="s">
        <v>274</v>
      </c>
      <c r="K39" s="290">
        <v>-60696268</v>
      </c>
      <c r="M39" s="285" t="s">
        <v>274</v>
      </c>
      <c r="N39" s="309">
        <v>-44773466</v>
      </c>
    </row>
    <row r="40" spans="1:15" ht="12.75" customHeight="1">
      <c r="A40" s="291"/>
      <c r="B40" s="292"/>
      <c r="D40" s="288" t="s">
        <v>248</v>
      </c>
      <c r="E40" s="265">
        <v>-646586769</v>
      </c>
      <c r="G40" s="288" t="s">
        <v>248</v>
      </c>
      <c r="H40" s="292"/>
      <c r="I40" s="299">
        <f>+$B$40-H40</f>
        <v>0</v>
      </c>
      <c r="J40" s="288" t="s">
        <v>248</v>
      </c>
      <c r="K40" s="297">
        <v>0</v>
      </c>
      <c r="L40" s="299">
        <f>+$B$40-K40</f>
        <v>0</v>
      </c>
      <c r="M40" s="288" t="s">
        <v>248</v>
      </c>
      <c r="N40" s="311">
        <v>0</v>
      </c>
      <c r="O40" s="299">
        <f>+$K$40-N40</f>
        <v>0</v>
      </c>
    </row>
    <row r="41" spans="1:15" ht="12.75" customHeight="1">
      <c r="A41" s="291"/>
      <c r="B41" s="292"/>
      <c r="D41" s="289" t="s">
        <v>248</v>
      </c>
      <c r="E41" s="265">
        <v>-646586769</v>
      </c>
      <c r="G41" s="289" t="s">
        <v>248</v>
      </c>
      <c r="H41" s="292"/>
      <c r="J41" s="289" t="s">
        <v>248</v>
      </c>
      <c r="M41" s="289" t="s">
        <v>248</v>
      </c>
      <c r="N41" s="297">
        <v>0</v>
      </c>
    </row>
    <row r="42" spans="1:15" ht="12.75" customHeight="1">
      <c r="A42" s="291"/>
      <c r="B42" s="292"/>
      <c r="D42" s="291" t="s">
        <v>248</v>
      </c>
      <c r="E42" s="292">
        <v>-646586769</v>
      </c>
      <c r="G42" s="291" t="s">
        <v>248</v>
      </c>
      <c r="H42" s="292"/>
      <c r="J42" s="291" t="s">
        <v>248</v>
      </c>
      <c r="M42" s="291" t="s">
        <v>248</v>
      </c>
      <c r="N42" s="297">
        <v>0</v>
      </c>
    </row>
    <row r="43" spans="1:15" ht="12.75" customHeight="1">
      <c r="A43" s="288" t="s">
        <v>173</v>
      </c>
      <c r="B43" s="265">
        <v>-35755859</v>
      </c>
      <c r="D43" s="288" t="s">
        <v>173</v>
      </c>
      <c r="E43" s="265">
        <v>-340176459</v>
      </c>
      <c r="G43" s="288" t="s">
        <v>173</v>
      </c>
      <c r="H43" s="265">
        <v>-232700666</v>
      </c>
      <c r="J43" s="285" t="s">
        <v>275</v>
      </c>
      <c r="K43" s="290">
        <v>-46340509</v>
      </c>
      <c r="M43" s="285" t="s">
        <v>275</v>
      </c>
      <c r="N43" s="309">
        <v>-209117386</v>
      </c>
    </row>
    <row r="44" spans="1:15" ht="12.75" customHeight="1">
      <c r="A44" s="288" t="s">
        <v>5</v>
      </c>
      <c r="B44" s="265">
        <v>-30627000</v>
      </c>
      <c r="C44" s="299"/>
      <c r="D44" s="287" t="s">
        <v>5</v>
      </c>
      <c r="E44" s="265">
        <v>-95837554</v>
      </c>
      <c r="F44" s="299">
        <f>+B44-E44</f>
        <v>65210554</v>
      </c>
      <c r="G44" s="287" t="s">
        <v>5</v>
      </c>
      <c r="H44" s="265">
        <v>-172103666</v>
      </c>
      <c r="I44" s="299">
        <f>+$B$44-H44</f>
        <v>141476666</v>
      </c>
      <c r="J44" s="285" t="s">
        <v>172</v>
      </c>
      <c r="K44" s="308">
        <v>-83846499</v>
      </c>
      <c r="L44" s="299">
        <f>+$B$44-K44</f>
        <v>53219499</v>
      </c>
      <c r="M44" s="285" t="s">
        <v>172</v>
      </c>
      <c r="N44" s="309">
        <v>-206453895</v>
      </c>
      <c r="O44" s="299">
        <f>+$K$44-N44</f>
        <v>122607396</v>
      </c>
    </row>
    <row r="45" spans="1:15" ht="12.75" customHeight="1">
      <c r="A45" s="288" t="s">
        <v>9</v>
      </c>
      <c r="B45" s="265">
        <v>-631950043</v>
      </c>
      <c r="D45" s="288" t="s">
        <v>9</v>
      </c>
      <c r="E45" s="265">
        <v>-647497938</v>
      </c>
      <c r="G45" s="288" t="s">
        <v>9</v>
      </c>
      <c r="H45" s="265">
        <v>-648021538</v>
      </c>
      <c r="J45" s="285" t="s">
        <v>9</v>
      </c>
      <c r="K45" s="286">
        <v>-690103358</v>
      </c>
      <c r="M45" s="285" t="s">
        <v>9</v>
      </c>
      <c r="N45" s="309">
        <v>-699522627</v>
      </c>
    </row>
    <row r="46" spans="1:15" ht="12.75" customHeight="1">
      <c r="A46" s="289" t="s">
        <v>171</v>
      </c>
      <c r="B46" s="265">
        <v>-631950043</v>
      </c>
      <c r="D46" s="289" t="s">
        <v>171</v>
      </c>
      <c r="E46" s="265">
        <v>-647497938</v>
      </c>
      <c r="G46" s="289" t="s">
        <v>171</v>
      </c>
      <c r="H46" s="265">
        <v>-648021538</v>
      </c>
      <c r="J46" s="285" t="s">
        <v>171</v>
      </c>
      <c r="K46" s="286">
        <v>-690103358</v>
      </c>
      <c r="M46" s="285" t="s">
        <v>171</v>
      </c>
      <c r="N46" s="309">
        <v>-699522627</v>
      </c>
    </row>
    <row r="47" spans="1:15" ht="12.75" customHeight="1">
      <c r="A47" s="288" t="s">
        <v>11</v>
      </c>
      <c r="B47" s="265">
        <v>-1920482014</v>
      </c>
      <c r="D47" s="288" t="s">
        <v>11</v>
      </c>
      <c r="E47" s="265">
        <v>-2210524343</v>
      </c>
      <c r="G47" s="288" t="s">
        <v>11</v>
      </c>
      <c r="H47" s="265">
        <v>-2210524343</v>
      </c>
      <c r="J47" s="285" t="s">
        <v>11</v>
      </c>
      <c r="K47" s="280">
        <v>-2574941982</v>
      </c>
      <c r="M47" s="285" t="s">
        <v>11</v>
      </c>
      <c r="N47" s="309">
        <v>-3018377001</v>
      </c>
    </row>
    <row r="48" spans="1:15" ht="12.75" customHeight="1">
      <c r="A48" s="289" t="s">
        <v>170</v>
      </c>
      <c r="B48" s="265">
        <v>-1920482014</v>
      </c>
      <c r="D48" s="289" t="s">
        <v>170</v>
      </c>
      <c r="E48" s="265">
        <v>-2210524343</v>
      </c>
      <c r="G48" s="289" t="s">
        <v>170</v>
      </c>
      <c r="H48" s="265">
        <v>-2210524343</v>
      </c>
      <c r="J48" s="285" t="s">
        <v>276</v>
      </c>
      <c r="K48" s="280">
        <v>-2574941982</v>
      </c>
      <c r="M48" s="285" t="s">
        <v>276</v>
      </c>
      <c r="N48" s="309">
        <v>-3018377001</v>
      </c>
    </row>
    <row r="49" spans="1:8" ht="12.75" customHeight="1">
      <c r="A49" s="291" t="s">
        <v>170</v>
      </c>
      <c r="B49" s="292">
        <v>-1920482014</v>
      </c>
      <c r="D49" s="291" t="s">
        <v>170</v>
      </c>
      <c r="E49" s="292">
        <v>-2210524343</v>
      </c>
      <c r="G49" s="291" t="s">
        <v>170</v>
      </c>
      <c r="H49" s="292">
        <v>-2210524343</v>
      </c>
    </row>
    <row r="50" spans="1:8" ht="12.75" customHeight="1">
      <c r="A50" s="288" t="s">
        <v>169</v>
      </c>
      <c r="B50" s="265">
        <v>-1375601658</v>
      </c>
      <c r="D50" s="288" t="s">
        <v>169</v>
      </c>
      <c r="E50" s="265">
        <v>-1171958841</v>
      </c>
      <c r="G50" s="288" t="s">
        <v>169</v>
      </c>
      <c r="H50" s="265">
        <v>-1538647150</v>
      </c>
    </row>
    <row r="51" spans="1:8" ht="12.75" customHeight="1">
      <c r="A51" s="289" t="s">
        <v>168</v>
      </c>
      <c r="B51" s="265">
        <v>-1375601658</v>
      </c>
      <c r="D51" s="289" t="s">
        <v>168</v>
      </c>
      <c r="E51" s="265">
        <v>-1171958841</v>
      </c>
      <c r="G51" s="289" t="s">
        <v>168</v>
      </c>
      <c r="H51" s="265">
        <v>-1538647150</v>
      </c>
    </row>
    <row r="52" spans="1:8" ht="12.75" customHeight="1">
      <c r="G52" s="287"/>
      <c r="H52" s="265"/>
    </row>
    <row r="53" spans="1:8" ht="12.75" customHeight="1">
      <c r="G53" s="288"/>
      <c r="H53" s="265"/>
    </row>
    <row r="54" spans="1:8" ht="12.75" customHeight="1">
      <c r="G54" s="289"/>
      <c r="H54" s="265"/>
    </row>
    <row r="55" spans="1:8" ht="12.75" customHeight="1">
      <c r="G55" s="291"/>
      <c r="H55" s="292"/>
    </row>
    <row r="56" spans="1:8" ht="12.75" customHeight="1">
      <c r="G56" s="291"/>
      <c r="H56" s="292"/>
    </row>
    <row r="57" spans="1:8" ht="12.75" customHeight="1">
      <c r="G57" s="291"/>
      <c r="H57" s="292"/>
    </row>
    <row r="58" spans="1:8" ht="12.75" customHeight="1">
      <c r="G58" s="289"/>
      <c r="H58" s="265"/>
    </row>
    <row r="59" spans="1:8" ht="12.75" customHeight="1">
      <c r="G59" s="291"/>
      <c r="H59" s="292"/>
    </row>
    <row r="60" spans="1:8" ht="12.75" customHeight="1">
      <c r="G60" s="287"/>
      <c r="H60" s="265"/>
    </row>
    <row r="61" spans="1:8" ht="12.75" customHeight="1">
      <c r="G61" s="288"/>
      <c r="H61" s="265"/>
    </row>
    <row r="62" spans="1:8" ht="12.75" customHeight="1">
      <c r="G62" s="289"/>
      <c r="H62" s="265"/>
    </row>
    <row r="63" spans="1:8" ht="12.75" customHeight="1">
      <c r="G63" s="291"/>
      <c r="H63" s="292"/>
    </row>
    <row r="64" spans="1:8" ht="12.75" customHeight="1">
      <c r="G64" s="291"/>
      <c r="H64" s="292"/>
    </row>
    <row r="65" spans="7:8" ht="12.75" customHeight="1">
      <c r="G65" s="291"/>
      <c r="H65" s="292"/>
    </row>
    <row r="66" spans="7:8" ht="12.75" customHeight="1">
      <c r="G66" s="289"/>
      <c r="H66" s="265"/>
    </row>
    <row r="67" spans="7:8" ht="12.75" customHeight="1">
      <c r="G67" s="291"/>
      <c r="H67" s="292"/>
    </row>
    <row r="68" spans="7:8" ht="12.75" customHeight="1">
      <c r="G68" s="287"/>
      <c r="H68" s="265"/>
    </row>
    <row r="69" spans="7:8" ht="12.75" customHeight="1">
      <c r="G69" s="283"/>
      <c r="H69" s="284"/>
    </row>
    <row r="70" spans="7:8" ht="12.75" customHeight="1">
      <c r="G70" s="288"/>
      <c r="H70" s="265"/>
    </row>
    <row r="71" spans="7:8" ht="12.75" customHeight="1">
      <c r="G71" s="289"/>
      <c r="H71" s="265"/>
    </row>
    <row r="72" spans="7:8" ht="12.75" customHeight="1">
      <c r="G72" s="291"/>
      <c r="H72" s="292"/>
    </row>
    <row r="73" spans="7:8" ht="12.75" customHeight="1">
      <c r="G73" s="289"/>
      <c r="H73" s="265"/>
    </row>
    <row r="74" spans="7:8" ht="12.75" customHeight="1">
      <c r="G74" s="291"/>
      <c r="H74" s="292"/>
    </row>
    <row r="75" spans="7:8" ht="12.75" customHeight="1">
      <c r="G75" s="289"/>
      <c r="H75" s="265"/>
    </row>
    <row r="76" spans="7:8" ht="12.75" customHeight="1">
      <c r="G76" s="291"/>
      <c r="H76" s="292"/>
    </row>
    <row r="77" spans="7:8" ht="12.75" customHeight="1">
      <c r="G77" s="289"/>
      <c r="H77" s="265"/>
    </row>
    <row r="78" spans="7:8" ht="12.75" customHeight="1">
      <c r="G78" s="291"/>
      <c r="H78" s="292"/>
    </row>
    <row r="79" spans="7:8" ht="12.75" customHeight="1">
      <c r="G79" s="289"/>
      <c r="H79" s="265"/>
    </row>
    <row r="80" spans="7:8" ht="12.75" customHeight="1">
      <c r="G80" s="291"/>
      <c r="H80" s="292"/>
    </row>
    <row r="81" spans="7:8" ht="12.75" customHeight="1">
      <c r="G81" s="287"/>
      <c r="H81" s="265"/>
    </row>
    <row r="82" spans="7:8" ht="12.75" customHeight="1">
      <c r="G82" s="288"/>
      <c r="H82" s="265"/>
    </row>
    <row r="83" spans="7:8" ht="12.75" customHeight="1">
      <c r="G83" s="289"/>
      <c r="H83" s="265"/>
    </row>
    <row r="84" spans="7:8" ht="12.75" customHeight="1">
      <c r="G84" s="291"/>
      <c r="H84" s="292"/>
    </row>
    <row r="85" spans="7:8" ht="12.75" customHeight="1">
      <c r="G85" s="287"/>
      <c r="H85" s="265"/>
    </row>
    <row r="86" spans="7:8" ht="12.75" customHeight="1">
      <c r="G86" s="288"/>
      <c r="H86" s="265"/>
    </row>
    <row r="87" spans="7:8" ht="12.75" customHeight="1">
      <c r="G87" s="289"/>
      <c r="H87" s="265"/>
    </row>
    <row r="88" spans="7:8" ht="12.75" customHeight="1">
      <c r="G88" s="291"/>
      <c r="H88" s="292"/>
    </row>
    <row r="89" spans="7:8" ht="12.75" customHeight="1">
      <c r="G89" s="287"/>
      <c r="H89" s="265"/>
    </row>
    <row r="90" spans="7:8" ht="12.75" customHeight="1">
      <c r="G90" s="287"/>
      <c r="H90" s="265"/>
    </row>
    <row r="91" spans="7:8" ht="12.75" customHeight="1">
      <c r="G91" s="291"/>
      <c r="H91" s="292"/>
    </row>
    <row r="92" spans="7:8" ht="12.75" customHeight="1">
      <c r="G92" s="289"/>
      <c r="H92" s="265"/>
    </row>
    <row r="93" spans="7:8" ht="12.75" customHeight="1">
      <c r="G93" s="291"/>
      <c r="H93" s="292"/>
    </row>
    <row r="94" spans="7:8" ht="12.75" customHeight="1">
      <c r="G94" s="287"/>
      <c r="H94" s="265"/>
    </row>
    <row r="95" spans="7:8" ht="12.75" customHeight="1">
      <c r="G95" s="291"/>
      <c r="H95" s="292"/>
    </row>
    <row r="96" spans="7:8" ht="12.75" customHeight="1">
      <c r="G96" s="287"/>
      <c r="H96" s="265"/>
    </row>
    <row r="97" spans="7:8" ht="12.75" customHeight="1">
      <c r="G97" s="287"/>
      <c r="H97" s="265"/>
    </row>
    <row r="98" spans="7:8" ht="12.75" customHeight="1">
      <c r="G98" s="288"/>
      <c r="H98" s="265"/>
    </row>
    <row r="99" spans="7:8" ht="12.75" customHeight="1">
      <c r="G99" s="289"/>
      <c r="H99" s="265"/>
    </row>
    <row r="100" spans="7:8" ht="12.75" customHeight="1">
      <c r="G100" s="291"/>
      <c r="H100" s="292"/>
    </row>
    <row r="101" spans="7:8" ht="12.75" customHeight="1">
      <c r="G101" s="289"/>
      <c r="H101" s="265"/>
    </row>
    <row r="102" spans="7:8" ht="12.75" customHeight="1">
      <c r="G102" s="291"/>
      <c r="H102" s="292"/>
    </row>
    <row r="103" spans="7:8" ht="12.75" customHeight="1">
      <c r="G103" s="289"/>
      <c r="H103" s="265"/>
    </row>
    <row r="104" spans="7:8" ht="12.75" customHeight="1">
      <c r="G104" s="291"/>
      <c r="H104" s="292"/>
    </row>
    <row r="105" spans="7:8" ht="12.75" customHeight="1">
      <c r="G105" s="291"/>
      <c r="H105" s="292"/>
    </row>
    <row r="106" spans="7:8" ht="12.75" customHeight="1">
      <c r="G106" s="289"/>
      <c r="H106" s="265"/>
    </row>
    <row r="107" spans="7:8" ht="12.75" customHeight="1">
      <c r="G107" s="291"/>
      <c r="H107" s="292"/>
    </row>
    <row r="108" spans="7:8" ht="12.75" customHeight="1">
      <c r="G108" s="288"/>
      <c r="H108" s="265"/>
    </row>
    <row r="109" spans="7:8" ht="12.75" customHeight="1">
      <c r="G109" s="289"/>
      <c r="H109" s="265"/>
    </row>
    <row r="110" spans="7:8" ht="12.75" customHeight="1">
      <c r="G110" s="291"/>
      <c r="H110" s="292"/>
    </row>
    <row r="111" spans="7:8" ht="12.75" customHeight="1">
      <c r="G111" s="291"/>
      <c r="H111" s="292"/>
    </row>
    <row r="112" spans="7:8" ht="12.75" customHeight="1">
      <c r="G112" s="287"/>
      <c r="H112" s="265"/>
    </row>
    <row r="113" spans="7:8" ht="12.75" customHeight="1">
      <c r="G113" s="288"/>
      <c r="H113" s="265"/>
    </row>
    <row r="114" spans="7:8" ht="12.75" customHeight="1">
      <c r="G114" s="289"/>
      <c r="H114" s="265"/>
    </row>
    <row r="115" spans="7:8" ht="12.75" customHeight="1">
      <c r="G115" s="291"/>
      <c r="H115" s="292"/>
    </row>
    <row r="116" spans="7:8" ht="12.75" customHeight="1">
      <c r="G116" s="291"/>
      <c r="H116" s="292"/>
    </row>
    <row r="117" spans="7:8" ht="12.75" customHeight="1">
      <c r="G117" s="289"/>
      <c r="H117" s="265"/>
    </row>
    <row r="118" spans="7:8" ht="12.75" customHeight="1">
      <c r="G118" s="291"/>
      <c r="H118" s="292"/>
    </row>
    <row r="119" spans="7:8" ht="12.75" customHeight="1">
      <c r="G119" s="289"/>
      <c r="H119" s="265"/>
    </row>
    <row r="120" spans="7:8" ht="12.75" customHeight="1">
      <c r="G120" s="291"/>
      <c r="H120" s="292"/>
    </row>
    <row r="121" spans="7:8" ht="12.75" customHeight="1">
      <c r="G121" s="289"/>
      <c r="H121" s="265"/>
    </row>
    <row r="122" spans="7:8" ht="12.75" customHeight="1">
      <c r="G122" s="291"/>
      <c r="H122" s="292"/>
    </row>
    <row r="123" spans="7:8" ht="12.75" customHeight="1">
      <c r="G123" s="289"/>
      <c r="H123" s="265"/>
    </row>
    <row r="124" spans="7:8" ht="12.75" customHeight="1">
      <c r="G124" s="291"/>
      <c r="H124" s="292"/>
    </row>
    <row r="125" spans="7:8" ht="12.75" customHeight="1">
      <c r="G125" s="289"/>
      <c r="H125" s="265"/>
    </row>
    <row r="126" spans="7:8" ht="12.75" customHeight="1">
      <c r="G126" s="291"/>
      <c r="H126" s="292"/>
    </row>
    <row r="127" spans="7:8" ht="12.75" customHeight="1">
      <c r="G127" s="289"/>
      <c r="H127" s="265"/>
    </row>
    <row r="128" spans="7:8" ht="12.75" customHeight="1">
      <c r="G128" s="291"/>
      <c r="H128" s="292"/>
    </row>
    <row r="129" spans="7:8" ht="12.75" customHeight="1">
      <c r="G129" s="289"/>
      <c r="H129" s="265"/>
    </row>
    <row r="130" spans="7:8" ht="12.75" customHeight="1">
      <c r="G130" s="306"/>
      <c r="H130" s="302"/>
    </row>
    <row r="131" spans="7:8" ht="12.75" customHeight="1">
      <c r="G131" s="288"/>
      <c r="H131" s="265"/>
    </row>
    <row r="132" spans="7:8" ht="12.75" customHeight="1">
      <c r="G132" s="301"/>
      <c r="H132" s="292"/>
    </row>
    <row r="133" spans="7:8" ht="12.75" customHeight="1">
      <c r="G133" s="301"/>
      <c r="H133" s="292"/>
    </row>
    <row r="134" spans="7:8" ht="12.75" customHeight="1">
      <c r="G134" s="288"/>
      <c r="H134" s="265"/>
    </row>
    <row r="135" spans="7:8" ht="12.75" customHeight="1">
      <c r="G135" s="301"/>
      <c r="H135" s="292"/>
    </row>
    <row r="136" spans="7:8" ht="12.75" customHeight="1">
      <c r="G136" s="288"/>
      <c r="H136" s="265"/>
    </row>
    <row r="137" spans="7:8" ht="12.75" customHeight="1">
      <c r="G137" s="301"/>
      <c r="H137" s="292"/>
    </row>
    <row r="138" spans="7:8" ht="12.75" customHeight="1">
      <c r="G138" s="288"/>
      <c r="H138" s="265"/>
    </row>
    <row r="139" spans="7:8" ht="12.75" customHeight="1">
      <c r="G139" s="301"/>
      <c r="H139" s="292"/>
    </row>
    <row r="140" spans="7:8" ht="12.75" customHeight="1">
      <c r="G140" s="301"/>
      <c r="H140" s="292"/>
    </row>
    <row r="141" spans="7:8" ht="12.75" customHeight="1">
      <c r="G141" s="288"/>
      <c r="H141" s="265"/>
    </row>
    <row r="142" spans="7:8" ht="12.75" customHeight="1">
      <c r="G142" s="301"/>
      <c r="H142" s="292"/>
    </row>
    <row r="143" spans="7:8" ht="12.75" customHeight="1">
      <c r="G143" s="288"/>
      <c r="H143" s="265"/>
    </row>
    <row r="144" spans="7:8" ht="12.75" customHeight="1">
      <c r="G144" s="301"/>
      <c r="H144" s="292"/>
    </row>
    <row r="145" spans="7:8" ht="12.75" customHeight="1">
      <c r="G145" s="288"/>
      <c r="H145" s="265"/>
    </row>
    <row r="146" spans="7:8" ht="12.75" customHeight="1">
      <c r="G146" s="301"/>
      <c r="H146" s="292"/>
    </row>
    <row r="147" spans="7:8" ht="12.75" customHeight="1">
      <c r="G147" s="288"/>
      <c r="H147" s="265"/>
    </row>
    <row r="148" spans="7:8" ht="12.75" customHeight="1">
      <c r="G148" s="301"/>
      <c r="H148" s="292"/>
    </row>
    <row r="149" spans="7:8" ht="12.75" customHeight="1">
      <c r="G149" s="288"/>
      <c r="H149" s="265"/>
    </row>
    <row r="150" spans="7:8" ht="12.75" customHeight="1">
      <c r="G150" s="301"/>
      <c r="H150" s="292"/>
    </row>
    <row r="151" spans="7:8" ht="12.75" customHeight="1">
      <c r="G151" s="301"/>
      <c r="H151" s="292"/>
    </row>
    <row r="152" spans="7:8" ht="12.75" customHeight="1">
      <c r="G152" s="288"/>
      <c r="H152" s="265"/>
    </row>
    <row r="153" spans="7:8" ht="12.75" customHeight="1">
      <c r="G153" s="301"/>
      <c r="H153" s="292"/>
    </row>
    <row r="154" spans="7:8" ht="12.75" customHeight="1">
      <c r="G154" s="288"/>
      <c r="H154" s="265"/>
    </row>
    <row r="155" spans="7:8" ht="12.75" customHeight="1">
      <c r="G155" s="301"/>
      <c r="H155" s="292"/>
    </row>
    <row r="156" spans="7:8" ht="12.75" customHeight="1">
      <c r="G156" s="288"/>
      <c r="H156" s="265"/>
    </row>
    <row r="157" spans="7:8" ht="12.75" customHeight="1">
      <c r="G157" s="301"/>
      <c r="H157" s="292"/>
    </row>
    <row r="158" spans="7:8" ht="12.75" customHeight="1">
      <c r="G158" s="288"/>
      <c r="H158" s="265"/>
    </row>
    <row r="159" spans="7:8" ht="12.75" customHeight="1">
      <c r="G159" s="301"/>
      <c r="H159" s="292"/>
    </row>
    <row r="160" spans="7:8" ht="12.75" customHeight="1">
      <c r="G160" s="301"/>
      <c r="H160" s="292"/>
    </row>
    <row r="161" spans="7:8" ht="12.75" customHeight="1">
      <c r="G161" s="288"/>
      <c r="H161" s="265"/>
    </row>
    <row r="162" spans="7:8" ht="12.75" customHeight="1">
      <c r="G162" s="301"/>
      <c r="H162" s="292"/>
    </row>
    <row r="163" spans="7:8" ht="12.75" customHeight="1">
      <c r="G163" s="288"/>
      <c r="H163" s="265"/>
    </row>
    <row r="164" spans="7:8" ht="12.75" customHeight="1">
      <c r="G164" s="301"/>
      <c r="H164" s="292"/>
    </row>
    <row r="165" spans="7:8" ht="12.75" customHeight="1">
      <c r="G165" s="301"/>
      <c r="H165" s="292"/>
    </row>
    <row r="166" spans="7:8" ht="12.75" customHeight="1">
      <c r="G166" s="288"/>
      <c r="H166" s="265"/>
    </row>
    <row r="167" spans="7:8" ht="12.75" customHeight="1">
      <c r="G167" s="301"/>
      <c r="H167" s="292"/>
    </row>
    <row r="168" spans="7:8" ht="12.75" customHeight="1">
      <c r="G168" s="288"/>
      <c r="H168" s="265"/>
    </row>
    <row r="169" spans="7:8" ht="12.75" customHeight="1">
      <c r="G169" s="301"/>
      <c r="H169" s="292"/>
    </row>
    <row r="170" spans="7:8" ht="12.75" customHeight="1">
      <c r="G170" s="301"/>
      <c r="H170" s="292"/>
    </row>
    <row r="171" spans="7:8" ht="12.75" customHeight="1">
      <c r="G171" s="301"/>
      <c r="H171" s="292"/>
    </row>
    <row r="172" spans="7:8" ht="12.75" customHeight="1">
      <c r="G172" s="301"/>
      <c r="H172" s="292"/>
    </row>
    <row r="173" spans="7:8" ht="12.75" customHeight="1">
      <c r="G173" s="301"/>
      <c r="H173" s="292"/>
    </row>
    <row r="174" spans="7:8" ht="12.75" customHeight="1">
      <c r="G174" s="301"/>
      <c r="H174" s="292"/>
    </row>
    <row r="175" spans="7:8" ht="12.75" customHeight="1">
      <c r="G175" s="301"/>
      <c r="H175" s="292"/>
    </row>
    <row r="176" spans="7:8" ht="12.75" customHeight="1">
      <c r="G176" s="301"/>
      <c r="H176" s="292"/>
    </row>
    <row r="177" spans="7:8" ht="12.75" customHeight="1">
      <c r="G177" s="301"/>
      <c r="H177" s="292"/>
    </row>
    <row r="178" spans="7:8" ht="12.75" customHeight="1">
      <c r="G178" s="301"/>
      <c r="H178" s="292"/>
    </row>
    <row r="179" spans="7:8" ht="12.75" customHeight="1">
      <c r="G179" s="301"/>
      <c r="H179" s="292"/>
    </row>
    <row r="180" spans="7:8" ht="12.75" customHeight="1">
      <c r="G180" s="301"/>
      <c r="H180" s="292"/>
    </row>
    <row r="181" spans="7:8" ht="12.75" customHeight="1">
      <c r="G181" s="288"/>
      <c r="H181" s="265"/>
    </row>
    <row r="182" spans="7:8" ht="12.75" customHeight="1">
      <c r="G182" s="301"/>
      <c r="H182" s="292"/>
    </row>
    <row r="183" spans="7:8" ht="12.75" customHeight="1"/>
    <row r="184" spans="7:8" ht="12.75" customHeight="1"/>
    <row r="185" spans="7:8" ht="12.75" customHeight="1"/>
    <row r="186" spans="7:8" ht="12.75" customHeight="1"/>
    <row r="187" spans="7:8" ht="12.75" customHeight="1"/>
    <row r="188" spans="7:8" ht="12.75" customHeight="1"/>
    <row r="189" spans="7:8" ht="12.75" customHeight="1"/>
    <row r="190" spans="7:8" ht="12.75" customHeight="1"/>
    <row r="191" spans="7:8" ht="12.75" customHeight="1"/>
    <row r="192" spans="7:8"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40" ht="12.75" customHeight="1"/>
    <row r="341" ht="12.75" customHeight="1"/>
    <row r="342" ht="12.75" customHeight="1"/>
    <row r="343" ht="12.75" customHeight="1"/>
    <row r="344" ht="12.75" customHeight="1"/>
    <row r="345" ht="12.75" customHeight="1"/>
    <row r="346" ht="12.75" customHeight="1"/>
    <row r="347"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80"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40" ht="12.75" customHeight="1"/>
    <row r="441" ht="12.75" customHeight="1"/>
    <row r="442" ht="12.75" customHeight="1"/>
    <row r="443" ht="12.75" customHeight="1"/>
    <row r="444"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7" ht="12.75" customHeight="1"/>
    <row r="528" ht="12.75" customHeight="1"/>
    <row r="529" ht="12.75" customHeight="1"/>
    <row r="530" ht="12.75" customHeight="1"/>
    <row r="531" ht="12.75" customHeight="1"/>
    <row r="532" ht="12.75" customHeight="1"/>
    <row r="533" ht="12.75" customHeight="1"/>
    <row r="534"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8" ht="12.75" customHeight="1"/>
    <row r="569" ht="12.75" customHeight="1"/>
    <row r="570" ht="12.75" customHeight="1"/>
    <row r="571" ht="12.75" customHeight="1"/>
    <row r="572" ht="12.75" customHeight="1"/>
    <row r="573"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10" ht="12.75" customHeight="1"/>
    <row r="612" ht="12.75" customHeight="1"/>
    <row r="613" ht="12.75" customHeight="1"/>
    <row r="614" ht="12.75" customHeight="1"/>
    <row r="615"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8" ht="12.75" customHeight="1"/>
    <row r="659" ht="12.75" customHeight="1"/>
    <row r="660" ht="12.75" customHeight="1"/>
    <row r="661" ht="12.75" customHeight="1"/>
    <row r="662" ht="12.75" customHeight="1"/>
    <row r="663" ht="12.75" customHeight="1"/>
    <row r="664" ht="12.75" customHeight="1"/>
    <row r="665" ht="12.75" customHeight="1"/>
  </sheetData>
  <autoFilter ref="I1:I700"/>
  <sortState ref="D4:E5">
    <sortCondition ref="D4"/>
  </sortState>
  <pageMargins left="0.75" right="0.75" top="1" bottom="1" header="0.5" footer="0.5"/>
  <pageSetup paperSize="9" orientation="portrait" r:id="rId1"/>
  <headerFooter>
    <oddHeader>Pagina 1 NORTE CAMBIOS S.A.E.C.A -CONSOLIDADO Balance Consolidado Analitico Fecha: 30/09/2016</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B6:G23"/>
  <sheetViews>
    <sheetView showGridLines="0" workbookViewId="0">
      <selection activeCell="B22" sqref="B22:G23"/>
    </sheetView>
  </sheetViews>
  <sheetFormatPr baseColWidth="10" defaultRowHeight="12.75"/>
  <cols>
    <col min="2" max="2" width="37.140625" bestFit="1" customWidth="1"/>
    <col min="3" max="3" width="3.5703125" customWidth="1"/>
    <col min="4" max="4" width="21" customWidth="1"/>
    <col min="5" max="5" width="41.140625" bestFit="1" customWidth="1"/>
    <col min="6" max="6" width="21.85546875" customWidth="1"/>
    <col min="7" max="7" width="42.7109375" bestFit="1" customWidth="1"/>
  </cols>
  <sheetData>
    <row r="6" spans="2:6" s="1" customFormat="1" ht="15">
      <c r="B6" s="3" t="s">
        <v>225</v>
      </c>
      <c r="C6" s="2"/>
      <c r="D6" s="3" t="s">
        <v>226</v>
      </c>
      <c r="E6" s="2"/>
      <c r="F6" s="3" t="s">
        <v>133</v>
      </c>
    </row>
    <row r="7" spans="2:6" s="1" customFormat="1" ht="15">
      <c r="B7" s="2" t="s">
        <v>131</v>
      </c>
      <c r="C7" s="2"/>
      <c r="D7" s="2" t="s">
        <v>132</v>
      </c>
      <c r="E7" s="2"/>
      <c r="F7" s="2" t="s">
        <v>134</v>
      </c>
    </row>
    <row r="22" spans="2:7" ht="15.75">
      <c r="B22" s="5" t="s">
        <v>225</v>
      </c>
      <c r="C22" s="6"/>
      <c r="D22" s="7"/>
      <c r="E22" s="5" t="s">
        <v>226</v>
      </c>
      <c r="F22" s="7"/>
      <c r="G22" s="5" t="s">
        <v>232</v>
      </c>
    </row>
    <row r="23" spans="2:7" ht="15.75">
      <c r="B23" s="6" t="s">
        <v>131</v>
      </c>
      <c r="C23" s="6"/>
      <c r="D23" s="7"/>
      <c r="E23" s="6" t="s">
        <v>132</v>
      </c>
      <c r="F23" s="7"/>
      <c r="G23" s="6" t="s">
        <v>227</v>
      </c>
    </row>
  </sheetData>
  <pageMargins left="0.7" right="0.7" top="0.75" bottom="0.75" header="0.3" footer="0.3"/>
  <pageSetup paperSize="9" orientation="portrait" r:id="rId1"/>
  <drawing r:id="rId2"/>
</worksheet>
</file>

<file path=_xmlsignatures/_rels/origin.sigs.rels><?xml version="1.0" encoding="UTF-8" standalone="yes"?>
<Relationships xmlns="http://schemas.openxmlformats.org/package/2006/relationships"><Relationship Id="rId3" Type="http://schemas.openxmlformats.org/package/2006/relationships/digital-signature/signature" Target="sig3.xml"/><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5JGoMuozQMlRbkBxnTAwN9tjleYxkflfN+yqi2yyGNw=</DigestValue>
    </Reference>
    <Reference Type="http://www.w3.org/2000/09/xmldsig#Object" URI="#idOfficeObject">
      <DigestMethod Algorithm="http://www.w3.org/2001/04/xmlenc#sha256"/>
      <DigestValue>J2CN4JKfjvajbFFLcpZGgq/j8ub4iF06CG2jYCZW8+0=</DigestValue>
    </Reference>
    <Reference Type="http://uri.etsi.org/01903#SignedProperties" URI="#idSignedProperties">
      <Transforms>
        <Transform Algorithm="http://www.w3.org/TR/2001/REC-xml-c14n-20010315"/>
      </Transforms>
      <DigestMethod Algorithm="http://www.w3.org/2001/04/xmlenc#sha256"/>
      <DigestValue>KNH7looRxPzhioJzmADDcNguWd7vruDumI33wRNU55s=</DigestValue>
    </Reference>
  </SignedInfo>
  <SignatureValue>W5E/4bUpgX3cYhkrS+oHQrZiGuVZK9Lny75pwTAvwgeePIawgYgIoIZyYVjkqjwoyd1HjViLkjS2
OkXxg+6NfKDTlVWumixrka/+EvGq/HNoE3FXIvApjOkmIcS6dhtJ+Z1cw7UbOaSQVTKPDVFK+DPi
AOo9Dpmz4iA8hXlIGdPqTBzysnxqAcUnzrPYO2nmhYpjox2Zk2ESmP/OU0NBrxaUSQnqds+oRFIv
YpqgvNGvgAxuXuIXDSVe/Sm1rjdArgwfSTRi8rj4Zzu45+vk0iQFt8DX6xpR6SKthvVqS47l0V6f
gXp3jUGEdq6sUvD0igJ15DOmxVcQaqXSdx6nJA==</SignatureValue>
  <KeyInfo>
    <X509Data>
      <X509Certificate>MIIIBzCCBe+gAwIBAgITXAAAG8MfIdynM3z7lgAAAAAbwzANBgkqhkiG9w0BAQsFADBXMRcwFQYDVQQFEw5SVUMgODAwODA2MTAtNzEVMBMGA1UEChMMQ09ERTEwMCBTLkEuMQswCQYDVQQGEwJQWTEYMBYGA1UEAxMPQ0EtQ09ERTEwMCBTLkEuMB4XDTE5MTAyODE5NTk0MVoXDTIxMTAyODE5NTk0MVowgZUxHTAbBgNVBAMTFFJPQ0lPIFJBTUlSRVogVE9SUkVTMRcwFQYDVQQKEw5QRVJTT05BIEZJU0lDQTELMAkGA1UEBhMCUFkxDjAMBgNVBCoTBVJPQ0lPMRcwFQYDVQQEEw5SQU1JUkVaIFRPUlJFUzESMBAGA1UEBRMJQ0k1MDU5MDIxMREwDwYDVQQLEwhGSVJNQSBGMjCCASIwDQYJKoZIhvcNAQEBBQADggEPADCCAQoCggEBAIY47AXEGeO7NkNwKLTLZt+fnddlRJSRcNhMBFbw8lpAP2ltU0/X2Y1r9J2JOiywcJ/PgOrTXoBdEJM8RKB6gpr3/J5wj+hlo2aqDj5DbXJpFuPump5xyad/tGc2TYzoTJiiM62yka9dm46JcJS8U7CZL4mzBmrFKCSA2IAEWs6RDlyRs3xTXxWI8Cg/rXXXSHDJNQKC9VfgI7WVxQPDWe1uW7CHjWiwBtD0rdxtY+hBiFK4YOfhNQOEQZDbcIhMGKodfa4G+Et/KO5HAsx3AyB7IfLBQleIJI/XzKlwDBiNeaaKI9bZU2DtMHp7ek96hfCZqsYXKp9zZA/4xWSNyMECAwEAAaOCA4swggOHMA4GA1UdDwEB/wQEAwIF4DAMBgNVHRMBAf8EAjAAMCAGA1UdJQEB/wQWMBQGCCsGAQUFBwMCBggrBgEFBQcDBDAdBgNVHQ4EFgQU7zQA7/Bfl7r5FU4VgtMLY+8EhUcwHwYDVR0jBBgwFoAUJ/baOwt/k/hZEtAVqkLPspaWPUUwgYgGA1UdHwSBgDB+MHygeqB4hjpodHRwOi8vY2ExLmNvZGUxMDAuY29tLnB5L2Zpcm1hLWRpZ2l0YWwvY3JsL0NBLUNPREUxMDAuY3JshjpodHRwOi8vY2EyLmNvZGUxMDAuY29tLnB5L2Zpcm1hLWRpZ2l0YWwvY3JsL0NBLUNPREUxMDAuY3JsMIH4BggrBgEFBQcBAQSB6zCB6DBGBggrBgEFBQcwAoY6aHR0cDovL2NhMS5jb2RlMTAwLmNvbS5weS9maXJtYS1kaWdpdGFsL2Nlci9DQS1DT0RFMTAwLmNlcjBGBggrBgEFBQcwAoY6aHR0cDovL2NhMi5jb2RlMTAwLmNvbS5weS9maXJtYS1kaWdpdGFsL2Nlci9DQS1DT0RFMTAwLmNlcjAqBggrBgEFBQcwAYYeaHR0cDovL2NhMS5jb2RlMTAwLmNvbS5weS9vY3NwMCoGCCsGAQUFBzABhh5odHRwOi8vY2EyLmNvZGUxMDAuY29tLnB5L29jc3AwggFPBgNVHSAEggFGMIIBQjCCAT4GDCsGAQQBgtlKAQEBBjCCASwwbAYIKwYBBQUHAgEWYGh0dHA6Ly93d3cuY29kZTEwMC5jb20ucHkvZmlybWEtZGlnaXRhbC9DT0RFMTAwJTIwUG9saXRpY2ElMjBkZSUyMENlcnRpZmljYWNpb24lMjBGMiUyMHYyLjAucGRmADBmBggrBgEFBQcCAjBaHlgAUABvAGwAaQB0AGkAYwBhACAAZABlACAAYwBlAHIAdABpAGYAaQBjAGEAYwBpAG8AbgAgAEYAMgAgAGQAZQAgAEMAbwBkAGUAMQAwADAAIABTAC4AQQAuMFQGCCsGAQUFBwICMEgeRgBDAG8AZABlACAAMQAwADAAIABTAC4AQQAuACAAQwBlAHIAdABpAGYAaQBjAGEAdABlACAAUABvAGwAaQBjAHkAIABGADIwLAYDVR0RBCUwI4EhUk9DSU8uUkFNSVJFWkBOT1JURUNBTUJJT1MuQ09NLlBZMA0GCSqGSIb3DQEBCwUAA4ICAQCM/Afg/hPBZxe6nU0ei5Je+9sICFMEU589bmkVRTMM/7cTt3wvD6+Q4PsDHA/NBONBX6OxaVArmzs5mdxSEKAXn57xyEMyB8iy2E3bvzNbS5LC066DvYQ7luQpk+Nr/McmLpxYG83hxotN1mW+M08HdnvhXbB17MGzP3KKIlo+UGPG5dUixCaeOCbeitPeuIeXhvn/7gILsZMe+7bAriQjEIgKY1J5/C9wqU/Qkh23Y422tZBE1pp5NhWrnpJTWLHjiHgp+dyQitmOQxWP37RUTFcbIZY2BGCPsC5DkGLjQIYgNV/1ibxD35l70G9Ql4LcDGdqSLtBYKAT5K6d2Z4KCJnZfKM30O3si6m3HA9eMpycFibJca0B2iKcwjaEWGdFiNrWnpObWFCmPNk4IJ522qcWnbNkXz7IEWhZz35xscKp4YD+BGqWwS5i6H46xPCBptzid7rddeNyGe9A/TndLTDs/SEeXkBTL8ieQMNwZcDXsR/jAqAgzFxVOsvuxgpoDfL4V2fztGbjHxzbujDfSTaSNCxUkbLza962sjK3+pkO4ftdNhQK5A9ThVT64+y4wSBJgXZfiZkotZ7WGvkL+6gXeNtQRosQdS2UF4GVUIhzPL5ogCEZ6DyegMmiok8rnRMmajdPwJGjxOIadzQsJXtCCm0uya4YkTczaNeT8A==</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9"/>
          </Transform>
          <Transform Algorithm="http://www.w3.org/TR/2001/REC-xml-c14n-20010315"/>
        </Transforms>
        <DigestMethod Algorithm="http://www.w3.org/2001/04/xmlenc#sha256"/>
        <DigestValue>SvtLgLHWwOe2+41fuNrh9MPG5Bh3+j+tOUplp0lR7Bs=</DigestValue>
      </Reference>
      <Reference URI="/xl/calcChain.xml?ContentType=application/vnd.openxmlformats-officedocument.spreadsheetml.calcChain+xml">
        <DigestMethod Algorithm="http://www.w3.org/2001/04/xmlenc#sha256"/>
        <DigestValue>wqxcPebj5htS52JVvIOlKRjNhupRejvJHi5C8E2Pp0I=</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S9Sj+Tzwipf0w/2Q1Awt/nmWcha+RGDwfrceJMwrk+Q=</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drawing1.xml?ContentType=application/vnd.openxmlformats-officedocument.drawing+xml">
        <DigestMethod Algorithm="http://www.w3.org/2001/04/xmlenc#sha256"/>
        <DigestValue>5pOT9t6m6pfGcgf0jLGFNaH5dK0P3BZSljeB4Y9u77Y=</DigestValue>
      </Reference>
      <Reference URI="/xl/drawings/vmlDrawing1.vml?ContentType=application/vnd.openxmlformats-officedocument.vmlDrawing">
        <DigestMethod Algorithm="http://www.w3.org/2001/04/xmlenc#sha256"/>
        <DigestValue>itQV2K7I/cJLAn2eOU+5cB479w4bMZaygAGjjN/SSSc=</DigestValue>
      </Reference>
      <Reference URI="/xl/drawings/vmlDrawing2.vml?ContentType=application/vnd.openxmlformats-officedocument.vmlDrawing">
        <DigestMethod Algorithm="http://www.w3.org/2001/04/xmlenc#sha256"/>
        <DigestValue>cJj/WSblPATU5UzegjjBlJJbu3FJSt7l8D63jPoZf4A=</DigestValue>
      </Reference>
      <Reference URI="/xl/drawings/vmlDrawing3.vml?ContentType=application/vnd.openxmlformats-officedocument.vmlDrawing">
        <DigestMethod Algorithm="http://www.w3.org/2001/04/xmlenc#sha256"/>
        <DigestValue>04ScJhUseOwaGlFJ5a/q+MW/sHjN8dTYx5efc5ERsLQ=</DigestValue>
      </Reference>
      <Reference URI="/xl/media/image1.jpeg?ContentType=image/jpeg">
        <DigestMethod Algorithm="http://www.w3.org/2001/04/xmlenc#sha256"/>
        <DigestValue>Ja40l67ZNITWwJ0GBFvy+oSiQL7zzDyvNytZxoDZbWA=</DigestValue>
      </Reference>
      <Reference URI="/xl/media/image2.emf?ContentType=image/x-emf">
        <DigestMethod Algorithm="http://www.w3.org/2001/04/xmlenc#sha256"/>
        <DigestValue>eSvIFwrXkZDP/PPcYrdrs4Y0QYXbYqxVaw5Aj0dpM/U=</DigestValue>
      </Reference>
      <Reference URI="/xl/media/image3.emf?ContentType=image/x-emf">
        <DigestMethod Algorithm="http://www.w3.org/2001/04/xmlenc#sha256"/>
        <DigestValue>fpXwj28aFVKutItvw1I/dGZSiR05qzvKiNmok/biVJE=</DigestValue>
      </Reference>
      <Reference URI="/xl/printerSettings/printerSettings1.bin?ContentType=application/vnd.openxmlformats-officedocument.spreadsheetml.printerSettings">
        <DigestMethod Algorithm="http://www.w3.org/2001/04/xmlenc#sha256"/>
        <DigestValue>EQHCpztS1KDhGnlPleZIWsCmu78zNkjSI1dWXqLSBrU=</DigestValue>
      </Reference>
      <Reference URI="/xl/printerSettings/printerSettings2.bin?ContentType=application/vnd.openxmlformats-officedocument.spreadsheetml.printerSettings">
        <DigestMethod Algorithm="http://www.w3.org/2001/04/xmlenc#sha256"/>
        <DigestValue>EQHCpztS1KDhGnlPleZIWsCmu78zNkjSI1dWXqLSBrU=</DigestValue>
      </Reference>
      <Reference URI="/xl/printerSettings/printerSettings3.bin?ContentType=application/vnd.openxmlformats-officedocument.spreadsheetml.printerSettings">
        <DigestMethod Algorithm="http://www.w3.org/2001/04/xmlenc#sha256"/>
        <DigestValue>EQHCpztS1KDhGnlPleZIWsCmu78zNkjSI1dWXqLSBrU=</DigestValue>
      </Reference>
      <Reference URI="/xl/printerSettings/printerSettings4.bin?ContentType=application/vnd.openxmlformats-officedocument.spreadsheetml.printerSettings">
        <DigestMethod Algorithm="http://www.w3.org/2001/04/xmlenc#sha256"/>
        <DigestValue>W++3SAjlJ7O1W2rhmmCMl9DFgk5Z/H1UTJwqb2DqbN0=</DigestValue>
      </Reference>
      <Reference URI="/xl/printerSettings/printerSettings5.bin?ContentType=application/vnd.openxmlformats-officedocument.spreadsheetml.printerSettings">
        <DigestMethod Algorithm="http://www.w3.org/2001/04/xmlenc#sha256"/>
        <DigestValue>NL0CeGaSd/ZQYiqvFnNLFK44rltkhJvepbRSVkEFUMs=</DigestValue>
      </Reference>
      <Reference URI="/xl/sharedStrings.xml?ContentType=application/vnd.openxmlformats-officedocument.spreadsheetml.sharedStrings+xml">
        <DigestMethod Algorithm="http://www.w3.org/2001/04/xmlenc#sha256"/>
        <DigestValue>KflvjjwE7cUT/AQz1sUqnndv1kK7ShwQpoQbGaGhtRA=</DigestValue>
      </Reference>
      <Reference URI="/xl/styles.xml?ContentType=application/vnd.openxmlformats-officedocument.spreadsheetml.styles+xml">
        <DigestMethod Algorithm="http://www.w3.org/2001/04/xmlenc#sha256"/>
        <DigestValue>zoKY+RW6g6NxVde8UcH+AYcGQ81D8LjWnQWg/VsrJIU=</DigestValue>
      </Reference>
      <Reference URI="/xl/theme/theme1.xml?ContentType=application/vnd.openxmlformats-officedocument.theme+xml">
        <DigestMethod Algorithm="http://www.w3.org/2001/04/xmlenc#sha256"/>
        <DigestValue>MSC/EYkfwclNctHK+aZVNa7gncE2d4S8pHsh2ftpRsE=</DigestValue>
      </Reference>
      <Reference URI="/xl/workbook.xml?ContentType=application/vnd.openxmlformats-officedocument.spreadsheetml.sheet.main+xml">
        <DigestMethod Algorithm="http://www.w3.org/2001/04/xmlenc#sha256"/>
        <DigestValue>q92h9PZ8GAK4sJIYqVSrSdYa5msvV0mUTSEtZ5GEU7o=</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akUnFniyHKwcqVlub1OZRsfQvqGOzSpgPk/OZAPfvQY=</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G4fB2Vrf8KyAdhLiBGuydKBfDiUZuOfhnVshmpN+Exk=</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b1MQUVCmhQXYdYToMKZKh+xcYDt+Yv6QIM5V/T7KSB4=</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zywGnqcRutTo5RL4u1RlSM5O9iZKtuThnL3qzqX92DI=</DigestValue>
      </Reference>
      <Reference URI="/xl/worksheets/sheet1.xml?ContentType=application/vnd.openxmlformats-officedocument.spreadsheetml.worksheet+xml">
        <DigestMethod Algorithm="http://www.w3.org/2001/04/xmlenc#sha256"/>
        <DigestValue>f5YlSEDKo2Zh5zm9J3Ao8cULhpV782cg6YkeJvzCT1g=</DigestValue>
      </Reference>
      <Reference URI="/xl/worksheets/sheet2.xml?ContentType=application/vnd.openxmlformats-officedocument.spreadsheetml.worksheet+xml">
        <DigestMethod Algorithm="http://www.w3.org/2001/04/xmlenc#sha256"/>
        <DigestValue>MvK+nZRMqXHuAaIDQTQ/FAaidzDgjQTee/ayW6TCB1k=</DigestValue>
      </Reference>
      <Reference URI="/xl/worksheets/sheet3.xml?ContentType=application/vnd.openxmlformats-officedocument.spreadsheetml.worksheet+xml">
        <DigestMethod Algorithm="http://www.w3.org/2001/04/xmlenc#sha256"/>
        <DigestValue>dHD1ODMI3L3w+FvYOC6XzpWD/zMvD/tMf+YrXH81o3c=</DigestValue>
      </Reference>
      <Reference URI="/xl/worksheets/sheet4.xml?ContentType=application/vnd.openxmlformats-officedocument.spreadsheetml.worksheet+xml">
        <DigestMethod Algorithm="http://www.w3.org/2001/04/xmlenc#sha256"/>
        <DigestValue>FKPtQivX4it5LVm9umqMFHYlU84kCHePWy5YeYzl3GI=</DigestValue>
      </Reference>
      <Reference URI="/xl/worksheets/sheet5.xml?ContentType=application/vnd.openxmlformats-officedocument.spreadsheetml.worksheet+xml">
        <DigestMethod Algorithm="http://www.w3.org/2001/04/xmlenc#sha256"/>
        <DigestValue>HlW1ILjfVJeKBddijPGY/ta9VZjLP5RKShUtl47VdgI=</DigestValue>
      </Reference>
    </Manifest>
    <SignatureProperties>
      <SignatureProperty Id="idSignatureTime" Target="#idPackageSignature">
        <mdssi:SignatureTime xmlns:mdssi="http://schemas.openxmlformats.org/package/2006/digital-signature">
          <mdssi:Format>YYYY-MM-DDThh:mm:ssTZD</mdssi:Format>
          <mdssi:Value>2020-10-27T11:31:27Z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Aprobado</SignatureComments>
          <WindowsVersion>6.1</WindowsVersion>
          <OfficeVersion>15.0</OfficeVersion>
          <ApplicationVersion>15.0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2020-10-27T11:31:27Z</xd:SigningTime>
          <xd:SigningCertificate>
            <xd:Cert>
              <xd:CertDigest>
                <DigestMethod Algorithm="http://www.w3.org/2001/04/xmlenc#sha256"/>
                <DigestValue>Q8UElz4+d49iMhX2Wc8oJnLGyLGsTFHKiRDohh1usII=</DigestValue>
              </xd:CertDigest>
              <xd:IssuerSerial>
                <X509IssuerName>CN=CA-CODE100 S.A., C=PY, O=CODE100 S.A., SERIALNUMBER=RUC 80080610-7</X509IssuerName>
                <X509SerialNumber>2051668595167102540144218128343296655602228163</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Aprobó este documento</xd:Description>
            </xd:CommitmentTypeId>
            <xd:AllSignedDataObjects/>
            <xd:CommitmentTypeQualifiers>
              <xd:CommitmentTypeQualifier>Aprobado</xd:CommitmentTypeQualifier>
            </xd:CommitmentTypeQualifiers>
          </xd:CommitmentTypeIndication>
        </xd:SignedDataObjectProperties>
      </xd:SignedProperties>
      <xd:UnsignedProperties>
        <xd:UnsignedSignatureProperties>
          <xd:CertificateValues>
            <xd:EncapsulatedX509Certificate>MIIHlTCCBX2gAwIBAgIQFQam0zHqbL5VAzhF6Zk1wTANBgkqhkiG9w0BAQsFADBvMQswCQYDVQQGEwJQWTErMCkGA1UECgwiTWluaXN0ZXJpbyBkZSBJbmR1c3RyaWEgeSBDb21lcmNpbzEzMDEGA1UEAwwqQXV0b3JpZGFkIENlcnRpZmljYWRvcmEgUmHDrXogZGVsIFBhcmFndWF5MB4XDTE1MDMxMzE5MTkzM1oXDTI1MDMxMzE5MTkzM1owVzEXMBUGA1UEBRMOUlVDIDgwMDgwNjEwLTcxFTATBgNVBAoTDENPREUxMDAgUy5BLjELMAkGA1UEBhMCUFkxGDAWBgNVBAMTD0NBLUNPREUxMDAgUy5BLjCCAiIwDQYJKoZIhvcNAQEBBQADggIPADCCAgoCggIBAKq5cmDx8Vvk7dlXjYYKwdNRreQbj9K2Q3zBDwF+/vPMXXX8pPD+U3dIHr9BGoDy6M7UrZlXfexAGDzVgaTKlzJgZbkYFOYOKrN2fh1UnTPnStJsIjHywqpPqrW0y5rRm3preND4LMJhjmB0YSIp6LT8Nd5FvOtn/G2eBMZD1vFGooZ8p135TkWSGhTfNwssEYaLxWxFSnC8ntX+rfzBh0v9bx/iS2oRpvqLqTyOXvtgaTmUcGOMmzwRUnuQqRaHe7EQJMtYSnFKB8QZbxhnMSmhc3wxAcrO+mOruL/FO153UvU6uEJUP4uxjggxxyxcIWwQX40/TMWauVhG68YjIUZJBXJMSbO9AewBmKnWSWkZqD2ZTwg6fPew0cBOSsk2AvlA6w++ID+31F8uSm6OOxG/u9q3a7kHdfsH1N+tQBBdhuUr8+IcwNIgy4kkVQsNyF9jxwPimQHUXWTHnMxug0zb/+UyPX5U24dzq1FrMHneKi+m7fZYjPO3eN1FB/0ZhTqphfEM8QT8XHaPSxY+U8raBZnWqjZhCT5Xx02cmlHYZ/O4w7us9KKaMfLrMxioE8CdJsyTkN1K6z/Bd31FVPSfKJZBZ+4iAj6Wfa4sRci8KhB9tS9Tp4AeSY/yaf6OSh1FZSgaJ8UpCCJjX8BIlToDHyASJxtaR7AItaeD5p4XAgMBAAGjggJDMIICPzASBgNVHRMBAf8ECDAGAQH/AgEAMA4GA1UdDwEB/wQEAwIBBjAdBgNVHQ4EFgQUJ/baOwt/k/hZEtAVqkLPspaWPUUwHwYDVR0jBBgwFoAUwsQR8ipoRAwAKOxM1inbkvtevdYwegYIKwYBBQUHAQEEbjBsMD4GCCsGAQUFBzAChjJodHRwOi8vd3d3LmFjcmFpei5nb3YucHkvY3J0L2FjX3JhaXpfcHlfc2hhMjU2LmNydDAqBggrBgEFBQcwAYYeaHR0cDovL2NhMS5jb2RlMTAwLmNvbS5weS9vY3NwMIIBHQYDVR0gBIIBFDCCARAwggEMBgNVHSAwggEDMDYGCCsGAQUFBwIBFipodHRwOi8vd3d3LmFjcmFpei5nb3YucHkvY3BzL3BvbGl0aWNhcy5wZGYwZgYIKwYBBQUHAgIwWhpYQ2VydGlmaWNhZG9zIGVtaXRpZG9zIGRlbnRybyBkZWwgbWFyY28gZGUgbGEgUEtJIFBhcmFndWF5IGJham8gbGEgamVyYXJxdWlhIGRlIHN1IEFDUmFpejBhBggrBgEFBQcCAjBVGlNJc3N1ZWQgQ2VydGlmaWNhdGVzIGluIHRoZSBzY29wZSBvZiB0aGUgUEtJIFBhcmFndWF5IHVuZGVyIHRoZSBoaWVyYWNoeSBvZiBST09UIENBLjA8BgNVHR8ENTAzMDGgL6AthitodHRwOi8vd3d3LmFjcmFpei5nb3YucHkvYXJsL2FjX3JhaXpfcHkuY3JsMA0GCSqGSIb3DQEBCwUAA4ICAQCYwoeertzB7Um4In9wdg4uUvBU1DnivQWVaUJheeX5Bx81Mx60cu54IrwRC8o9AdgyV3aZiy+cWd8hBoX8ItgqJmxk4PwUT1802eP/ftLurBdCbAQv0lL81sDN00qtSo8LuqKv7ShZ5yYmrF6mEYJJYZ6AmCA5ji0nQ204rP7GKn3aA2wRy9DQ0WcAHB5YXVj4ihPMPWRf1y+zdDVEAJl2w2lmaBWPpg2Q/fIssSosmQozlHgb7HuVTLluHfZLdGiwq/pIk89qaoTpZs8s/ni2jMFvTx/3DHnY3Dz6s5kRDw2whrIjoV6xMDLJe3bm+rXKi2pGddUsqNrb6lCTUwN6bC0xIhwjRRxrBO9CMnj/8YT1GmR9kHKgP08tcyDSWk+woSoflKL/mlOkZf5o8TLTtSDeA87MMT0n18CWxzSLpkF97WXmJ8JGqTFDk1efqogYP6oanP9QvVUNGyEJw6DmGHEW3c29XaL1j/F4DTRCGEH2anQtpL6nV0l+mJ/hsDzPpPt92VilM4GdPZvk10JQ/yzj4+uNB9wozKLy427qbe6se/VaHa3iyutnxRP9sPEqHWfP/fm5u/e0PC9/JsjE89zti8rxEUK3hES0cSaLsCXpPKXPViaZI+1FeCtG9q2Deesy9diKtRnVZ1/ozb1rdfsug6BLWG4AsBnG3zduXA==</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Nybite6PMmfrgxh0dYxBnk9blqI=</DigestValue>
    </Reference>
    <Reference URI="#idOfficeObject" Type="http://www.w3.org/2000/09/xmldsig#Object">
      <DigestMethod Algorithm="http://www.w3.org/2000/09/xmldsig#sha1"/>
      <DigestValue>m3pUppLzv1Vb7wlQlzdA5EOxK5A=</DigestValue>
    </Reference>
    <Reference URI="#idSignedProperties" Type="http://uri.etsi.org/01903#SignedProperties">
      <Transforms>
        <Transform Algorithm="http://www.w3.org/TR/2001/REC-xml-c14n-20010315"/>
      </Transforms>
      <DigestMethod Algorithm="http://www.w3.org/2000/09/xmldsig#sha1"/>
      <DigestValue>2s0DUG9tkSu8pywlOPgOz9Za74E=</DigestValue>
    </Reference>
  </SignedInfo>
  <SignatureValue>WQYi+Bkucq79Sq498idZ4xroVquoXdOeejlCzb2exvLcvbaYRbR1VUIBtUw6EIsoVLcFv9Fxu4xc
Fka8+JfxqARDhVhBp4kTdrEzyGd6PmrrUqy8RvPKPOv+wq1rCtXznEMRLUAOdK2MfJPa7r96XsMp
V/cAHExHUBBNiW06C25jN6HKGx0zgliBRvKJP6JCGBkTNLMAyvbezOT02wI9qEQhsdyeSC2rAZ+8
XtepnXPxqi3yhRhL6Ie4n/aEfiFYyt+DOZUSrFlwjp0GB4sjC9SldYRko0js0ctVQhi5PRtX/mPN
LaLPzWLcORt2vc8pYxyjcvRSis6+udslNALjGg==</SignatureValue>
  <KeyInfo>
    <X509Data>
      <X509Certificate>MIIIDTCCBfWgAwIBAgITXAAAG8DV33R2tnhvbgAAAAAbwDANBgkqhkiG9w0BAQsFADBXMRcwFQYD
VQQFEw5SVUMgODAwODA2MTAtNzEVMBMGA1UEChMMQ09ERTEwMCBTLkEuMQswCQYDVQQGEwJQWTEY
MBYGA1UEAxMPQ0EtQ09ERTEwMCBTLkEuMB4XDTE5MTAyODE4MzkyM1oXDTIxMTAyODE4MzkyM1ow
gacxJjAkBgNVBAMTHURBSVNZIEFMSUNJQSBCRU5JVEVTIE1BUlRJTkVaMRcwFQYDVQQKEw5QRVJT
T05BIEZJU0lDQTELMAkGA1UEBhMCUFkxFTATBgNVBCoTDERBSVNZIEFMSUNJQTEZMBcGA1UEBBMQ
QkVOSVRFUyBNQVJUSU5FWjESMBAGA1UEBRMJQ0k0NTIzMDYzMREwDwYDVQQLEwhGSVJNQSBGMjCC
ASIwDQYJKoZIhvcNAQEBBQADggEPADCCAQoCggEBAMnDWdn37D+FI0+l5rDSTZRX6i2no6E4aOo7
AvGkd3Y7eKi9EaXIF2BCiDyKLM7bqqU9gvmlnJq/X372BFrJdwG9JE5Dcept1+AWHBe+6PUGzxHH
o+ss+cBQL0DC1cQqDVlcdfmZr2ipYPD/6JUbBtCwnti395wy2F3tX8FoHhyVHwDUKPtprXJnYS0O
qsXIBbjRoJyd6eYLq+V+K6e0qBAc9WhW1ecn21ZmWGO3JKH4dHnuaE7AeI/zBbKR3/0e7BZ68Omr
VCR1cvzDAlw7L57oQLDWNwN09PQsVtWqHs20hESacr+5MobRWx/wzQILN5NBnTGYFYSahpXepjkl
gpkCAwEAAaOCA38wggN7MA4GA1UdDwEB/wQEAwIF4DAMBgNVHRMBAf8EAjAAMCAGA1UdJQEB/wQW
MBQGCCsGAQUFBwMCBggrBgEFBQcDBDAdBgNVHQ4EFgQUpl8sjc6l7qpM8svGR3MtIfxAdIAwHwYD
VR0jBBgwFoAUJ/baOwt/k/hZEtAVqkLPspaWPUUwgYgGA1UdHwSBgDB+MHygeqB4hjpodHRwOi8v
Y2ExLmNvZGUxMDAuY29tLnB5L2Zpcm1hLWRpZ2l0YWwvY3JsL0NBLUNPREUxMDAuY3JshjpodHRw
Oi8vY2EyLmNvZGUxMDAuY29tLnB5L2Zpcm1hLWRpZ2l0YWwvY3JsL0NBLUNPREUxMDAuY3JsMIH4
BggrBgEFBQcBAQSB6zCB6DBGBggrBgEFBQcwAoY6aHR0cDovL2NhMS5jb2RlMTAwLmNvbS5weS9m
aXJtYS1kaWdpdGFsL2Nlci9DQS1DT0RFMTAwLmNlcjBGBggrBgEFBQcwAoY6aHR0cDovL2NhMi5j
b2RlMTAwLmNvbS5weS9maXJtYS1kaWdpdGFsL2Nlci9DQS1DT0RFMTAwLmNlcjAqBggrBgEFBQcw
AYYeaHR0cDovL2NhMS5jb2RlMTAwLmNvbS5weS9vY3NwMCoGCCsGAQUFBzABhh5odHRwOi8vY2Ey
LmNvZGUxMDAuY29tLnB5L29jc3AwggFPBgNVHSAEggFGMIIBQjCCAT4GDCsGAQQBgtlKAQEBBjCC
ASwwbAYIKwYBBQUHAgEWYGh0dHA6Ly93d3cuY29kZTEwMC5jb20ucHkvZmlybWEtZGlnaXRhbC9D
T0RFMTAwJTIwUG9saXRpY2ElMjBkZSUyMENlcnRpZmljYWNpb24lMjBGMiUyMHYyLjAucGRmADBm
BggrBgEFBQcCAjBaHlgAUABvAGwAaQB0AGkAYwBhACAAZABlACAAYwBlAHIAdABpAGYAaQBjAGEA
YwBpAG8AbgAgAEYAMgAgAGQAZQAgAEMAbwBkAGUAMQAwADAAIABTAC4AQQAuMFQGCCsGAQUFBwIC
MEgeRgBDAG8AZABlACAAMQAwADAAIABTAC4AQQAuACAAQwBlAHIAdABpAGYAaQBjAGEAdABlACAA
UABvAGwAaQBjAHkAIABGADIwIAYDVR0RBBkwF4EVREFJU1lATUJBUkVURVBPUkEuQ09NMA0GCSqG
SIb3DQEBCwUAA4ICAQCZEHls4z34bAhEvM7dxPYdy3x9+XWdhlLdwoPLjFl+heU8lkS29ygfCX3M
vXOv5GREDiNm3tOxTybdZyEfIG6k+kDPhwnBk/hxxWq9UljEXZYitdfemFTgdMz3aEbPupIoWuuB
mr3G2mPh4w/GweQ88F0pVDCfi1t4IZs78ERQlhD3PkDsrmAwxMHMCgdCGwv4L3t63o9Gy/aQ+gsN
AeVRKuwjPKfw/t6PJpll8W9xdWe2ENLHcciTDlcsGgouGUwnG3Jm7H9gHuQL4VrAfFUl05omwRpy
pf8xX101sbueRivdcePxD9Wmhg8AOiTiPOmoonRfA9ORtNlxRlaQZtpdcVLIVOOW8bbxLC1ZMWk+
HA7bHgxih+DrqF+R/9cSnm9neJCSVHZwwOXqh55R/1kCVORITvE0cXSVWRkpmTOAsK98QPVufwGQ
/oowZ5gXop6r09PMKOSuZiAXpnvPTywIhLSWsdGL2lj3NFE/nPb/7C4tsSUgO9/unXFkoRLfQ/0j
QmA4nGLhohRVuV2+YbO211ASYVojb9pzNsUegQUM4HXM0H+rxyDLqTiZXRoU1UzqI6pDFyb63XAe
dw61LB1vQDu9z1a+8MMcCS8KM53Hw0jr3oHzib2aVzbKwc7YTkx8Zk2xuLSnfC45Fj5dfdIs2tBq
jSK3yon96E2SgAWxDQ==</X509Certificate>
    </X509Data>
  </KeyInfo>
  <Object xmlns:mdssi="http://schemas.openxmlformats.org/package/2006/digital-signature" Id="idPackageObject">
    <Manifest>
      <Reference URI="/xl/printerSettings/printerSettings4.bin?ContentType=application/vnd.openxmlformats-officedocument.spreadsheetml.printerSettings">
        <DigestMethod Algorithm="http://www.w3.org/2000/09/xmldsig#sha1"/>
        <DigestValue>lQv5Dy5sn8b+BpD857eUFe0wAAU=</DigestValue>
      </Reference>
      <Reference URI="/xl/styles.xml?ContentType=application/vnd.openxmlformats-officedocument.spreadsheetml.styles+xml">
        <DigestMethod Algorithm="http://www.w3.org/2000/09/xmldsig#sha1"/>
        <DigestValue>BarA3/PzT5lEAlZVZWtaPzMdO0E=</DigestValue>
      </Reference>
      <Reference URI="/xl/drawings/vmlDrawing3.vml?ContentType=application/vnd.openxmlformats-officedocument.vmlDrawing">
        <DigestMethod Algorithm="http://www.w3.org/2000/09/xmldsig#sha1"/>
        <DigestValue>+c00TTH01fTT2AZ2KCiC2L/b/IE=</DigestValue>
      </Reference>
      <Reference URI="/xl/drawings/vmlDrawing1.vml?ContentType=application/vnd.openxmlformats-officedocument.vmlDrawing">
        <DigestMethod Algorithm="http://www.w3.org/2000/09/xmldsig#sha1"/>
        <DigestValue>k+UD7x9N5X3fWSwie9mt3ijdtMo=</DigestValue>
      </Reference>
      <Reference URI="/xl/printerSettings/printerSettings3.bin?ContentType=application/vnd.openxmlformats-officedocument.spreadsheetml.printerSettings">
        <DigestMethod Algorithm="http://www.w3.org/2000/09/xmldsig#sha1"/>
        <DigestValue>0+68hhSKlQo0RU9wiAdb/MioEMs=</DigestValue>
      </Reference>
      <Reference URI="/xl/worksheets/sheet5.xml?ContentType=application/vnd.openxmlformats-officedocument.spreadsheetml.worksheet+xml">
        <DigestMethod Algorithm="http://www.w3.org/2000/09/xmldsig#sha1"/>
        <DigestValue>C0ncVyMryZ47935FG1keXYa/JH8=</DigestValue>
      </Reference>
      <Reference URI="/xl/theme/theme1.xml?ContentType=application/vnd.openxmlformats-officedocument.theme+xml">
        <DigestMethod Algorithm="http://www.w3.org/2000/09/xmldsig#sha1"/>
        <DigestValue>NxRce5j61R1JQ0oZ4SHeTW3rgyc=</DigestValue>
      </Reference>
      <Reference URI="/xl/sharedStrings.xml?ContentType=application/vnd.openxmlformats-officedocument.spreadsheetml.sharedStrings+xml">
        <DigestMethod Algorithm="http://www.w3.org/2000/09/xmldsig#sha1"/>
        <DigestValue>6LEb/MGPqXQJvQx5HtTcqhuaHq4=</DigestValue>
      </Reference>
      <Reference URI="/xl/calcChain.xml?ContentType=application/vnd.openxmlformats-officedocument.spreadsheetml.calcChain+xml">
        <DigestMethod Algorithm="http://www.w3.org/2000/09/xmldsig#sha1"/>
        <DigestValue>3r/5KDYgRnDkLwRUfXSrACFS4aM=</DigestValue>
      </Reference>
      <Reference URI="/xl/printerSettings/printerSettings2.bin?ContentType=application/vnd.openxmlformats-officedocument.spreadsheetml.printerSettings">
        <DigestMethod Algorithm="http://www.w3.org/2000/09/xmldsig#sha1"/>
        <DigestValue>0+68hhSKlQo0RU9wiAdb/MioEMs=</DigestValue>
      </Reference>
      <Reference URI="/xl/printerSettings/printerSettings5.bin?ContentType=application/vnd.openxmlformats-officedocument.spreadsheetml.printerSettings">
        <DigestMethod Algorithm="http://www.w3.org/2000/09/xmldsig#sha1"/>
        <DigestValue>SLAEt+fln1lt/omoFS92yAjCj6A=</DigestValue>
      </Reference>
      <Reference URI="/xl/printerSettings/printerSettings1.bin?ContentType=application/vnd.openxmlformats-officedocument.spreadsheetml.printerSettings">
        <DigestMethod Algorithm="http://www.w3.org/2000/09/xmldsig#sha1"/>
        <DigestValue>0+68hhSKlQo0RU9wiAdb/MioEMs=</DigestValue>
      </Reference>
      <Reference URI="/xl/drawings/drawing1.xml?ContentType=application/vnd.openxmlformats-officedocument.drawing+xml">
        <DigestMethod Algorithm="http://www.w3.org/2000/09/xmldsig#sha1"/>
        <DigestValue>I6A0fnqFsY8Nk/gsLqlpY+XLPhA=</DigestValue>
      </Reference>
      <Reference URI="/xl/drawings/vmlDrawing2.vml?ContentType=application/vnd.openxmlformats-officedocument.vmlDrawing">
        <DigestMethod Algorithm="http://www.w3.org/2000/09/xmldsig#sha1"/>
        <DigestValue>WUT7/r7iBOn91MFcwnTbQv3XugE=</DigestValue>
      </Reference>
      <Reference URI="/xl/media/image2.emf?ContentType=image/x-emf">
        <DigestMethod Algorithm="http://www.w3.org/2000/09/xmldsig#sha1"/>
        <DigestValue>FTeh/Aq+UXuJnxHWFLxp2dgtYio=</DigestValue>
      </Reference>
      <Reference URI="/xl/media/image1.jpeg?ContentType=image/jpeg">
        <DigestMethod Algorithm="http://www.w3.org/2000/09/xmldsig#sha1"/>
        <DigestValue>djiBiRDAeb+Rqw4am3WvYWCK1TQ=</DigestValue>
      </Reference>
      <Reference URI="/xl/worksheets/sheet2.xml?ContentType=application/vnd.openxmlformats-officedocument.spreadsheetml.worksheet+xml">
        <DigestMethod Algorithm="http://www.w3.org/2000/09/xmldsig#sha1"/>
        <DigestValue>KgaZPy2/RQanBtPv9ogYMEGuhGs=</DigestValue>
      </Reference>
      <Reference URI="/xl/worksheets/sheet4.xml?ContentType=application/vnd.openxmlformats-officedocument.spreadsheetml.worksheet+xml">
        <DigestMethod Algorithm="http://www.w3.org/2000/09/xmldsig#sha1"/>
        <DigestValue>D0OT8Lvj+Qqu+UpnC4qk/QMcGj0=</DigestValue>
      </Reference>
      <Reference URI="/xl/workbook.xml?ContentType=application/vnd.openxmlformats-officedocument.spreadsheetml.sheet.main+xml">
        <DigestMethod Algorithm="http://www.w3.org/2000/09/xmldsig#sha1"/>
        <DigestValue>M9RatNZUVnPrHF6m085C0sf4J0U=</DigestValue>
      </Reference>
      <Reference URI="/xl/media/image3.emf?ContentType=image/x-emf">
        <DigestMethod Algorithm="http://www.w3.org/2000/09/xmldsig#sha1"/>
        <DigestValue>ISXzzSB/bKXBKmEWTlfHfcRdFQk=</DigestValue>
      </Reference>
      <Reference URI="/xl/worksheets/sheet3.xml?ContentType=application/vnd.openxmlformats-officedocument.spreadsheetml.worksheet+xml">
        <DigestMethod Algorithm="http://www.w3.org/2000/09/xmldsig#sha1"/>
        <DigestValue>zO7f8MdyXw2c39iAFbaOIWV927c=</DigestValue>
      </Reference>
      <Reference URI="/xl/worksheets/sheet1.xml?ContentType=application/vnd.openxmlformats-officedocument.spreadsheetml.worksheet+xml">
        <DigestMethod Algorithm="http://www.w3.org/2000/09/xmldsig#sha1"/>
        <DigestValue>qsfwJVj3mxxbV9XxCj5ogYZi6uw=</DigestValue>
      </Reference>
      <Reference URI="/xl/drawings/_rels/vmlDrawing3.v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1BBpj2jAlVTMOUsDXEcb09MQuQQ=</DigestValue>
      </Reference>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p3Vo1ELbv4NvleayWI6std39/r8=</DigestValue>
      </Reference>
      <Reference URI="/xl/drawings/_rels/vmlDrawing1.v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1BBpj2jAlVTMOUsDXEcb09MQuQQ=</DigestValue>
      </Reference>
      <Reference URI="/xl/drawings/_rels/vmlDrawing2.v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1BBpj2jAlVTMOUsDXEcb09MQuQQ=</DigestValue>
      </Reference>
      <Reference URI="/xl/worksheets/_rels/sheet5.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esNPd0IcgfrRPtOEw+bW93HKYh0=</DigestValue>
      </Reference>
      <Reference URI="/xl/worksheets/_rels/sheet3.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/kuGUwrvoQF6ZhHXdu7BrJ2S5Ww=</DigestValue>
      </Reference>
      <Reference URI="/xl/drawings/_rels/drawing1.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G8ATp96O3avXkeX3i/ycMkV8UoI=</DigestValue>
      </Reference>
      <Reference URI="/xl/worksheets/_rels/sheet2.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19HEJTRV4TMCFt9wxzfZLM53GI8=</DigestValue>
      </Reference>
      <Reference URI="/xl/worksheets/_rels/sheet1.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iJZ2darYc81RVE9DJao+TZEPPcM=</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3"/>
            <mdssi:RelationshipReference SourceId="rId7"/>
            <mdssi:RelationshipReference SourceId="rId2"/>
            <mdssi:RelationshipReference SourceId="rId1"/>
            <mdssi:RelationshipReference SourceId="rId6"/>
            <mdssi:RelationshipReference SourceId="rId5"/>
            <mdssi:RelationshipReference SourceId="rId4"/>
            <mdssi:RelationshipReference SourceId="rId9"/>
          </Transform>
          <Transform Algorithm="http://www.w3.org/TR/2001/REC-xml-c14n-20010315"/>
        </Transforms>
        <DigestMethod Algorithm="http://www.w3.org/2000/09/xmldsig#sha1"/>
        <DigestValue>D4YddJbSVFIG4f45ddAiW+J8oL8=</DigestValue>
      </Reference>
    </Manifest>
    <SignatureProperties>
      <SignatureProperty Id="idSignatureTime" Target="#idPackageSignature">
        <mdssi:SignatureTime>
          <mdssi:Format>YYYY-MM-DDThh:mm:ssTZD</mdssi:Format>
          <mdssi:Value>2020-10-27T11:49:14Z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Aprobado</SignatureComments>
          <WindowsVersion>6.1</WindowsVersion>
          <OfficeVersion>14.0</OfficeVersion>
          <ApplicationVersion>14.0</ApplicationVersion>
          <Monitors>1</Monitors>
          <HorizontalResolution>1600</HorizontalResolution>
          <VerticalResolution>900</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2020-10-27T11:49:14Z</xd:SigningTime>
          <xd:SigningCertificate>
            <xd:Cert>
              <xd:CertDigest>
                <DigestMethod Algorithm="http://www.w3.org/2000/09/xmldsig#sha1"/>
                <DigestValue>0P8DLIA5NF0bU6KzG650rroReQ0=</DigestValue>
              </xd:CertDigest>
              <xd:IssuerSerial>
                <X509IssuerName>CN=CA-CODE100 S.A., C=PY, O=CODE100 S.A., SERIALNUMBER=RUC 80080610-7</X509IssuerName>
                <X509SerialNumber>2051668595155232069222296119240959827067804608</X509SerialNumber>
              </xd:IssuerSerial>
            </xd:Cert>
          </xd:SigningCertificate>
          <xd:SignaturePolicyIdentifier>
            <xd:SignaturePolicyImplied/>
          </xd:SignaturePolicyIdentifier>
        </xd:SignedSignatureProperties>
      </xd:SignedProperties>
      <xd:UnsignedProperties/>
    </xd:QualifyingProperties>
  </Object>
</Signature>
</file>

<file path=_xmlsignatures/sig3.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pnw9q1Cgoo4Kx0HgyqR7QKazl4TjYWhp9pPrgRgbkvE=</DigestValue>
    </Reference>
    <Reference Type="http://www.w3.org/2000/09/xmldsig#Object" URI="#idOfficeObject">
      <DigestMethod Algorithm="http://www.w3.org/2001/04/xmlenc#sha256"/>
      <DigestValue>jH3BTsUV47WbcxDGvmM166Pz8GtzTIXPe/kbjy66U8M=</DigestValue>
    </Reference>
    <Reference Type="http://uri.etsi.org/01903#SignedProperties" URI="#idSignedProperties">
      <Transforms>
        <Transform Algorithm="http://www.w3.org/TR/2001/REC-xml-c14n-20010315"/>
      </Transforms>
      <DigestMethod Algorithm="http://www.w3.org/2001/04/xmlenc#sha256"/>
      <DigestValue>SY8TIImR6i92uzt21ViftVWsqz7T1KaOLxflXMgd3YU=</DigestValue>
    </Reference>
  </SignedInfo>
  <SignatureValue>sLIedlAhQOoVyX8/WWInmiPpS1LtlJInVEY4fyHensgVpprtipdzgLZ+k38U9gheqifIPsjG4XW1
geAonTOCEJuXqeoiOxJgqwxl/+0/QyO7l4DYqSeCJL0uOLUZEuRQRIYLs3heOXlMy26GLzCCdFv2
jdzUkUAVDK7nxtMrdg7uhz9113afv/CR8GQzoTADb9LuzUqqTlCViA35mYfwe/VGrnHwHWUc1d9s
Mvz+zWAWfR3m2tqq4iaKsP3Sh04yD/9H267dXz2zyC82vK1wW8uVsOn4hpleOZpoWn12DXzBGypo
ROJGrlilVI6btt45HZcRUuVhknfruL2g8ZbxTA==</SignatureValue>
  <KeyInfo>
    <X509Data>
      <X509Certificate>MIIIETCCBfmgAwIBAgITXAAAG78xef8ukgQZFAAAAAAbvzANBgkqhkiG9w0BAQsFADBXMRcwFQYDVQQFEw5SVUMgODAwODA2MTAtNzEVMBMGA1UEChMMQ09ERTEwMCBTLkEuMQswCQYDVQQGEwJQWTEYMBYGA1UEAxMPQ0EtQ09ERTEwMCBTLkEuMB4XDTE5MTAyODE4MTUyM1oXDTIxMTAyODE4MTUyM1owgaExIzAhBgNVBAMTGk1BUlkgQUxJQ0UgVkFMREVaIEdPTlpBTEVaMRcwFQYDVQQKEw5QRVJTT05BIEZJU0lDQTELMAkGA1UEBhMCUFkxEzARBgNVBCoTCk1BUlkgQUxJQ0UxGDAWBgNVBAQTD1ZBTERFWiBHT05aQUxFWjESMBAGA1UEBRMJQ0kyOTA5OTQ2MREwDwYDVQQLEwhGSVJNQSBGMjCCASIwDQYJKoZIhvcNAQEBBQADggEPADCCAQoCggEBAPGmzgzrkfqr+zAZMdVNyDqpxnUJfjtYLnx9vrxP3H+6/C3dRu9uSrBLcgU3G1v8JJk/ezbqI7VfKR0go9EjpG6WWTkmNHoROvLs37DeRutL4C9X5OBl66acB7EJlPPoTGG4wrA5MBXLwfHdbDjpGcTgy2Wt5eEVeAHRJOFvFxmsharSWI/DilVqShz1i2Pj3xR9KnkIIK4AqAjixsI4sMkMhZaROdk/wiFLvtqTuK1p02RCkCL3SUV/nIBiEPsMQ8Ho3E1jwXzMQuTAkJFjfHW1GTX/ykJVdX0pm55QmSLUUptB7RLds/2JZvOuDDeWvJw6KVR3tTS4WDfSABTwJ08CAwEAAaOCA4kwggOFMA4GA1UdDwEB/wQEAwIF4DAMBgNVHRMBAf8EAjAAMCAGA1UdJQEB/wQWMBQGCCsGAQUFBwMCBggrBgEFBQcDBDAdBgNVHQ4EFgQUK/5zCr4ZfXTsd4K3ELLCxNC1qd8wHwYDVR0jBBgwFoAUJ/baOwt/k/hZEtAVqkLPspaWPUUwgYgGA1UdHwSBgDB+MHygeqB4hjpodHRwOi8vY2ExLmNvZGUxMDAuY29tLnB5L2Zpcm1hLWRpZ2l0YWwvY3JsL0NBLUNPREUxMDAuY3JshjpodHRwOi8vY2EyLmNvZGUxMDAuY29tLnB5L2Zpcm1hLWRpZ2l0YWwvY3JsL0NBLUNPREUxMDAuY3JsMIH4BggrBgEFBQcBAQSB6zCB6DBGBggrBgEFBQcwAoY6aHR0cDovL2NhMS5jb2RlMTAwLmNvbS5weS9maXJtYS1kaWdpdGFsL2Nlci9DQS1DT0RFMTAwLmNlcjBGBggrBgEFBQcwAoY6aHR0cDovL2NhMi5jb2RlMTAwLmNvbS5weS9maXJtYS1kaWdpdGFsL2Nlci9DQS1DT0RFMTAwLmNlcjAqBggrBgEFBQcwAYYeaHR0cDovL2NhMS5jb2RlMTAwLmNvbS5weS9vY3NwMCoGCCsGAQUFBzABhh5odHRwOi8vY2EyLmNvZGUxMDAuY29tLnB5L29jc3AwggFPBgNVHSAEggFGMIIBQjCCAT4GDCsGAQQBgtlKAQEBBjCCASwwbAYIKwYBBQUHAgEWYGh0dHA6Ly93d3cuY29kZTEwMC5jb20ucHkvZmlybWEtZGlnaXRhbC9DT0RFMTAwJTIwUG9saXRpY2ElMjBkZSUyMENlcnRpZmljYWNpb24lMjBGMiUyMHYyLjAucGRmADBmBggrBgEFBQcCAjBaHlgAUABvAGwAaQB0AGkAYwBhACAAZABlACAAYwBlAHIAdABpAGYAaQBjAGEAYwBpAG8AbgAgAEYAMgAgAGQAZQAgAEMAbwBkAGUAMQAwADAAIABTAC4AQQAuMFQGCCsGAQUFBwICMEgeRgBDAG8AZABlACAAMQAwADAAIABTAC4AQQAuACAAQwBlAHIAdABpAGYAaQBjAGEAdABlACAAUABvAGwAaQBjAHkAIABGADIwKgYDVR0RBCMwIYEfTUFSWS5WQUxERVpATk9SVEVDQU1CSU9TLkNPTS5QWTANBgkqhkiG9w0BAQsFAAOCAgEAnLhSiyDm1/lGCBrrdALd7G0iUQPBfZMBuRR9v/sHZpCir8Bm4pbR68FUhxQWR7r2kp4+BSoWOnn0BSYkQXKnr72+cJXhZ+xEV7c8vgYtF0Il+JG6ohn7dRqIYChhblZIy/x9UIMP/CKK9SmkgOPm4JS7X0wzu9BNN2mdLicfpBC1VL09taql8JNHb0Gjfi+H3o47T/LBtYKis1oBMxMdLSZn7dxoaI5cAae4wUW6bPT4GB/xvfae7oTr4vwgC7nyNHEI3A9VmxITKF/9uiFTxSECVeTzUJvtGEF80vY7ncEnOsMAWOnfbruCWhFTBVhEdGLITTH8S2yTVhAFo1TCzfdngLDTQUCN3wIhiN2Yd4BFuon60BBSgfczjR5VLVoUyRtKDQUs/RbKYva0SiaLfkcPI6fDDVGxq2PFvW/fyQCWyIbqJZKE09bh73gDm14EJAXIcf0rQlH0XfvHwGQNWoySkmAnHcqijKz867yYOmUQvhIPpUx1Y7cyoqWkPJf0RcaxNPDYZu9j2NMDMrO5YBXQsezTQqarHNecZc/d2gIi6wqzQmJsJThL5yDcjw2Z+TblZOqOJ6ciLrAmjXtFrktn7fIegW4CPlvyFhCjylT83RlKmSdOLmvMzsSaVaUzH20b7EUkidIlqcuPu6GGP50y+pYRcV6zoWJJVxmRSW4=</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9"/>
          </Transform>
          <Transform Algorithm="http://www.w3.org/TR/2001/REC-xml-c14n-20010315"/>
        </Transforms>
        <DigestMethod Algorithm="http://www.w3.org/2001/04/xmlenc#sha256"/>
        <DigestValue>SvtLgLHWwOe2+41fuNrh9MPG5Bh3+j+tOUplp0lR7Bs=</DigestValue>
      </Reference>
      <Reference URI="/xl/calcChain.xml?ContentType=application/vnd.openxmlformats-officedocument.spreadsheetml.calcChain+xml">
        <DigestMethod Algorithm="http://www.w3.org/2001/04/xmlenc#sha256"/>
        <DigestValue>wqxcPebj5htS52JVvIOlKRjNhupRejvJHi5C8E2Pp0I=</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S9Sj+Tzwipf0w/2Q1Awt/nmWcha+RGDwfrceJMwrk+Q=</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drawing1.xml?ContentType=application/vnd.openxmlformats-officedocument.drawing+xml">
        <DigestMethod Algorithm="http://www.w3.org/2001/04/xmlenc#sha256"/>
        <DigestValue>5pOT9t6m6pfGcgf0jLGFNaH5dK0P3BZSljeB4Y9u77Y=</DigestValue>
      </Reference>
      <Reference URI="/xl/drawings/vmlDrawing1.vml?ContentType=application/vnd.openxmlformats-officedocument.vmlDrawing">
        <DigestMethod Algorithm="http://www.w3.org/2001/04/xmlenc#sha256"/>
        <DigestValue>itQV2K7I/cJLAn2eOU+5cB479w4bMZaygAGjjN/SSSc=</DigestValue>
      </Reference>
      <Reference URI="/xl/drawings/vmlDrawing2.vml?ContentType=application/vnd.openxmlformats-officedocument.vmlDrawing">
        <DigestMethod Algorithm="http://www.w3.org/2001/04/xmlenc#sha256"/>
        <DigestValue>cJj/WSblPATU5UzegjjBlJJbu3FJSt7l8D63jPoZf4A=</DigestValue>
      </Reference>
      <Reference URI="/xl/drawings/vmlDrawing3.vml?ContentType=application/vnd.openxmlformats-officedocument.vmlDrawing">
        <DigestMethod Algorithm="http://www.w3.org/2001/04/xmlenc#sha256"/>
        <DigestValue>04ScJhUseOwaGlFJ5a/q+MW/sHjN8dTYx5efc5ERsLQ=</DigestValue>
      </Reference>
      <Reference URI="/xl/media/image1.jpeg?ContentType=image/jpeg">
        <DigestMethod Algorithm="http://www.w3.org/2001/04/xmlenc#sha256"/>
        <DigestValue>Ja40l67ZNITWwJ0GBFvy+oSiQL7zzDyvNytZxoDZbWA=</DigestValue>
      </Reference>
      <Reference URI="/xl/media/image2.emf?ContentType=image/x-emf">
        <DigestMethod Algorithm="http://www.w3.org/2001/04/xmlenc#sha256"/>
        <DigestValue>eSvIFwrXkZDP/PPcYrdrs4Y0QYXbYqxVaw5Aj0dpM/U=</DigestValue>
      </Reference>
      <Reference URI="/xl/media/image3.emf?ContentType=image/x-emf">
        <DigestMethod Algorithm="http://www.w3.org/2001/04/xmlenc#sha256"/>
        <DigestValue>fpXwj28aFVKutItvw1I/dGZSiR05qzvKiNmok/biVJE=</DigestValue>
      </Reference>
      <Reference URI="/xl/printerSettings/printerSettings1.bin?ContentType=application/vnd.openxmlformats-officedocument.spreadsheetml.printerSettings">
        <DigestMethod Algorithm="http://www.w3.org/2001/04/xmlenc#sha256"/>
        <DigestValue>EQHCpztS1KDhGnlPleZIWsCmu78zNkjSI1dWXqLSBrU=</DigestValue>
      </Reference>
      <Reference URI="/xl/printerSettings/printerSettings2.bin?ContentType=application/vnd.openxmlformats-officedocument.spreadsheetml.printerSettings">
        <DigestMethod Algorithm="http://www.w3.org/2001/04/xmlenc#sha256"/>
        <DigestValue>EQHCpztS1KDhGnlPleZIWsCmu78zNkjSI1dWXqLSBrU=</DigestValue>
      </Reference>
      <Reference URI="/xl/printerSettings/printerSettings3.bin?ContentType=application/vnd.openxmlformats-officedocument.spreadsheetml.printerSettings">
        <DigestMethod Algorithm="http://www.w3.org/2001/04/xmlenc#sha256"/>
        <DigestValue>EQHCpztS1KDhGnlPleZIWsCmu78zNkjSI1dWXqLSBrU=</DigestValue>
      </Reference>
      <Reference URI="/xl/printerSettings/printerSettings4.bin?ContentType=application/vnd.openxmlformats-officedocument.spreadsheetml.printerSettings">
        <DigestMethod Algorithm="http://www.w3.org/2001/04/xmlenc#sha256"/>
        <DigestValue>W++3SAjlJ7O1W2rhmmCMl9DFgk5Z/H1UTJwqb2DqbN0=</DigestValue>
      </Reference>
      <Reference URI="/xl/printerSettings/printerSettings5.bin?ContentType=application/vnd.openxmlformats-officedocument.spreadsheetml.printerSettings">
        <DigestMethod Algorithm="http://www.w3.org/2001/04/xmlenc#sha256"/>
        <DigestValue>NL0CeGaSd/ZQYiqvFnNLFK44rltkhJvepbRSVkEFUMs=</DigestValue>
      </Reference>
      <Reference URI="/xl/sharedStrings.xml?ContentType=application/vnd.openxmlformats-officedocument.spreadsheetml.sharedStrings+xml">
        <DigestMethod Algorithm="http://www.w3.org/2001/04/xmlenc#sha256"/>
        <DigestValue>KflvjjwE7cUT/AQz1sUqnndv1kK7ShwQpoQbGaGhtRA=</DigestValue>
      </Reference>
      <Reference URI="/xl/styles.xml?ContentType=application/vnd.openxmlformats-officedocument.spreadsheetml.styles+xml">
        <DigestMethod Algorithm="http://www.w3.org/2001/04/xmlenc#sha256"/>
        <DigestValue>zoKY+RW6g6NxVde8UcH+AYcGQ81D8LjWnQWg/VsrJIU=</DigestValue>
      </Reference>
      <Reference URI="/xl/theme/theme1.xml?ContentType=application/vnd.openxmlformats-officedocument.theme+xml">
        <DigestMethod Algorithm="http://www.w3.org/2001/04/xmlenc#sha256"/>
        <DigestValue>MSC/EYkfwclNctHK+aZVNa7gncE2d4S8pHsh2ftpRsE=</DigestValue>
      </Reference>
      <Reference URI="/xl/workbook.xml?ContentType=application/vnd.openxmlformats-officedocument.spreadsheetml.sheet.main+xml">
        <DigestMethod Algorithm="http://www.w3.org/2001/04/xmlenc#sha256"/>
        <DigestValue>q92h9PZ8GAK4sJIYqVSrSdYa5msvV0mUTSEtZ5GEU7o=</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akUnFniyHKwcqVlub1OZRsfQvqGOzSpgPk/OZAPfvQY=</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G4fB2Vrf8KyAdhLiBGuydKBfDiUZuOfhnVshmpN+Exk=</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b1MQUVCmhQXYdYToMKZKh+xcYDt+Yv6QIM5V/T7KSB4=</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zywGnqcRutTo5RL4u1RlSM5O9iZKtuThnL3qzqX92DI=</DigestValue>
      </Reference>
      <Reference URI="/xl/worksheets/sheet1.xml?ContentType=application/vnd.openxmlformats-officedocument.spreadsheetml.worksheet+xml">
        <DigestMethod Algorithm="http://www.w3.org/2001/04/xmlenc#sha256"/>
        <DigestValue>f5YlSEDKo2Zh5zm9J3Ao8cULhpV782cg6YkeJvzCT1g=</DigestValue>
      </Reference>
      <Reference URI="/xl/worksheets/sheet2.xml?ContentType=application/vnd.openxmlformats-officedocument.spreadsheetml.worksheet+xml">
        <DigestMethod Algorithm="http://www.w3.org/2001/04/xmlenc#sha256"/>
        <DigestValue>MvK+nZRMqXHuAaIDQTQ/FAaidzDgjQTee/ayW6TCB1k=</DigestValue>
      </Reference>
      <Reference URI="/xl/worksheets/sheet3.xml?ContentType=application/vnd.openxmlformats-officedocument.spreadsheetml.worksheet+xml">
        <DigestMethod Algorithm="http://www.w3.org/2001/04/xmlenc#sha256"/>
        <DigestValue>dHD1ODMI3L3w+FvYOC6XzpWD/zMvD/tMf+YrXH81o3c=</DigestValue>
      </Reference>
      <Reference URI="/xl/worksheets/sheet4.xml?ContentType=application/vnd.openxmlformats-officedocument.spreadsheetml.worksheet+xml">
        <DigestMethod Algorithm="http://www.w3.org/2001/04/xmlenc#sha256"/>
        <DigestValue>FKPtQivX4it5LVm9umqMFHYlU84kCHePWy5YeYzl3GI=</DigestValue>
      </Reference>
      <Reference URI="/xl/worksheets/sheet5.xml?ContentType=application/vnd.openxmlformats-officedocument.spreadsheetml.worksheet+xml">
        <DigestMethod Algorithm="http://www.w3.org/2001/04/xmlenc#sha256"/>
        <DigestValue>HlW1ILjfVJeKBddijPGY/ta9VZjLP5RKShUtl47VdgI=</DigestValue>
      </Reference>
    </Manifest>
    <SignatureProperties>
      <SignatureProperty Id="idSignatureTime" Target="#idPackageSignature">
        <mdssi:SignatureTime xmlns:mdssi="http://schemas.openxmlformats.org/package/2006/digital-signature">
          <mdssi:Format>YYYY-MM-DDThh:mm:ssTZD</mdssi:Format>
          <mdssi:Value>2020-10-28T18:49:39Z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aprobado</SignatureComments>
          <WindowsVersion>6.2</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2020-10-28T18:49:39Z</xd:SigningTime>
          <xd:SigningCertificate>
            <xd:Cert>
              <xd:CertDigest>
                <DigestMethod Algorithm="http://www.w3.org/2001/04/xmlenc#sha256"/>
                <DigestValue>tMq8+2GlBVKBwOAr1Q0favHBknJMihOF/CkeuyVv4Xw=</DigestValue>
              </xd:CertDigest>
              <xd:IssuerSerial>
                <X509IssuerName>CN=CA-CODE100 S.A., C=PY, O=CODE100 S.A., SERIALNUMBER=RUC 80080610-7</X509IssuerName>
                <X509SerialNumber>2051668595146705418847387517617196999509023679</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Aprobó este documento</xd:Description>
            </xd:CommitmentTypeId>
            <xd:AllSignedDataObjects/>
            <xd:CommitmentTypeQualifiers>
              <xd:CommitmentTypeQualifier>aprobado</xd:CommitmentTypeQualifier>
            </xd:CommitmentTypeQualifiers>
          </xd:CommitmentTypeIndication>
        </xd:SignedDataObjectProperties>
      </xd:SignedProperties>
      <xd:UnsignedProperties>
        <xd:UnsignedSignatureProperties>
          <xd:CertificateValues>
            <xd:EncapsulatedX509Certificate>MIIHlTCCBX2gAwIBAgIQFQam0zHqbL5VAzhF6Zk1wTANBgkqhkiG9w0BAQsFADBvMQswCQYDVQQGEwJQWTErMCkGA1UECgwiTWluaXN0ZXJpbyBkZSBJbmR1c3RyaWEgeSBDb21lcmNpbzEzMDEGA1UEAwwqQXV0b3JpZGFkIENlcnRpZmljYWRvcmEgUmHDrXogZGVsIFBhcmFndWF5MB4XDTE1MDMxMzE5MTkzM1oXDTI1MDMxMzE5MTkzM1owVzEXMBUGA1UEBRMOUlVDIDgwMDgwNjEwLTcxFTATBgNVBAoTDENPREUxMDAgUy5BLjELMAkGA1UEBhMCUFkxGDAWBgNVBAMTD0NBLUNPREUxMDAgUy5BLjCCAiIwDQYJKoZIhvcNAQEBBQADggIPADCCAgoCggIBAKq5cmDx8Vvk7dlXjYYKwdNRreQbj9K2Q3zBDwF+/vPMXXX8pPD+U3dIHr9BGoDy6M7UrZlXfexAGDzVgaTKlzJgZbkYFOYOKrN2fh1UnTPnStJsIjHywqpPqrW0y5rRm3preND4LMJhjmB0YSIp6LT8Nd5FvOtn/G2eBMZD1vFGooZ8p135TkWSGhTfNwssEYaLxWxFSnC8ntX+rfzBh0v9bx/iS2oRpvqLqTyOXvtgaTmUcGOMmzwRUnuQqRaHe7EQJMtYSnFKB8QZbxhnMSmhc3wxAcrO+mOruL/FO153UvU6uEJUP4uxjggxxyxcIWwQX40/TMWauVhG68YjIUZJBXJMSbO9AewBmKnWSWkZqD2ZTwg6fPew0cBOSsk2AvlA6w++ID+31F8uSm6OOxG/u9q3a7kHdfsH1N+tQBBdhuUr8+IcwNIgy4kkVQsNyF9jxwPimQHUXWTHnMxug0zb/+UyPX5U24dzq1FrMHneKi+m7fZYjPO3eN1FB/0ZhTqphfEM8QT8XHaPSxY+U8raBZnWqjZhCT5Xx02cmlHYZ/O4w7us9KKaMfLrMxioE8CdJsyTkN1K6z/Bd31FVPSfKJZBZ+4iAj6Wfa4sRci8KhB9tS9Tp4AeSY/yaf6OSh1FZSgaJ8UpCCJjX8BIlToDHyASJxtaR7AItaeD5p4XAgMBAAGjggJDMIICPzASBgNVHRMBAf8ECDAGAQH/AgEAMA4GA1UdDwEB/wQEAwIBBjAdBgNVHQ4EFgQUJ/baOwt/k/hZEtAVqkLPspaWPUUwHwYDVR0jBBgwFoAUwsQR8ipoRAwAKOxM1inbkvtevdYwegYIKwYBBQUHAQEEbjBsMD4GCCsGAQUFBzAChjJodHRwOi8vd3d3LmFjcmFpei5nb3YucHkvY3J0L2FjX3JhaXpfcHlfc2hhMjU2LmNydDAqBggrBgEFBQcwAYYeaHR0cDovL2NhMS5jb2RlMTAwLmNvbS5weS9vY3NwMIIBHQYDVR0gBIIBFDCCARAwggEMBgNVHSAwggEDMDYGCCsGAQUFBwIBFipodHRwOi8vd3d3LmFjcmFpei5nb3YucHkvY3BzL3BvbGl0aWNhcy5wZGYwZgYIKwYBBQUHAgIwWhpYQ2VydGlmaWNhZG9zIGVtaXRpZG9zIGRlbnRybyBkZWwgbWFyY28gZGUgbGEgUEtJIFBhcmFndWF5IGJham8gbGEgamVyYXJxdWlhIGRlIHN1IEFDUmFpejBhBggrBgEFBQcCAjBVGlNJc3N1ZWQgQ2VydGlmaWNhdGVzIGluIHRoZSBzY29wZSBvZiB0aGUgUEtJIFBhcmFndWF5IHVuZGVyIHRoZSBoaWVyYWNoeSBvZiBST09UIENBLjA8BgNVHR8ENTAzMDGgL6AthitodHRwOi8vd3d3LmFjcmFpei5nb3YucHkvYXJsL2FjX3JhaXpfcHkuY3JsMA0GCSqGSIb3DQEBCwUAA4ICAQCYwoeertzB7Um4In9wdg4uUvBU1DnivQWVaUJheeX5Bx81Mx60cu54IrwRC8o9AdgyV3aZiy+cWd8hBoX8ItgqJmxk4PwUT1802eP/ftLurBdCbAQv0lL81sDN00qtSo8LuqKv7ShZ5yYmrF6mEYJJYZ6AmCA5ji0nQ204rP7GKn3aA2wRy9DQ0WcAHB5YXVj4ihPMPWRf1y+zdDVEAJl2w2lmaBWPpg2Q/fIssSosmQozlHgb7HuVTLluHfZLdGiwq/pIk89qaoTpZs8s/ni2jMFvTx/3DHnY3Dz6s5kRDw2whrIjoV6xMDLJe3bm+rXKi2pGddUsqNrb6lCTUwN6bC0xIhwjRRxrBO9CMnj/8YT1GmR9kHKgP08tcyDSWk+woSoflKL/mlOkZf5o8TLTtSDeA87MMT0n18CWxzSLpkF97WXmJ8JGqTFDk1efqogYP6oanP9QvVUNGyEJw6DmGHEW3c29XaL1j/F4DTRCGEH2anQtpL6nV0l+mJ/hsDzPpPt92VilM4GdPZvk10JQ/yzj4+uNB9wozKLy427qbe6se/VaHa3iyutnxRP9sPEqHWfP/fm5u/e0PC9/JsjE89zti8rxEUK3hES0cSaLsCXpPKXPViaZI+1FeCtG9q2Deesy9diKtRnVZ1/ozb1rdfsug6BLWG4AsBnG3zduXA==</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balance</vt:lpstr>
      <vt:lpstr>Notas a los est cont</vt:lpstr>
      <vt:lpstr>Flujo de Efectivo grac</vt:lpstr>
      <vt:lpstr>Sheet1</vt:lpstr>
      <vt:lpstr>Hoja1</vt:lpstr>
      <vt:lpstr>balance!Área_de_impresión</vt:lpstr>
      <vt:lpstr>'Flujo de Efectivo grac'!Área_de_impresión</vt:lpstr>
      <vt:lpstr>'Notas a los est cont'!Área_de_impresión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Nelson Canete</dc:creator>
  <cp:lastModifiedBy>Rocio Ramirez</cp:lastModifiedBy>
  <cp:lastPrinted>2020-10-19T14:01:24Z</cp:lastPrinted>
  <dcterms:created xsi:type="dcterms:W3CDTF">2013-04-11T14:33:39Z</dcterms:created>
  <dcterms:modified xsi:type="dcterms:W3CDTF">2020-10-27T11:30:39Z</dcterms:modified>
</cp:coreProperties>
</file>