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ls" ContentType="application/vnd.ms-excel"/>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Override PartName="/_xmlsignatures/sig19.xml" ContentType="application/vnd.openxmlformats-package.digital-signature-xmlsignature+xml"/>
  <Override PartName="/_xmlsignatures/sig20.xml" ContentType="application/vnd.openxmlformats-package.digital-signature-xmlsignature+xml"/>
  <Override PartName="/_xmlsignatures/sig21.xml" ContentType="application/vnd.openxmlformats-package.digital-signature-xmlsignature+xml"/>
  <Override PartName="/_xmlsignatures/sig22.xml" ContentType="application/vnd.openxmlformats-package.digital-signature-xmlsignature+xml"/>
  <Override PartName="/_xmlsignatures/sig23.xml" ContentType="application/vnd.openxmlformats-package.digital-signature-xmlsignature+xml"/>
  <Override PartName="/_xmlsignatures/sig24.xml" ContentType="application/vnd.openxmlformats-package.digital-signature-xmlsignature+xml"/>
  <Override PartName="/_xmlsignatures/sig25.xml" ContentType="application/vnd.openxmlformats-package.digital-signature-xmlsignature+xml"/>
  <Override PartName="/_xmlsignatures/sig26.xml" ContentType="application/vnd.openxmlformats-package.digital-signature-xmlsignature+xml"/>
  <Override PartName="/_xmlsignatures/sig27.xml" ContentType="application/vnd.openxmlformats-package.digital-signature-xmlsignature+xml"/>
  <Override PartName="/_xmlsignatures/sig28.xml" ContentType="application/vnd.openxmlformats-package.digital-signature-xmlsignature+xml"/>
  <Override PartName="/_xmlsignatures/sig29.xml" ContentType="application/vnd.openxmlformats-package.digital-signature-xmlsignature+xml"/>
  <Override PartName="/_xmlsignatures/sig30.xml" ContentType="application/vnd.openxmlformats-package.digital-signature-xmlsignature+xml"/>
  <Override PartName="/_xmlsignatures/sig31.xml" ContentType="application/vnd.openxmlformats-package.digital-signature-xmlsignature+xml"/>
  <Override PartName="/_xmlsignatures/sig32.xml" ContentType="application/vnd.openxmlformats-package.digital-signature-xmlsignature+xml"/>
  <Override PartName="/_xmlsignatures/sig33.xml" ContentType="application/vnd.openxmlformats-package.digital-signature-xmlsignature+xml"/>
  <Override PartName="/_xmlsignatures/sig34.xml" ContentType="application/vnd.openxmlformats-package.digital-signature-xmlsignature+xml"/>
  <Override PartName="/_xmlsignatures/sig35.xml" ContentType="application/vnd.openxmlformats-package.digital-signature-xmlsignature+xml"/>
  <Override PartName="/_xmlsignatures/sig36.xml" ContentType="application/vnd.openxmlformats-package.digital-signature-xmlsignature+xml"/>
  <Override PartName="/_xmlsignatures/sig37.xml" ContentType="application/vnd.openxmlformats-package.digital-signature-xmlsignature+xml"/>
  <Override PartName="/_xmlsignatures/sig38.xml" ContentType="application/vnd.openxmlformats-package.digital-signature-xmlsignature+xml"/>
  <Override PartName="/_xmlsignatures/sig39.xml" ContentType="application/vnd.openxmlformats-package.digital-signature-xmlsignature+xml"/>
  <Override PartName="/_xmlsignatures/sig40.xml" ContentType="application/vnd.openxmlformats-package.digital-signature-xmlsignature+xml"/>
  <Override PartName="/_xmlsignatures/sig41.xml" ContentType="application/vnd.openxmlformats-package.digital-signature-xmlsignature+xml"/>
  <Override PartName="/_xmlsignatures/sig42.xml" ContentType="application/vnd.openxmlformats-package.digital-signature-xmlsignature+xml"/>
  <Override PartName="/_xmlsignatures/sig43.xml" ContentType="application/vnd.openxmlformats-package.digital-signature-xmlsignature+xml"/>
  <Override PartName="/_xmlsignatures/sig44.xml" ContentType="application/vnd.openxmlformats-package.digital-signature-xmlsignature+xml"/>
  <Override PartName="/_xmlsignatures/sig45.xml" ContentType="application/vnd.openxmlformats-package.digital-signature-xmlsignature+xml"/>
  <Override PartName="/_xmlsignatures/sig46.xml" ContentType="application/vnd.openxmlformats-package.digital-signature-xmlsignature+xml"/>
  <Override PartName="/_xmlsignatures/sig47.xml" ContentType="application/vnd.openxmlformats-package.digital-signature-xmlsignature+xml"/>
  <Override PartName="/_xmlsignatures/sig48.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24226"/>
  <mc:AlternateContent xmlns:mc="http://schemas.openxmlformats.org/markup-compatibility/2006">
    <mc:Choice Requires="x15">
      <x15ac:absPath xmlns:x15ac="http://schemas.microsoft.com/office/spreadsheetml/2010/11/ac" url="C:\Users\celestenunez\Desktop\"/>
    </mc:Choice>
  </mc:AlternateContent>
  <xr:revisionPtr revIDLastSave="0" documentId="8_{25A5287B-0522-4BF9-B3E2-FEB9887CAE5D}" xr6:coauthVersionLast="47" xr6:coauthVersionMax="47" xr10:uidLastSave="{00000000-0000-0000-0000-000000000000}"/>
  <bookViews>
    <workbookView xWindow="-120" yWindow="-120" windowWidth="20730" windowHeight="11160" xr2:uid="{00000000-000D-0000-FFFF-FFFF00000000}"/>
  </bookViews>
  <sheets>
    <sheet name="CARATULA I" sheetId="12" r:id="rId1"/>
    <sheet name="CARATULA II " sheetId="17" r:id="rId2"/>
    <sheet name="CARATULA III" sheetId="13" r:id="rId3"/>
    <sheet name="ACTIVO-PASIVO" sheetId="1" r:id="rId4"/>
    <sheet name="RESULTADO" sheetId="2" r:id="rId5"/>
    <sheet name="FLUJO" sheetId="3" r:id="rId6"/>
    <sheet name="VARIAC.PATRIM" sheetId="4" r:id="rId7"/>
    <sheet name="NOTA INICIAL" sheetId="5" r:id="rId8"/>
    <sheet name="NOTA 5 A-E" sheetId="6" r:id="rId9"/>
    <sheet name="NOTA 5 F" sheetId="7" r:id="rId10"/>
    <sheet name="ANEXO G-L" sheetId="8" r:id="rId11"/>
    <sheet name="ANEXO M-P" sheetId="9" r:id="rId12"/>
    <sheet name="ANEXO R-U" sheetId="15" r:id="rId13"/>
    <sheet name="ANEXO V-X" sheetId="10" r:id="rId14"/>
    <sheet name="NOTA FINAL" sheetId="11" r:id="rId15"/>
    <sheet name="ANEXO III" sheetId="16" state="hidden" r:id="rId16"/>
  </sheets>
  <externalReferences>
    <externalReference r:id="rId17"/>
    <externalReference r:id="rId18"/>
    <externalReference r:id="rId19"/>
  </externalReferences>
  <definedNames>
    <definedName name="_xlnm.Print_Area" localSheetId="3">'ACTIVO-PASIVO'!#REF!</definedName>
    <definedName name="_xlnm.Print_Area" localSheetId="0">'CARATULA I'!$A$1:$G$32</definedName>
    <definedName name="_xlnm.Print_Area" localSheetId="2">'CARATULA III'!$A$1:$I$21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6" i="17" l="1"/>
  <c r="I46" i="17"/>
  <c r="I57" i="17"/>
  <c r="I56" i="17"/>
  <c r="I55" i="17"/>
  <c r="I54" i="17"/>
  <c r="I53" i="17"/>
  <c r="I52" i="17"/>
  <c r="I51" i="17"/>
  <c r="I50" i="17"/>
  <c r="I49" i="17"/>
  <c r="I48" i="17"/>
  <c r="I47" i="17"/>
  <c r="I45" i="17"/>
  <c r="I44" i="17"/>
  <c r="I43" i="17"/>
  <c r="I41" i="17"/>
  <c r="I40" i="17"/>
  <c r="I42" i="17"/>
  <c r="I39" i="17"/>
  <c r="I38" i="17"/>
  <c r="I37" i="17"/>
  <c r="I36" i="17"/>
  <c r="I35" i="17"/>
  <c r="I34" i="17"/>
  <c r="I33" i="17"/>
  <c r="I32" i="17"/>
  <c r="I31" i="17"/>
  <c r="I30" i="17"/>
  <c r="I29" i="17"/>
  <c r="I28" i="17"/>
  <c r="I27" i="17"/>
  <c r="E56" i="17"/>
  <c r="H56" i="17"/>
  <c r="H46" i="17"/>
  <c r="E40" i="8"/>
  <c r="H62" i="17" l="1"/>
  <c r="H60" i="17"/>
  <c r="G60" i="17"/>
  <c r="I59" i="17" s="1"/>
  <c r="E60" i="17"/>
  <c r="G56" i="17"/>
  <c r="E46" i="17"/>
  <c r="F28" i="16"/>
  <c r="G28" i="16"/>
  <c r="F29" i="16"/>
  <c r="G29" i="16"/>
  <c r="F30" i="16"/>
  <c r="G30" i="16"/>
  <c r="F31" i="16"/>
  <c r="G31" i="16"/>
  <c r="F32" i="16"/>
  <c r="G32" i="16"/>
  <c r="F33" i="16"/>
  <c r="G33" i="16"/>
  <c r="E63" i="17" l="1"/>
  <c r="I58" i="17"/>
  <c r="G29" i="10"/>
  <c r="G30" i="10" s="1"/>
  <c r="H26" i="10"/>
  <c r="G26" i="10"/>
  <c r="G28" i="9"/>
  <c r="E28" i="9"/>
  <c r="B25" i="8" l="1"/>
  <c r="H161" i="6"/>
  <c r="G161" i="6"/>
  <c r="E161" i="6"/>
  <c r="F160" i="6"/>
  <c r="F159" i="6"/>
  <c r="F158" i="6"/>
  <c r="H152" i="6"/>
  <c r="G152" i="6"/>
  <c r="F152" i="6"/>
  <c r="B142" i="6"/>
  <c r="F60" i="6"/>
  <c r="E60" i="6"/>
  <c r="D60" i="6"/>
  <c r="B60" i="6"/>
  <c r="D39" i="6"/>
  <c r="B39" i="6"/>
  <c r="D38" i="6"/>
  <c r="B38" i="6"/>
  <c r="D37" i="6"/>
  <c r="B37" i="6"/>
  <c r="F12" i="6"/>
  <c r="F161" i="6" l="1"/>
  <c r="E37" i="6" l="1"/>
  <c r="F37" i="6" s="1"/>
  <c r="E38" i="6" l="1"/>
  <c r="F38" i="6" s="1"/>
  <c r="E39" i="6" l="1"/>
  <c r="F39" i="6" s="1"/>
</calcChain>
</file>

<file path=xl/sharedStrings.xml><?xml version="1.0" encoding="utf-8"?>
<sst xmlns="http://schemas.openxmlformats.org/spreadsheetml/2006/main" count="1245" uniqueCount="876">
  <si>
    <t>(En Guaraníes)</t>
  </si>
  <si>
    <t>Activo</t>
  </si>
  <si>
    <t>Periodo Actual</t>
  </si>
  <si>
    <t>Ejercicio Anterior</t>
  </si>
  <si>
    <t>Pasivo</t>
  </si>
  <si>
    <t>Disponibilidades (Nota 5.d.)</t>
  </si>
  <si>
    <t>Documentos y Cuentas a Pagar</t>
  </si>
  <si>
    <t>Acreedores por Intermediación (Nota 5.m.)</t>
  </si>
  <si>
    <t>Recaudaciones a Depositar</t>
  </si>
  <si>
    <t>Acreedores Varios (Nota 5.l.)</t>
  </si>
  <si>
    <t>Bancos</t>
  </si>
  <si>
    <t>Cuentas a Pagar a Personas y</t>
  </si>
  <si>
    <t>Empresas Relacionadas (Nota 5.o. y  Nota 5.r. )</t>
  </si>
  <si>
    <t>Inversiones Temporarias (Nota 5.e.)</t>
  </si>
  <si>
    <t>Obligac.por Contratos de Underwiting  (Nota 5.p.)</t>
  </si>
  <si>
    <t>Obligac.por Administración de cartera (Nota 5.n.)</t>
  </si>
  <si>
    <t>Títulos De Renta Variable</t>
  </si>
  <si>
    <t>Títulos De Renta Fija</t>
  </si>
  <si>
    <t>Prestamos Financieros (Nota 5.k.)</t>
  </si>
  <si>
    <t>Menos: previsión Por menor valor</t>
  </si>
  <si>
    <t xml:space="preserve">Prestamos Bancarios </t>
  </si>
  <si>
    <t>Créditos (Nota 5.f)</t>
  </si>
  <si>
    <t>Interes a Pagar</t>
  </si>
  <si>
    <t>Deudores por Intermediación</t>
  </si>
  <si>
    <t xml:space="preserve">Intereses a Devengar </t>
  </si>
  <si>
    <t>Documentos y cuentas por cobrar</t>
  </si>
  <si>
    <t>Deudores varios</t>
  </si>
  <si>
    <t>Provisiones</t>
  </si>
  <si>
    <t xml:space="preserve">Menos: previsión para incobrables </t>
  </si>
  <si>
    <t>IVA a Pagar</t>
  </si>
  <si>
    <t>Iva Credito Fiscal</t>
  </si>
  <si>
    <t>Retenciones de Impuestos</t>
  </si>
  <si>
    <t>Aportes y Retenciones a pagar</t>
  </si>
  <si>
    <t xml:space="preserve">Otros Pasivos </t>
  </si>
  <si>
    <t>Prestamos De Terceros (Nota 5.q)</t>
  </si>
  <si>
    <t>Otros Activos</t>
  </si>
  <si>
    <t>Dividendos a pagar en efectivo (Nota 5.r.,5.o)</t>
  </si>
  <si>
    <t>Otros Activos Corrientes (Nota 5 j)</t>
  </si>
  <si>
    <t>Otros pasivos Corrientes (Nota 5.q.)</t>
  </si>
  <si>
    <t>Total Activo Corriente</t>
  </si>
  <si>
    <t>Total Pasivo Corriente</t>
  </si>
  <si>
    <t>Cuentas a Pagar</t>
  </si>
  <si>
    <t>Títulos De Renta Variable (Nota 5.e)</t>
  </si>
  <si>
    <t xml:space="preserve">Obligac.por Contratos de Underwiting </t>
  </si>
  <si>
    <t>Títulos De Renta Fija (Nota 5.e)</t>
  </si>
  <si>
    <t>Acreedores por Intermediación</t>
  </si>
  <si>
    <t>Acción De Bolsa De Valores (Nota 5.e), (Nota7)</t>
  </si>
  <si>
    <t>Oblig.Por Administración De Cartera</t>
  </si>
  <si>
    <t>Empresas Relacionadas (Nota 5.o.)</t>
  </si>
  <si>
    <t>Acreedores Varios (Nota 5 I)</t>
  </si>
  <si>
    <t xml:space="preserve">Prestamos Financieros </t>
  </si>
  <si>
    <t>Deudores Gs LP</t>
  </si>
  <si>
    <t>Créditos en Gestión de Cobro</t>
  </si>
  <si>
    <t>Prestamos en Bancos</t>
  </si>
  <si>
    <t>Creditos en Gestion de Recuperacion</t>
  </si>
  <si>
    <t>Palco CCP</t>
  </si>
  <si>
    <t xml:space="preserve">Previsiones </t>
  </si>
  <si>
    <t>Menos: previsión por cuentas a cobrar a</t>
  </si>
  <si>
    <t>Previsión para Indemnización</t>
  </si>
  <si>
    <t xml:space="preserve">personas y empresas relacionadas </t>
  </si>
  <si>
    <t xml:space="preserve">Otras Contingencias </t>
  </si>
  <si>
    <t>Derechos sobre Títulos Por Contratos de</t>
  </si>
  <si>
    <t>Otros pasivos no Corriente (Nota 5.q.)</t>
  </si>
  <si>
    <t>Iva credito fiscal</t>
  </si>
  <si>
    <t>Cuenta De orden Acreedora</t>
  </si>
  <si>
    <t>Cuentas de Orden Nota 7</t>
  </si>
  <si>
    <t>Bienes de Uso (Nota 5.g)</t>
  </si>
  <si>
    <t xml:space="preserve">Bienes de Uso </t>
  </si>
  <si>
    <t>(Depreciación acumulada)</t>
  </si>
  <si>
    <t>Patrimonio Neto</t>
  </si>
  <si>
    <t>Licencia</t>
  </si>
  <si>
    <t>Marcas</t>
  </si>
  <si>
    <t>Sistema Informático (Nota 5 hi)</t>
  </si>
  <si>
    <t xml:space="preserve">Total Patrimonio Neto (Según el estado de </t>
  </si>
  <si>
    <t>Amortización C.D. Sistemas (Nota 5 hi)</t>
  </si>
  <si>
    <t>Variación del patrimonio Neto)</t>
  </si>
  <si>
    <t>Otros Activos No Corrientes (Nota 5j)</t>
  </si>
  <si>
    <t>Gastos No Devengados (Nota 5j )</t>
  </si>
  <si>
    <t>Total Activo No Corriente</t>
  </si>
  <si>
    <t>Cuentas de Orden</t>
  </si>
  <si>
    <t>Cuenta de Contingencia Deudora</t>
  </si>
  <si>
    <t>Cuenta De Contingencia Acreedora</t>
  </si>
  <si>
    <t>Presidente</t>
  </si>
  <si>
    <t>Sindico</t>
  </si>
  <si>
    <t>Estado de Resultados</t>
  </si>
  <si>
    <t>(En Guaranies)</t>
  </si>
  <si>
    <t xml:space="preserve"> Periodo  Anterior</t>
  </si>
  <si>
    <t>Comisiones por Operaciones en Rueda</t>
  </si>
  <si>
    <t>Comisiones por operaciones fuera de Rueda</t>
  </si>
  <si>
    <t>Comisiones por Contratos De Colocacion Primaria</t>
  </si>
  <si>
    <t>Otros Ingresos Operativos (Nota 5.v.)</t>
  </si>
  <si>
    <t>Gastos Por Comisiones y Servicios</t>
  </si>
  <si>
    <t>Aranceles por Negociacion Bolsa de Valores</t>
  </si>
  <si>
    <t>Otros Gastos Operativos (Nota 5.w.)</t>
  </si>
  <si>
    <t>Publicidad</t>
  </si>
  <si>
    <t>Folleto e Impresiones</t>
  </si>
  <si>
    <t>Otros gastos De Comercializacion (Nota 5.w.)</t>
  </si>
  <si>
    <t>Servicios Personales</t>
  </si>
  <si>
    <t>Prevision,amortizacion y depreciaciones</t>
  </si>
  <si>
    <t>Mantenimiento</t>
  </si>
  <si>
    <t>Alquileres</t>
  </si>
  <si>
    <t>Gastos Generales</t>
  </si>
  <si>
    <t xml:space="preserve">Seguros </t>
  </si>
  <si>
    <t>Multas</t>
  </si>
  <si>
    <t>Impuestos,tasas y contribuciones</t>
  </si>
  <si>
    <t>Otros Gastos de Administracion</t>
  </si>
  <si>
    <t>Otros Ingresos y Egresos (Nota 5.x.)</t>
  </si>
  <si>
    <t>Otros Ingresos</t>
  </si>
  <si>
    <t>Otros Egresos - Gtos. Bancarios</t>
  </si>
  <si>
    <t xml:space="preserve">Resultados Financieros </t>
  </si>
  <si>
    <t>Generados por Activos</t>
  </si>
  <si>
    <t xml:space="preserve">Intereses Cobrados </t>
  </si>
  <si>
    <t>Diferencias De Cambio (Nota 5.c.)</t>
  </si>
  <si>
    <t>Generados por Pasivos</t>
  </si>
  <si>
    <t>Intereses Pagados (Nota 5.y.)</t>
  </si>
  <si>
    <t>Resultado Extraordinarios (Nota 5.z.)</t>
  </si>
  <si>
    <t xml:space="preserve">Resultado extraordinarios </t>
  </si>
  <si>
    <t>Egresos extraordinarios</t>
  </si>
  <si>
    <t>Ajuste De Resultado De Ejercicios Anteriores</t>
  </si>
  <si>
    <t>Ingresos</t>
  </si>
  <si>
    <t>Egresos</t>
  </si>
  <si>
    <t>Utilidad O (Perdida)</t>
  </si>
  <si>
    <t>Impuesto a la Renta</t>
  </si>
  <si>
    <t>Reserva Legal</t>
  </si>
  <si>
    <t>Resultado del Ejercicio</t>
  </si>
  <si>
    <t>Estado de Flujo De Efectivo</t>
  </si>
  <si>
    <t>FLUJO DE EFECTIVO POR ACTIVIDADES OPERATIVAS</t>
  </si>
  <si>
    <t>VENTAS NETAS (COBRO NETO)</t>
  </si>
  <si>
    <t>PAGO A PROVEEDORES LOCALES (PAGO NETO)</t>
  </si>
  <si>
    <t>PAGO A PROVEEDORES DEL EXTERIOR (PAGO NETO)</t>
  </si>
  <si>
    <t>EFECTIVO PAGADO A EMPLEADOS</t>
  </si>
  <si>
    <t>EFECTIVO GENERADO (USADO) POR OTRAS ACTIVIDADES OPERATIVAS</t>
  </si>
  <si>
    <t>PAGO DE IMPUESTOS</t>
  </si>
  <si>
    <t>EFECTIVO NETO POR ACTIVIDADES OPERATIVAS</t>
  </si>
  <si>
    <t>FLUJO DE EFECTIVO POR ACTIVIDADES DE INVERSIÓN</t>
  </si>
  <si>
    <t>AUMENTO/DISMINUCIÓN NETO/A DE INVERSIONES TEMPORARIAS</t>
  </si>
  <si>
    <t>AUMENTO/DISMINUCIÓN NETO/A DE INVERSIONES A LARGO PLAZO</t>
  </si>
  <si>
    <t>AUMENTO/DISMINUCIÓN NETO/A DE PROPIEDAD, PLANTA Y EQUIPO</t>
  </si>
  <si>
    <t>EFECTIVO NETO POR ACTIVIDADES DE INVERSIÓN</t>
  </si>
  <si>
    <t>FLUJO DE EFECTIVO POR ACTIVIDADES DE FINANCIAMIENTO</t>
  </si>
  <si>
    <t>APORTE DE CAPITAL</t>
  </si>
  <si>
    <t>AUMENTO/DISMINUCIÓN NETO/A DE PRÉSTAMOS</t>
  </si>
  <si>
    <t>DIVIDENDOS PAGADOS</t>
  </si>
  <si>
    <t xml:space="preserve">AUMENTO/DISMINUCIÓN NETO/A DE INTERESES </t>
  </si>
  <si>
    <t>EFECTIVO NETO POR ACTIVIDADES DE FINANCIAMIENTO</t>
  </si>
  <si>
    <t xml:space="preserve">EFECTO DE LAS GANANCIAS O PÉRDIDAS POR DIFERENCIAS DE TIPO DE CAMBIO </t>
  </si>
  <si>
    <t>AUMENTO/DISMINUCIÓN NETO/A DE EFECTIVOS Y SUS EQUIVALENTES</t>
  </si>
  <si>
    <t>EFECTIVO Y SUS EQUIVALENTES AL COMIENZO DEL PERIODO</t>
  </si>
  <si>
    <t>EFECTIVO Y SUS EQUIVALENTES AL CIERRE DEL PERIODO</t>
  </si>
  <si>
    <t>Movimientos</t>
  </si>
  <si>
    <t>Capital</t>
  </si>
  <si>
    <t>Reservas</t>
  </si>
  <si>
    <t>Resultados</t>
  </si>
  <si>
    <t>Suscripto</t>
  </si>
  <si>
    <t>A Integrar /Aporte</t>
  </si>
  <si>
    <t>Integrado</t>
  </si>
  <si>
    <t>Legal</t>
  </si>
  <si>
    <t>Facultativa</t>
  </si>
  <si>
    <t>Inversiones</t>
  </si>
  <si>
    <t>Revalúo</t>
  </si>
  <si>
    <t>Acumulados</t>
  </si>
  <si>
    <t>Del Ejercicio</t>
  </si>
  <si>
    <t>Periodo Anterior</t>
  </si>
  <si>
    <t xml:space="preserve">Saldo al Inicio del ejercicio </t>
  </si>
  <si>
    <t>Movimiento subsecuentes</t>
  </si>
  <si>
    <t>Transf. A dividendos a pagar</t>
  </si>
  <si>
    <t>Total periodo actual</t>
  </si>
  <si>
    <t>Total periodo anterior</t>
  </si>
  <si>
    <t>Notas a los Estados Contables</t>
  </si>
  <si>
    <t xml:space="preserve">La empresa fue aprobada como Casa de Bolsa por la Bolsa de Valores y Productos de Asunción S.A.  según Resolución 23/93 de fecha 7 de octubre de 1993.- </t>
  </si>
  <si>
    <t>La empresa Valores Casa de Bolsa S.A., al cierre del periodo considerado cuenta con participación en la Bolsa de Valores y Productos de Asunción S.A., de acuerdo a lo establecido en la Ley 1284/98 de Mercado de capitales.</t>
  </si>
  <si>
    <t xml:space="preserve"> </t>
  </si>
  <si>
    <t xml:space="preserve">Los ingresos generados durante el periodo son registrados como ingresos en función a su devengamiento, independientemente a su realización. </t>
  </si>
  <si>
    <t xml:space="preserve">No se registraron cambios en los criterios de valución con relación al año anterior, manteniéndose uniformes con el periodo comparado. </t>
  </si>
  <si>
    <t>a) Valuación en moneda extranjera</t>
  </si>
  <si>
    <t>Concepto</t>
  </si>
  <si>
    <t>Periodo actual G.</t>
  </si>
  <si>
    <t>Periodo anterior G.</t>
  </si>
  <si>
    <t>Tipo de cambio comprador</t>
  </si>
  <si>
    <t>Tipo de cambio vendedor</t>
  </si>
  <si>
    <t>b) Posición en moneda extranjera</t>
  </si>
  <si>
    <t>Activos y pasivos en moneda extranjera</t>
  </si>
  <si>
    <t>Detalle</t>
  </si>
  <si>
    <t>Moneda extranjera clase</t>
  </si>
  <si>
    <t>Moneda extranjera Monto</t>
  </si>
  <si>
    <t>Cambio cierre periodo actual (guaranies)</t>
  </si>
  <si>
    <t>Saldo periodo actual (guaranies)</t>
  </si>
  <si>
    <t>Cambio cierre Ejercicio Anterior</t>
  </si>
  <si>
    <t>Saldo al Cierre Ejercicio Anterior (Guaranies)</t>
  </si>
  <si>
    <t>Activos Corrientes</t>
  </si>
  <si>
    <t>Recaudaciones a Depositar M/E</t>
  </si>
  <si>
    <t>USD</t>
  </si>
  <si>
    <t>Bonos en Moneda extranjera</t>
  </si>
  <si>
    <t>Créditos</t>
  </si>
  <si>
    <t>Clientes US$</t>
  </si>
  <si>
    <t>Alquileres a Vencer US$</t>
  </si>
  <si>
    <t>Activos no Corrientes</t>
  </si>
  <si>
    <t>Grantia de Alquiler Family Global</t>
  </si>
  <si>
    <t>Inversiones en Moneda Extranjera</t>
  </si>
  <si>
    <t>Otros Activos a Largo Plazo</t>
  </si>
  <si>
    <t>Pasivos Corrientes</t>
  </si>
  <si>
    <t>Comisiones Cobradas por adelantado</t>
  </si>
  <si>
    <t xml:space="preserve">Deposito de Clientes para Negociación </t>
  </si>
  <si>
    <t xml:space="preserve">Sobregiro Bancario </t>
  </si>
  <si>
    <t>Pasivos No Corrientes</t>
  </si>
  <si>
    <t>c) Diferencia de cambio en moneda extranjera</t>
  </si>
  <si>
    <t xml:space="preserve">Tipo de Cambio periodo Actual    </t>
  </si>
  <si>
    <t>Monto Ajustado Periodo Actual G.</t>
  </si>
  <si>
    <t>Tipo de Cambio periodo Anterior</t>
  </si>
  <si>
    <t>Monto Ajustado Periodo Anterior G.</t>
  </si>
  <si>
    <t>Ganancias por Valuacion De Activos Monetarios en moneda Extranjera</t>
  </si>
  <si>
    <t>Ganancias por Valuacion de Pasivos Monetarios en moneda extranjera</t>
  </si>
  <si>
    <t>Perdidas por Valuacion de Activos Monetarios en Moneda Extranjera</t>
  </si>
  <si>
    <t>Perdidas por Valuación de Pasivos Monetarios En Moneda Extranjera</t>
  </si>
  <si>
    <t>Totales</t>
  </si>
  <si>
    <t>d) Disponibilidades</t>
  </si>
  <si>
    <t>El rubro disponibilidades esta compuesto por las siguientes cuentas:</t>
  </si>
  <si>
    <t>Monto en Guaranies</t>
  </si>
  <si>
    <t>Cuenta</t>
  </si>
  <si>
    <t>Cantidad US$</t>
  </si>
  <si>
    <t>Periodo actual</t>
  </si>
  <si>
    <t>Periodo anterior</t>
  </si>
  <si>
    <t>Caja M/E</t>
  </si>
  <si>
    <t>Caja M/L</t>
  </si>
  <si>
    <t>Fondo Fijo</t>
  </si>
  <si>
    <t xml:space="preserve">Totales </t>
  </si>
  <si>
    <t>Las inversiones están registradas de acuerdo a su precio de adquisición y revaluadas al precio de valor libro de la BVPASA según cuadro se detalla la composición de los mismos.</t>
  </si>
  <si>
    <t>Informacion sobre el Documento y Emisor</t>
  </si>
  <si>
    <t xml:space="preserve">Informacion sobre el Emisor Al </t>
  </si>
  <si>
    <t>Emisor</t>
  </si>
  <si>
    <t>Tipo de Titulo</t>
  </si>
  <si>
    <t>Cantidad de Titulos</t>
  </si>
  <si>
    <t>Valor Nominal Unitario</t>
  </si>
  <si>
    <t>Valor Contable Gs</t>
  </si>
  <si>
    <t>Resultado</t>
  </si>
  <si>
    <t>Inversiones Temporarias</t>
  </si>
  <si>
    <t>BONO</t>
  </si>
  <si>
    <t>CDA</t>
  </si>
  <si>
    <t>Total Periodo Actual G.</t>
  </si>
  <si>
    <t>Total Ejercicio Anterior G.</t>
  </si>
  <si>
    <t>Inversiones permanentes</t>
  </si>
  <si>
    <t>ACCION</t>
  </si>
  <si>
    <t>POLIZA</t>
  </si>
  <si>
    <t>e) Inversiones</t>
  </si>
  <si>
    <t>Cuentas</t>
  </si>
  <si>
    <t>Valor de Costo</t>
  </si>
  <si>
    <t>Valor Contable</t>
  </si>
  <si>
    <t>Valor De Cotizacion</t>
  </si>
  <si>
    <t>Saldo Periodo Actual</t>
  </si>
  <si>
    <t>Saldo Ejercicio Anterior</t>
  </si>
  <si>
    <t>Inversiones no Corrientes</t>
  </si>
  <si>
    <t>Accion de la Bolsa De Valores</t>
  </si>
  <si>
    <t>Cantidad</t>
  </si>
  <si>
    <t>Valor Nominal</t>
  </si>
  <si>
    <t>Valor Libro de la Accion</t>
  </si>
  <si>
    <t>Valor ultimo Remate</t>
  </si>
  <si>
    <t>f) Créditos</t>
  </si>
  <si>
    <t>Se compone de los créditos por operaciones realizadas con los clientes por intermediación y otras operaciones realizadas por la empresa.</t>
  </si>
  <si>
    <t>Deudores por Intermediacion</t>
  </si>
  <si>
    <t>Corto Plazo G.</t>
  </si>
  <si>
    <t>Largo Plazo G.</t>
  </si>
  <si>
    <t>Clientes - Renta Fija</t>
  </si>
  <si>
    <t>Clientes - Renta Variable</t>
  </si>
  <si>
    <t>Sub Total</t>
  </si>
  <si>
    <t>Prevision por incobrables</t>
  </si>
  <si>
    <t>Total Actual</t>
  </si>
  <si>
    <t>Total Anterior</t>
  </si>
  <si>
    <t>Documentos y Ctas. A Cobrar</t>
  </si>
  <si>
    <t>Clientes - Servicios</t>
  </si>
  <si>
    <t>Credito en gestion de cobro</t>
  </si>
  <si>
    <t>Prevision para incobrables</t>
  </si>
  <si>
    <t>IVA Credito Fiscal</t>
  </si>
  <si>
    <t xml:space="preserve">Deudores varios </t>
  </si>
  <si>
    <t>Anticipo de Imp. a la Rta.</t>
  </si>
  <si>
    <t>Anticipo al personal</t>
  </si>
  <si>
    <t>Anticipo a Proveedores</t>
  </si>
  <si>
    <t>Deudores Varios Gs</t>
  </si>
  <si>
    <t xml:space="preserve">Total </t>
  </si>
  <si>
    <t>No registra saldo</t>
  </si>
  <si>
    <t>Instrumentos</t>
  </si>
  <si>
    <t>Valor Unitario</t>
  </si>
  <si>
    <t>Fecha de Vencimiento del Contrato</t>
  </si>
  <si>
    <t>Valor de Suscripcion G.</t>
  </si>
  <si>
    <t>NO APLICABLE</t>
  </si>
  <si>
    <t>Total Actual G.</t>
  </si>
  <si>
    <t>Total Anterior G.</t>
  </si>
  <si>
    <t>g) Bienes de Uso</t>
  </si>
  <si>
    <t>Valores de Origen</t>
  </si>
  <si>
    <t>Depreciaciones</t>
  </si>
  <si>
    <t>Valores al inicio del ejercicio</t>
  </si>
  <si>
    <t>Altas</t>
  </si>
  <si>
    <t>Bajas</t>
  </si>
  <si>
    <t>Revaluo del periodo</t>
  </si>
  <si>
    <t>Valores al Cierre del periodo</t>
  </si>
  <si>
    <t>Acumuladas al inicio del ejercicio</t>
  </si>
  <si>
    <t>Acumuladas al Cierre</t>
  </si>
  <si>
    <t>Neto Resultante</t>
  </si>
  <si>
    <t>Muebles y Utiles</t>
  </si>
  <si>
    <t>Equipos de Informática</t>
  </si>
  <si>
    <t>Rodados</t>
  </si>
  <si>
    <t>Terrenos</t>
  </si>
  <si>
    <t>Instalaciones</t>
  </si>
  <si>
    <t>Totales Periodo Actual</t>
  </si>
  <si>
    <t>Totales Periodo Anterior</t>
  </si>
  <si>
    <t>La empresa  registra operaciones de cuenta Intangibles al periodo considerado</t>
  </si>
  <si>
    <t>k) Préstamos Financieros a corto y largo Plazo</t>
  </si>
  <si>
    <t>Saldo Inicial</t>
  </si>
  <si>
    <t>Aumentos</t>
  </si>
  <si>
    <t>Amortizaciones</t>
  </si>
  <si>
    <t>Saldo Neto Final</t>
  </si>
  <si>
    <t>Institución</t>
  </si>
  <si>
    <t>Total ejercicio anterior</t>
  </si>
  <si>
    <t>Tarjeta de Credito</t>
  </si>
  <si>
    <t>j) Otros Activos Corrientes y No Corrientes</t>
  </si>
  <si>
    <t>Intereses a pagar Gs</t>
  </si>
  <si>
    <t>Intereses a pagar usd</t>
  </si>
  <si>
    <t>Garantía de Alquiler</t>
  </si>
  <si>
    <t xml:space="preserve">Honorarios a Pagar </t>
  </si>
  <si>
    <t>Acreedores Varios</t>
  </si>
  <si>
    <t>Proveedores</t>
  </si>
  <si>
    <t>m) Acreedores por Intermediacion (Corto y Largo Plazo)</t>
  </si>
  <si>
    <t>Aranceles a Pagar a la BVPASA</t>
  </si>
  <si>
    <t>Comisiones Cobradas p/Adelantado</t>
  </si>
  <si>
    <t>Dep. de Clientes para Negociaciones</t>
  </si>
  <si>
    <t>n) Administracion de cartera(Corto y Largo Plazo)</t>
  </si>
  <si>
    <t>Largo plazo G.</t>
  </si>
  <si>
    <t>-</t>
  </si>
  <si>
    <t>o) Cuentas a Pagar a personas y empresas relacionadas (Corto y Largo plazo)</t>
  </si>
  <si>
    <t>Nombre</t>
  </si>
  <si>
    <t>Relacion</t>
  </si>
  <si>
    <t>Tipo de Operación</t>
  </si>
  <si>
    <t>Antigüedad de la deuda (días)</t>
  </si>
  <si>
    <t>Periodo Actual G.</t>
  </si>
  <si>
    <t>Periodo Anterior G.</t>
  </si>
  <si>
    <t>Totales:</t>
  </si>
  <si>
    <t>P) Obligac.por contrato de underwriting (Corto y Largo Plazo)</t>
  </si>
  <si>
    <t>Plazo De Vencimiento del Contrato</t>
  </si>
  <si>
    <t>Importe Corto Plazo G.</t>
  </si>
  <si>
    <t>Importe Largo Plazo</t>
  </si>
  <si>
    <t>Q) Otros Pasivos Corrientes y No Corrientes</t>
  </si>
  <si>
    <t>Corriente G.</t>
  </si>
  <si>
    <t>No Corriente G.</t>
  </si>
  <si>
    <t>Sobregiro Bancario</t>
  </si>
  <si>
    <t>Prestamos con Terceros</t>
  </si>
  <si>
    <t>Total actual</t>
  </si>
  <si>
    <t>Total anterior</t>
  </si>
  <si>
    <t>v) Ingresos Operativos</t>
  </si>
  <si>
    <t>Ingresos por operaciones y servicios a personas relacionadas</t>
  </si>
  <si>
    <t xml:space="preserve">Servicio De Intermediacion </t>
  </si>
  <si>
    <t>Servicio de Asesoria</t>
  </si>
  <si>
    <t>Otros ingresos operativos</t>
  </si>
  <si>
    <t>Ingresos Varios</t>
  </si>
  <si>
    <t>Descuentos Obtenidos</t>
  </si>
  <si>
    <t>Recupero Aranceles BVPSA</t>
  </si>
  <si>
    <t>Recupero de Gastos</t>
  </si>
  <si>
    <t>Recupero de Gastos Bancarios</t>
  </si>
  <si>
    <t>w ) Otros Gastos operativos, de comercializacion y de administracion</t>
  </si>
  <si>
    <t>Ingresos Extraordinarios</t>
  </si>
  <si>
    <t>Otros Gastos Operativos</t>
  </si>
  <si>
    <t>Total</t>
  </si>
  <si>
    <t>Gastos de Venta Activo Fijo</t>
  </si>
  <si>
    <t>Total Otros Gastos Operativos</t>
  </si>
  <si>
    <t>Gastos de Comercialización</t>
  </si>
  <si>
    <t>Publicidad y Propaganda</t>
  </si>
  <si>
    <t>Total Otros Gastos de Comercialización</t>
  </si>
  <si>
    <t>Gastos de Administración</t>
  </si>
  <si>
    <t>Diferencia de caja</t>
  </si>
  <si>
    <t>Otros Gastos Administrativos</t>
  </si>
  <si>
    <t>Gastos de Asamblea y Escribania</t>
  </si>
  <si>
    <t>Cuota Social</t>
  </si>
  <si>
    <t>Utiles de Oficina e impresos</t>
  </si>
  <si>
    <t>Agua, Luz y Teléfono</t>
  </si>
  <si>
    <t>Viáticos y otros Gtos. Del Personal</t>
  </si>
  <si>
    <t>Otros Gastos de Comunicación</t>
  </si>
  <si>
    <t>GND</t>
  </si>
  <si>
    <t/>
  </si>
  <si>
    <t>x ) Otros Ingresos y Egresos</t>
  </si>
  <si>
    <t>Otros egresos</t>
  </si>
  <si>
    <t>Gastos Bancarios</t>
  </si>
  <si>
    <t>y) Resultados Financieros</t>
  </si>
  <si>
    <t>Intereses Cobrados</t>
  </si>
  <si>
    <t>Intereses Cobrados Caja de Ahorros</t>
  </si>
  <si>
    <t xml:space="preserve">Intereses Cobrados s/Bonos </t>
  </si>
  <si>
    <t>Ganancia por Diferencia de Cambio</t>
  </si>
  <si>
    <t>Intereses Bancarios Pagados/ Gtos.Bancarios/Sobregiros</t>
  </si>
  <si>
    <t>La empresa no cuenta con contingencias legales a la fecha de cierre de los estados contables.</t>
  </si>
  <si>
    <t xml:space="preserve">La empresa tiene la libre disponibilidad de todos sus bienes, no registrándose ninguna limitación del sobre sus activos. No fueron constituidas ni prendas ni hipotecas. </t>
  </si>
  <si>
    <t>No se registraron cambios en la aplicación de principios contables y/o en estimaciones contables. Manteniéndose uniforme con relación al periodo anterior.</t>
  </si>
  <si>
    <t>No se cuenta con hechos, o restricciones legales, reglamentarias, contractuales o de otra índole para la distribución de utilidades.</t>
  </si>
  <si>
    <t>Gs. 5.000.000.000</t>
  </si>
  <si>
    <t>INFORMACIÓN GENERAL DE LA ENTIDAD</t>
  </si>
  <si>
    <t>Presentado en forma comparativa con el ejercicio anterior</t>
  </si>
  <si>
    <t>Denominación</t>
  </si>
  <si>
    <t>Registro CNV</t>
  </si>
  <si>
    <t>Código Casa de Bolsa</t>
  </si>
  <si>
    <t>Domicilio legal</t>
  </si>
  <si>
    <t>Teléfono</t>
  </si>
  <si>
    <t>E-mail</t>
  </si>
  <si>
    <t>CARGO</t>
  </si>
  <si>
    <t>NOMBRE Y APELLLIDO</t>
  </si>
  <si>
    <t>Dr. Diego Christian Borja Terán</t>
  </si>
  <si>
    <t>Vicepresidente</t>
  </si>
  <si>
    <t>Econ. Gustavo Mathias Angulo</t>
  </si>
  <si>
    <t>Director</t>
  </si>
  <si>
    <t>Cp. Yanina Monges</t>
  </si>
  <si>
    <t>Síndico</t>
  </si>
  <si>
    <t>Capital Social (art.5 de los estatutos sociales) Gs.5.000.000.0000.- Representado por Gs. 1.000.000.- con acciones de Clase ordinaria</t>
  </si>
  <si>
    <t>Capital Social</t>
  </si>
  <si>
    <t>Capital Emitido</t>
  </si>
  <si>
    <t>Capital Integrado</t>
  </si>
  <si>
    <t>Valor Nominal de las acciones</t>
  </si>
  <si>
    <t>Gs. 1.000.000.</t>
  </si>
  <si>
    <t>Abg. Estefania Careaga</t>
  </si>
  <si>
    <t>Retenciones</t>
  </si>
  <si>
    <t xml:space="preserve">La sociedad fue constituida por escritura pública Nº 38 de fecha 17 de marzo de 1993 y autorizada por decreto Nº 22.463 del Poder Ejecutivo del 13 de julio de 1993. El Objetivo de la Casa de Bolsa es desarrollar todas las actividades de intermediación en el Mercado de Valores y Productos previstas en la ley Nº1284/98 de Mercado de Capital. Por escritura pública Nº 23 de fecha 18 de setiembre de 1998 se modifico los estatutos sociales a efectos de readecuar los artículos 8,9 y 10 referentes a la administración, elección de directores y periodicidad de las reuniones del directorio. Por escritura Nro. 80 fue modificado el nombre de la sociedad por la de Valores Casa de Bolsa S.A., inscripta en el Registro Público de Comercio bajo el Nro. 146 folio 1681 y sgtes. Sección Contratos el 7 de marzo de 2005. . Por escritura Nro. 29 fue modificado el estatuto social por aumento de capital y emisión de acciones de la sociedad Valores Casa de Bolsa S:A. , inscripta en el Registro Público de Comercio bajo el Nro. 64 folio 582 y sgtes. Sección Contratos el 16 de febrero de 2012. Modificación de estatutos inscripta en el Registro Público de Comercio bajo el Nro.349 folio 4261 y sgtes. Sección Contratos el 06 de junio de 2013. Transcripción del Acta de Asamblea Ordinaria por emision de acciones, inscripcta en la Dirección General de los Registros Públicos bajo el nro 803 A Folio 11780 de fecha 26 de noviembre del 2014.-por Escritura Pública Nro. 2 folio 4 y siguientes, del protocolo de la división civil “A” pasada ante el Escribano Público Esteban E. Rapetti Barrail, en fecha 14 de febrero de 2017. Inscripta los Registros de Públicos de Comercio bajo el Nro. 5500, Serie Comercial, folio 13-20, en fecha 17 de marzo de 2017. Por Escritura Publica Nº 47 de fecha  21-12-2018, autorizada por el N.P Esteban Rapetti Barrial, Reg. Nº 741 se modifica el estatuto social de la Firma Valores Casa de Bolsa SA en el Título III  DEL CAPITAL  Y DE LAS ACCIONES, Art. Nº 5 Inscripción en la D.G.R.P  en la sección de personas jurídicas y asociaciones, serie comercial inscripto bajo Nº 02 Folio 10 y en las siguientes fechas 11-03-2020, y en la D.G.R.P  Sección Comercio, inscripto bajo Nº  3 Folio Nº 21 en fecha 11-03-2020.
</t>
  </si>
  <si>
    <t>Las previsiones por incobrables se realizan de acuerdo a la antigüedad de saldos de las cuentas deudoras, según políticas administrativas de la empresa y criterios establecidos en la Ley  6380/19</t>
  </si>
  <si>
    <t>BANCOP CTA. USD</t>
  </si>
  <si>
    <t>SUDAMERIS BANK USD</t>
  </si>
  <si>
    <t>INTERFISA USD</t>
  </si>
  <si>
    <t>FINANCIERA RIO USD</t>
  </si>
  <si>
    <t>VISION BANCO USD</t>
  </si>
  <si>
    <t>FINEXPAR USD</t>
  </si>
  <si>
    <t>IBI SAECA</t>
  </si>
  <si>
    <t>IRF</t>
  </si>
  <si>
    <t>Anticipos a Rendir</t>
  </si>
  <si>
    <t>Vision Banco  SAECA</t>
  </si>
  <si>
    <t>CEFISA SAECA</t>
  </si>
  <si>
    <t>r) Saldos y transacciones con personas y empresas Relacionadas (Corriente y No Corriente)</t>
  </si>
  <si>
    <t>Saldos (Indicacion de los saldos deudores y acreedores mantenidos)</t>
  </si>
  <si>
    <t>Relación</t>
  </si>
  <si>
    <t>Perido Actual G.</t>
  </si>
  <si>
    <t xml:space="preserve">Periodo Anterior G. </t>
  </si>
  <si>
    <t>Total Ejercicio Actual saldo Deudor</t>
  </si>
  <si>
    <t>Total Ejercicio Actual saldo Acreedor</t>
  </si>
  <si>
    <t>s ) Resultado con personas y empresas vinculadas</t>
  </si>
  <si>
    <t>Persona o empresa Relacionada</t>
  </si>
  <si>
    <t>Total Ingresos</t>
  </si>
  <si>
    <t>Total Egresos</t>
  </si>
  <si>
    <t>Remuneracion Superior</t>
  </si>
  <si>
    <t>Comisiones</t>
  </si>
  <si>
    <t>Christian Borja</t>
  </si>
  <si>
    <t>Accionista-Director</t>
  </si>
  <si>
    <t>Totales ejercicio actual G.</t>
  </si>
  <si>
    <t>Totales ejercicio anterior G.</t>
  </si>
  <si>
    <t>t ) Patrimonio</t>
  </si>
  <si>
    <t>El patrimonio de la empresa registro los siguientes movimientos según el cuadro siguiente;</t>
  </si>
  <si>
    <t>Saldo al inicio Del Ejercicico G.</t>
  </si>
  <si>
    <t>Disminucion</t>
  </si>
  <si>
    <t>Saldo al Cierre del ejercicio G.</t>
  </si>
  <si>
    <t>Aportes no capitalizados</t>
  </si>
  <si>
    <t>Resultados acumulados</t>
  </si>
  <si>
    <t>Resultado del ejercicio</t>
  </si>
  <si>
    <t>u) Previsiones</t>
  </si>
  <si>
    <t>Saldo al inicio del ejercicio G.</t>
  </si>
  <si>
    <t>Saldo periodo Actual G.</t>
  </si>
  <si>
    <t>Saldo periodo Anterior G.</t>
  </si>
  <si>
    <t>Deducidas del Activo</t>
  </si>
  <si>
    <t>Incluidas en el</t>
  </si>
  <si>
    <t>Cesion de Creditos</t>
  </si>
  <si>
    <t>Otros Gastos- Palco</t>
  </si>
  <si>
    <t>Recaudaciones a Depositar M/L</t>
  </si>
  <si>
    <t>SUDAMERIS BANK GS</t>
  </si>
  <si>
    <t>BANCO ATLAS GS</t>
  </si>
  <si>
    <t>BANCO BASA GS</t>
  </si>
  <si>
    <t>FINANCIERA RIO GS</t>
  </si>
  <si>
    <t>INTERFISA GS</t>
  </si>
  <si>
    <t>VISION BANCO GS</t>
  </si>
  <si>
    <t>FINEXPAR GS</t>
  </si>
  <si>
    <t>GNB EN PROCESO DE FUSION BBVA GS</t>
  </si>
  <si>
    <t>GNB GS PROPIA</t>
  </si>
  <si>
    <t>GNB CAJA DE AHORRO GS</t>
  </si>
  <si>
    <t>GNB GS COMPESACIONES</t>
  </si>
  <si>
    <t>e) inversiones</t>
  </si>
  <si>
    <t>30/06/2017/31-03-2016</t>
  </si>
  <si>
    <t>USD 52.967,77</t>
  </si>
  <si>
    <t>Blue Desing $</t>
  </si>
  <si>
    <t>USD 14,000</t>
  </si>
  <si>
    <t>CGS GS</t>
  </si>
  <si>
    <t>Gs. 18.000.000</t>
  </si>
  <si>
    <t>Wisdom</t>
  </si>
  <si>
    <t>Gs. 4.001.480</t>
  </si>
  <si>
    <t>Gs. 1.000.000</t>
  </si>
  <si>
    <t>CDA Continental</t>
  </si>
  <si>
    <t>CDA Sudameris</t>
  </si>
  <si>
    <t>Gs. 102.172.603</t>
  </si>
  <si>
    <t>Vision Banco</t>
  </si>
  <si>
    <t>Gs. 40.917.800</t>
  </si>
  <si>
    <t>Gs. 2.320.000.000</t>
  </si>
  <si>
    <t>Bolsa de Valores y Producto de Asunción</t>
  </si>
  <si>
    <t>Acciones Banco Regional</t>
  </si>
  <si>
    <t>Acciones Banco Continental SAECA</t>
  </si>
  <si>
    <t>Cp Banco Continental</t>
  </si>
  <si>
    <t>Cp CDA Banco Continental</t>
  </si>
  <si>
    <t>CP</t>
  </si>
  <si>
    <t>Poliza Mosaic</t>
  </si>
  <si>
    <t>Credicentro SAECA</t>
  </si>
  <si>
    <t>INMUEBLE</t>
  </si>
  <si>
    <t>Rieder $</t>
  </si>
  <si>
    <t>Derechos Sobre Titulos por Contratos De Underwriting</t>
  </si>
  <si>
    <t>Banco GNB</t>
  </si>
  <si>
    <t>Incobrables</t>
  </si>
  <si>
    <t>Palco a Devengar</t>
  </si>
  <si>
    <t>Gustavo Mathias Angulo</t>
  </si>
  <si>
    <t>Cuentas a Pagar a Personas y (Nota 5.o. y  Nota 5.r. )</t>
  </si>
  <si>
    <t>ok</t>
  </si>
  <si>
    <t>FNV CAPITAL SA</t>
  </si>
  <si>
    <t>El Comercio</t>
  </si>
  <si>
    <t>Bancop USD</t>
  </si>
  <si>
    <t>L) Documentos y cuentas por pagar(Corto y Largo Plazo)</t>
  </si>
  <si>
    <t xml:space="preserve">OPPY OPERADOR PARAGUAY S.A.E </t>
  </si>
  <si>
    <t>OPPY OPERADOR PARAGUAY S.A.E (*)</t>
  </si>
  <si>
    <t>Nombre y Apellido</t>
  </si>
  <si>
    <t xml:space="preserve"> Relación</t>
  </si>
  <si>
    <t>Accionista - Presidente</t>
  </si>
  <si>
    <t>Accionista - Director</t>
  </si>
  <si>
    <t xml:space="preserve">Accionista </t>
  </si>
  <si>
    <t>Nicolas Ypa</t>
  </si>
  <si>
    <t>Auditor Interno</t>
  </si>
  <si>
    <t>Lic. Andrea Nuñez</t>
  </si>
  <si>
    <t>Abg. Estefanía Careaga</t>
  </si>
  <si>
    <t>Violette Perezlindo</t>
  </si>
  <si>
    <t>Oficial de Cumplimiento</t>
  </si>
  <si>
    <t xml:space="preserve">     </t>
  </si>
  <si>
    <t>NO APLICA</t>
  </si>
  <si>
    <t>Costos de Sistema</t>
  </si>
  <si>
    <t>Intereses</t>
  </si>
  <si>
    <t>La empresa cuenta con los siguientes activos que garantizan lineas de credito</t>
  </si>
  <si>
    <t>A la fecha de informes no existen sanciones a la empresa o a sus Directores</t>
  </si>
  <si>
    <t>ANEXO III</t>
  </si>
  <si>
    <t>Detalle de Titulos en custodia Renta Fija - Guaranies / Dolares Americanos</t>
  </si>
  <si>
    <t>Moneda</t>
  </si>
  <si>
    <t xml:space="preserve">USD </t>
  </si>
  <si>
    <t xml:space="preserve">GS  </t>
  </si>
  <si>
    <t>Etiquetas de fila</t>
  </si>
  <si>
    <t>Suma de Importe</t>
  </si>
  <si>
    <t xml:space="preserve">FINEXPAR S.A.E.C.A.                                                                                                                                                                                     </t>
  </si>
  <si>
    <t xml:space="preserve">BANCO CONTINENTAL S.A.E.C.A.                                                                                                                                                                            </t>
  </si>
  <si>
    <t xml:space="preserve">FIC S.A. DE FINANZAS                                                                                                                                                                                    </t>
  </si>
  <si>
    <t xml:space="preserve">BANCOP                                                                                                                                                                                                  </t>
  </si>
  <si>
    <t xml:space="preserve">SUDAMERIS BANK S.A.E.C.A.	                                                                                                                                                                              </t>
  </si>
  <si>
    <t xml:space="preserve">CEFISA S.A.E.C.A.                                                                                                                                                                                       </t>
  </si>
  <si>
    <t xml:space="preserve">BANCO RIO SAECA                                                                                                                                                                                         </t>
  </si>
  <si>
    <t xml:space="preserve">BANCO RIO S.A.E.C.A. - Comitente Emisor                                                                                                                                                                 </t>
  </si>
  <si>
    <t xml:space="preserve">ITAPUA DE AHORRO Y PRESTAMO S.A.E.C.A.                                                                                                                                                                  </t>
  </si>
  <si>
    <t xml:space="preserve">CREDICENTRO S.A.E.C.A.                                                                                                                                                                                  </t>
  </si>
  <si>
    <t xml:space="preserve">SOLAR S.A                                                                                                                                                                                               </t>
  </si>
  <si>
    <t xml:space="preserve">PASFIN S.A.E.C.A.                                                                                                                                                                                       </t>
  </si>
  <si>
    <t xml:space="preserve">BANCO GNB                                                                                                                                                                                               </t>
  </si>
  <si>
    <t>Total general</t>
  </si>
  <si>
    <t xml:space="preserve">TU FINANCIERA                                                                                                                                                                                           </t>
  </si>
  <si>
    <t xml:space="preserve">FINANCIERA EL COMERCIO S.A.E.C.A.                                                                                                                                                                       </t>
  </si>
  <si>
    <t xml:space="preserve">VISION BANCO S.A.E.C.A.                                                                                                                                                                                 </t>
  </si>
  <si>
    <t xml:space="preserve">FINANCIERA SOLAR SAECA                                                                                                                                                                                  </t>
  </si>
  <si>
    <t xml:space="preserve">FINANCIERA PARAGUAYO-JAPONESA S.A.E.C.A.                                                                                                                                                                </t>
  </si>
  <si>
    <t xml:space="preserve">NEGOFIN S.A.E.C.A.                                                                                                                                                                                      </t>
  </si>
  <si>
    <t xml:space="preserve">INTERFISA BANCO                                                                                                                                                                                         </t>
  </si>
  <si>
    <t>(Todas)</t>
  </si>
  <si>
    <t>Suma de Valor Nominal</t>
  </si>
  <si>
    <t>BANCO CONTINENTAL SAECA</t>
  </si>
  <si>
    <t>BANCO REGIONAL SAECA</t>
  </si>
  <si>
    <t>FIBRIPAR SA</t>
  </si>
  <si>
    <t>LC RISK MANAGEMENT SAECA</t>
  </si>
  <si>
    <t>NEGOFIN SAECA</t>
  </si>
  <si>
    <t>SUDAMERIS BANK</t>
  </si>
  <si>
    <t>VISION BANCO SAECA</t>
  </si>
  <si>
    <t>WISDOM PRODUCT SAECA</t>
  </si>
  <si>
    <t>(en blanco)</t>
  </si>
  <si>
    <t>VALORES CBSA</t>
  </si>
  <si>
    <t>BANCO RIO</t>
  </si>
  <si>
    <t>ENERPY SACI</t>
  </si>
  <si>
    <t>GECO</t>
  </si>
  <si>
    <t>CREDICENTRO SAECA</t>
  </si>
  <si>
    <t>Interfisa Banco</t>
  </si>
  <si>
    <t>Deudores Por Inversion- Inmueble (Nota 7)</t>
  </si>
  <si>
    <t>Sudameris Bono</t>
  </si>
  <si>
    <t>GBN USD PROPIA</t>
  </si>
  <si>
    <t>Ingresos por operaciones y servicios extrabursatiles</t>
  </si>
  <si>
    <t>Ingreso por Venta de Cartera Propia</t>
  </si>
  <si>
    <t>Intereses a Devengar LP Usd</t>
  </si>
  <si>
    <t>Sueldos y Jornales</t>
  </si>
  <si>
    <t xml:space="preserve">Aporte Patronal </t>
  </si>
  <si>
    <t>Gratificaciones y Bonificaciones</t>
  </si>
  <si>
    <t>Vacaciones Pagadas</t>
  </si>
  <si>
    <t>Bonificación Familiar</t>
  </si>
  <si>
    <t>Depreciacion del Ejercicio</t>
  </si>
  <si>
    <t>Indemnizaciones Pagadas</t>
  </si>
  <si>
    <t>Aguinaldos Pagados</t>
  </si>
  <si>
    <t>Remuneración Directores</t>
  </si>
  <si>
    <t>Honorarios Profesionales</t>
  </si>
  <si>
    <t>Remuneración Sindico</t>
  </si>
  <si>
    <t>Amortizacion y Depreciaciones</t>
  </si>
  <si>
    <t>Reparaciones y Mantenimientos</t>
  </si>
  <si>
    <t>Alquileres Pagados</t>
  </si>
  <si>
    <t>Gastos de Representación</t>
  </si>
  <si>
    <t>Gastos de cafeteria y limpieza</t>
  </si>
  <si>
    <t>Gastos de Movilidad</t>
  </si>
  <si>
    <t>Gtos. De Seguridad</t>
  </si>
  <si>
    <t>Devengamiento Palco</t>
  </si>
  <si>
    <t>Tasas Patentes e Impuestos</t>
  </si>
  <si>
    <t>Gratificaciones y Bonific. Pagadas</t>
  </si>
  <si>
    <t>IVA Gasto</t>
  </si>
  <si>
    <t>Donaciones</t>
  </si>
  <si>
    <t>Expensas</t>
  </si>
  <si>
    <t>Gastos Judiciales</t>
  </si>
  <si>
    <t>Gastos De Inmueble</t>
  </si>
  <si>
    <t>Multas y Recargos</t>
  </si>
  <si>
    <t>z) Resultados Extraordinarios N/A</t>
  </si>
  <si>
    <t>Nro.</t>
  </si>
  <si>
    <t>Accionista</t>
  </si>
  <si>
    <t xml:space="preserve">Clase </t>
  </si>
  <si>
    <t>Voto</t>
  </si>
  <si>
    <t>Monto</t>
  </si>
  <si>
    <t>% de Participación del Capital Integrado</t>
  </si>
  <si>
    <t>Diego Christian Borja Terán</t>
  </si>
  <si>
    <t>101/224</t>
  </si>
  <si>
    <t>Ordinaria Nominativa</t>
  </si>
  <si>
    <t>443/480</t>
  </si>
  <si>
    <t>679/700</t>
  </si>
  <si>
    <t>295/347</t>
  </si>
  <si>
    <t>418/442</t>
  </si>
  <si>
    <t>710/730</t>
  </si>
  <si>
    <t>01,/44</t>
  </si>
  <si>
    <t>45/90</t>
  </si>
  <si>
    <t>668/676</t>
  </si>
  <si>
    <t>225/294</t>
  </si>
  <si>
    <t>677/678</t>
  </si>
  <si>
    <t>2074/2323</t>
  </si>
  <si>
    <t>1528/1824</t>
  </si>
  <si>
    <t>1243/1527</t>
  </si>
  <si>
    <t>2501 / 3216</t>
  </si>
  <si>
    <t>3892/4462</t>
  </si>
  <si>
    <t>Sub total</t>
  </si>
  <si>
    <t xml:space="preserve">Gustavo Mathias Angulo </t>
  </si>
  <si>
    <t>91/100</t>
  </si>
  <si>
    <t>701/703</t>
  </si>
  <si>
    <t>704/706</t>
  </si>
  <si>
    <t>481/667</t>
  </si>
  <si>
    <t>3217 / 3614</t>
  </si>
  <si>
    <t>4463/4779</t>
  </si>
  <si>
    <t>348/417</t>
  </si>
  <si>
    <t>2324/2500</t>
  </si>
  <si>
    <t>3615 / 3753</t>
  </si>
  <si>
    <t>4780/4890</t>
  </si>
  <si>
    <t>981/1242</t>
  </si>
  <si>
    <t xml:space="preserve">Viva Inversiones S.A </t>
  </si>
  <si>
    <t>1825/2073</t>
  </si>
  <si>
    <t>3754 / 3891</t>
  </si>
  <si>
    <t>4891/5000</t>
  </si>
  <si>
    <t>Marcelo Nicolas Ypa</t>
  </si>
  <si>
    <t>731/980</t>
  </si>
  <si>
    <t>3. ADMINISTRACIÓN :</t>
  </si>
  <si>
    <t xml:space="preserve">4. CAPITAL Y SU PROPIEDAD </t>
  </si>
  <si>
    <t>Representante Legal</t>
  </si>
  <si>
    <t>Menos: previsión por menor valor</t>
  </si>
  <si>
    <t>Deudores Varios</t>
  </si>
  <si>
    <t>Derechos sobre títulos por contrato de Underwitng</t>
  </si>
  <si>
    <t xml:space="preserve">Retenciones </t>
  </si>
  <si>
    <t xml:space="preserve">Menos: Previsión por cuentas a cobrar a </t>
  </si>
  <si>
    <t>Activos Intangibles y Cargos Diferidos (Nota 5 hi)</t>
  </si>
  <si>
    <t>Inversiones Permanentes (Nota 5 e - Nota 7)</t>
  </si>
  <si>
    <t xml:space="preserve">Auditor Externo Independiente </t>
  </si>
  <si>
    <t xml:space="preserve">Controller Contadores &amp; Auditores </t>
  </si>
  <si>
    <t>AE -030</t>
  </si>
  <si>
    <t>Número de Inscripción en el Registro de la CNV</t>
  </si>
  <si>
    <t xml:space="preserve">Auditores Externos Independientes </t>
  </si>
  <si>
    <t>Personas Relacionadas - Vinculadas</t>
  </si>
  <si>
    <t>Cuenta De Orden Deudora</t>
  </si>
  <si>
    <t xml:space="preserve">Cuenta De Orden Acreedora </t>
  </si>
  <si>
    <t xml:space="preserve">ACTIVO CORRIENTE </t>
  </si>
  <si>
    <t>PASIVO CORRIENTE</t>
  </si>
  <si>
    <t>Impuesto a la Renta a Pagar</t>
  </si>
  <si>
    <r>
      <t>personas y empresas relacionadas</t>
    </r>
    <r>
      <rPr>
        <b/>
        <sz val="9"/>
        <rFont val="Times New Roman"/>
        <family val="1"/>
      </rPr>
      <t xml:space="preserve"> </t>
    </r>
  </si>
  <si>
    <t>ACTIVO NO CORRIENTE</t>
  </si>
  <si>
    <t>PASIVO NO CORRIENTE</t>
  </si>
  <si>
    <t xml:space="preserve">TOTAL DE PASIVO NO CORRIENTE </t>
  </si>
  <si>
    <t>TOTAL PASIVO</t>
  </si>
  <si>
    <t>PATRIMONIO NETO</t>
  </si>
  <si>
    <t>TOTAL PASIVO Y PATRIMONIO NETO</t>
  </si>
  <si>
    <t>TOTAL ACTIVO</t>
  </si>
  <si>
    <t xml:space="preserve">VALORES CASA DE BOLSA S.A </t>
  </si>
  <si>
    <r>
      <t xml:space="preserve">: </t>
    </r>
    <r>
      <rPr>
        <b/>
        <sz val="12"/>
        <color rgb="FF000000"/>
        <rFont val="Times New Roman"/>
        <family val="1"/>
      </rPr>
      <t>VALORES CASA DE BOLSA S.A.</t>
    </r>
  </si>
  <si>
    <r>
      <t xml:space="preserve">: </t>
    </r>
    <r>
      <rPr>
        <sz val="11"/>
        <color rgb="FF000000"/>
        <rFont val="Times New Roman"/>
        <family val="1"/>
      </rPr>
      <t>RES.33/93 841/05</t>
    </r>
  </si>
  <si>
    <r>
      <t xml:space="preserve">: </t>
    </r>
    <r>
      <rPr>
        <b/>
        <sz val="11"/>
        <color rgb="FF000000"/>
        <rFont val="Times New Roman"/>
        <family val="1"/>
      </rPr>
      <t>006</t>
    </r>
  </si>
  <si>
    <r>
      <t xml:space="preserve">: </t>
    </r>
    <r>
      <rPr>
        <sz val="11"/>
        <color rgb="FF000000"/>
        <rFont val="Times New Roman"/>
        <family val="1"/>
      </rPr>
      <t>Avda. Mariscal López Nº 3811 e/Dr. Morra– Asunción</t>
    </r>
  </si>
  <si>
    <r>
      <t xml:space="preserve">: </t>
    </r>
    <r>
      <rPr>
        <sz val="11"/>
        <color rgb="FF000000"/>
        <rFont val="Times New Roman"/>
        <family val="1"/>
      </rPr>
      <t>600-450 Tel. fax: 600-450</t>
    </r>
  </si>
  <si>
    <r>
      <t xml:space="preserve">: </t>
    </r>
    <r>
      <rPr>
        <sz val="11"/>
        <color rgb="FF000000"/>
        <rFont val="Times New Roman"/>
        <family val="1"/>
      </rPr>
      <t>valores@valores.com.py</t>
    </r>
  </si>
  <si>
    <r>
      <t xml:space="preserve">Inscripción en el Registro Público de Comercio: </t>
    </r>
    <r>
      <rPr>
        <sz val="11"/>
        <color theme="1"/>
        <rFont val="Times New Roman"/>
        <family val="1"/>
      </rPr>
      <t>Del estatuto social: Nº 38 de fecha 17 de marzo de 1993 y autorizada por decreto Nº 22.463 del Poder Ejecutivo del 13 de julio de 1993.- escritura pública Nº 23 de fecha 18 de setiembre de 1998 se modifico los estatutos sociales a efectos de readecuar los artículos 8,9 y 10 referentes a la administración, elección de directores y periodicidad de las reuniones del directorio. Por escritura Nro. 80 fue modificado el nombre de la sociedad por la de Valores Casa de Bolsa S.A., inscripta en el Registro Público de Comercio bajo el Nro. 146 folio 1681 y sgtes. Sección Contratos el 7 de marzo de 2005. Por escritura Nro. 29 fue modificado el estatuto social por aumento de capital y emisión de acciones de la sociedad Valores Casa de Bolsa S.A., inscripta en el Registro Público de Comercio bajo el Nro. 64 folio 582 y sgtes. Sección Contratos el 16 de febrero de 2012. Modificación de Estatutos por escritura Nro. 2 de fecha 22 de abril del 2013, inscripta en el Registro Público de Comercio bajo el Nro. 517 Folio 6250 de fecha 06 de junio del 2013. Transcripción del Acta de Asamblea General Ordinaria por emisión de acciones, inscripta en la Dirección General de los Registros Públicos bajo el Nro. 803 A Folio 11780 de fecha 26 de noviembre del 2014. Modificado por Escritura Nº 7 de Transcripción de Acta de Asamblea General Ordinaria y Asamblea General Extraordinaria de Modificación de estatutos, pasada ante el Escribano Público Esteban E. Rapetti Barrail, inscripta en el Registro de Personas Jurídicas y Asociaciones bajo el Nro. 01, Serie C, en fecha 18 de julio de 2016 y en el Registro Público de Comercio bajo el Nro. 01, Serie C, folio 1 al 12 y sgts, en fecha 18 de julio de 2016. Modificaciones de Estatutos Sociales de fecha 01 de diciembre de 2015 por Escritura Pública Nro. 7 folio 19 y siguientes, pasada ante el Escribano Público Esteban E. Rapetti Barrail, inscripta en el Registro de Personas Jurídicas y Asociaciones bajo el Nro. 5412, folio 01-09 Serie Comercial, en fecha 18 de julio de 2016 y en el Registro Público de Comercio bajo el Nro. 2920, Serie Comercial, folio 1-12. Sección Contratos, en fecha 18 de julio de 2016. Transcripción de Acta de Asamblea general Ordinaria de Emisión de Acciones de fecha 27 de diciembre de 2016 por Escritura Pública Nro. 2 folio 4 y siguientes, del protocolo de la división civil “A” pasada ante el Escribano Público Esteban E. Rapetti Barrail, en fecha 14 de febrero de 2017. Inscripta los Registros de Públicos de Comercio bajo el Nro. 5500, Serie Comercial, folio 13-20, en fecha 17 de marzo de 2017. Por Escritura Publica Nº 47 de fecha  21-12-2018, autorizada por el N.P Esteban Rapetti Barrial, Reg. Nº 741 se modifica el estatuto social de la Firma Valores Casa de Bolsa SA en el Título III  DEL CAPITAL  Y DE LAS ACCIONES, Art. Nº 5 Inscripción en la D.G.R.P  en la sección de personas jurídicas y asociaciones, serie comercial inscripto bajo Nº 02 Folio 10 y en las siguientes fechas 11-03-2020, y en la D.G.R.P  Sección Comercio, inscripto bajo Nº  3 Folio Nº 21 en fecha 11-03-2020.</t>
    </r>
  </si>
  <si>
    <r>
      <rPr>
        <b/>
        <sz val="14"/>
        <color rgb="FF000000"/>
        <rFont val="Times New Roman"/>
        <family val="1"/>
      </rPr>
      <t>Actividad principa</t>
    </r>
    <r>
      <rPr>
        <sz val="14"/>
        <color rgb="FF000000"/>
        <rFont val="Times New Roman"/>
        <family val="1"/>
      </rPr>
      <t>l: Intermediación en el Mercado de Valores</t>
    </r>
  </si>
  <si>
    <t xml:space="preserve">VALORES CASA DE BOLSA SA. </t>
  </si>
  <si>
    <t xml:space="preserve">INGRESOS OPERATIVOS </t>
  </si>
  <si>
    <t xml:space="preserve">   Por Intermediacion de Acciones en Rueda</t>
  </si>
  <si>
    <t xml:space="preserve">   Por Intermediacion de Renta fija en Rueda</t>
  </si>
  <si>
    <t xml:space="preserve">  Por Intermediacion de acciones en Rueda</t>
  </si>
  <si>
    <t xml:space="preserve">  Por intermediacion de Renta fija en Rueda</t>
  </si>
  <si>
    <t xml:space="preserve">  Comisiones por Contratos de Colocacion Primaria de acciones</t>
  </si>
  <si>
    <t xml:space="preserve">  Comisiones por contratos de Colocacion primaria de Renta fija</t>
  </si>
  <si>
    <t xml:space="preserve">  Ingreso por venta de Cartera Propia</t>
  </si>
  <si>
    <t xml:space="preserve">  Ingreso por operaciones y servicios a personas Relacionadas (Nota 5.s. y 5.v.)</t>
  </si>
  <si>
    <t xml:space="preserve">  Ingreso por Venta de Cartera Propia a personas y empresas Relacionadas</t>
  </si>
  <si>
    <t xml:space="preserve">  Ingresos por operaciones y servicios extrabursatiles (Nota 5.v.)</t>
  </si>
  <si>
    <t xml:space="preserve">  Ingreso por Administracion De Cartera</t>
  </si>
  <si>
    <t>Total Ingresos Operativos</t>
  </si>
  <si>
    <t>GASTOS OPERATIVOS</t>
  </si>
  <si>
    <t xml:space="preserve">  Ingresos por Intereses y dividendos de cartera propia </t>
  </si>
  <si>
    <t>RESULTADO OPERATIVO BRUTO</t>
  </si>
  <si>
    <t>GASTOS DE COMERCIALIZACIÓN</t>
  </si>
  <si>
    <t>GASTOS DE ADMINISTRACIÓN ( Nota 5. w)</t>
  </si>
  <si>
    <t xml:space="preserve">RESULTADO OPERATIVO NETO </t>
  </si>
  <si>
    <t xml:space="preserve">  Ingreso por Custodia de Valores</t>
  </si>
  <si>
    <t xml:space="preserve">  Ingreso por Asesoria Financiera</t>
  </si>
  <si>
    <t xml:space="preserve">ESTADO DE VARIACIÓN EN EL PATRIMONIO NETO </t>
  </si>
  <si>
    <r>
      <t xml:space="preserve">2.1. </t>
    </r>
    <r>
      <rPr>
        <u/>
        <sz val="11"/>
        <rFont val="Times New Roman"/>
        <family val="1"/>
      </rPr>
      <t>Natural jurídica de las actividades de la sociedad.</t>
    </r>
  </si>
  <si>
    <r>
      <t xml:space="preserve">2.2. </t>
    </r>
    <r>
      <rPr>
        <u/>
        <sz val="11"/>
        <rFont val="Times New Roman"/>
        <family val="1"/>
      </rPr>
      <t>Participación en otras empresas</t>
    </r>
    <r>
      <rPr>
        <sz val="11"/>
        <rFont val="Times New Roman"/>
        <family val="1"/>
      </rPr>
      <t>.</t>
    </r>
  </si>
  <si>
    <t xml:space="preserve">NOTA 1. CONSIDERACIÓN DE LOS ESTADOS CONTABLES </t>
  </si>
  <si>
    <t xml:space="preserve">NOTA 2.  INFORMACIÓN BÁSICA DE LA EMPRESA   </t>
  </si>
  <si>
    <t xml:space="preserve">NOTA 3.  PRINCIPALES POLÍTICAS Y PRÁCTICAS CONTABLES APLICADAS </t>
  </si>
  <si>
    <r>
      <t xml:space="preserve">3.1. </t>
    </r>
    <r>
      <rPr>
        <u/>
        <sz val="11"/>
        <rFont val="Times New Roman"/>
        <family val="1"/>
      </rPr>
      <t>Bases de preparación de los Estados Contables:</t>
    </r>
    <r>
      <rPr>
        <sz val="11"/>
        <rFont val="Times New Roman"/>
        <family val="1"/>
      </rPr>
      <t xml:space="preserve"> </t>
    </r>
  </si>
  <si>
    <r>
      <t xml:space="preserve">3.2. </t>
    </r>
    <r>
      <rPr>
        <u/>
        <sz val="11"/>
        <rFont val="Times New Roman"/>
        <family val="1"/>
      </rPr>
      <t>Criterio de valuación:</t>
    </r>
    <r>
      <rPr>
        <sz val="11"/>
        <rFont val="Times New Roman"/>
        <family val="1"/>
      </rPr>
      <t xml:space="preserve"> </t>
    </r>
  </si>
  <si>
    <r>
      <t xml:space="preserve">3.3 </t>
    </r>
    <r>
      <rPr>
        <u/>
        <sz val="11"/>
        <rFont val="Times New Roman"/>
        <family val="1"/>
      </rPr>
      <t>Política de constitución de previsiones:</t>
    </r>
    <r>
      <rPr>
        <sz val="11"/>
        <rFont val="Times New Roman"/>
        <family val="1"/>
      </rPr>
      <t xml:space="preserve"> </t>
    </r>
  </si>
  <si>
    <r>
      <t>3.4.</t>
    </r>
    <r>
      <rPr>
        <sz val="11"/>
        <rFont val="Times New Roman"/>
        <family val="1"/>
      </rPr>
      <t xml:space="preserve"> </t>
    </r>
    <r>
      <rPr>
        <u/>
        <sz val="11"/>
        <rFont val="Times New Roman"/>
        <family val="1"/>
      </rPr>
      <t>Política de depreciación:</t>
    </r>
    <r>
      <rPr>
        <sz val="11"/>
        <rFont val="Times New Roman"/>
        <family val="1"/>
      </rPr>
      <t xml:space="preserve"> .</t>
    </r>
  </si>
  <si>
    <r>
      <t>3.5.</t>
    </r>
    <r>
      <rPr>
        <sz val="11"/>
        <rFont val="Times New Roman"/>
        <family val="1"/>
      </rPr>
      <t xml:space="preserve"> </t>
    </r>
    <r>
      <rPr>
        <u/>
        <sz val="11"/>
        <rFont val="Times New Roman"/>
        <family val="1"/>
      </rPr>
      <t>Política de reconocimiento de ingresos:</t>
    </r>
  </si>
  <si>
    <r>
      <t xml:space="preserve">3.6. </t>
    </r>
    <r>
      <rPr>
        <u/>
        <sz val="11"/>
        <rFont val="Times New Roman"/>
        <family val="1"/>
      </rPr>
      <t>Definición de fondos adoptada para la preparación del estado de flujo de Efectivo</t>
    </r>
  </si>
  <si>
    <r>
      <t>NOTA 4</t>
    </r>
    <r>
      <rPr>
        <b/>
        <sz val="11"/>
        <rFont val="Times New Roman"/>
        <family val="1"/>
      </rPr>
      <t xml:space="preserve"> . CAMBIOS DE POLÍTICAS Y PROCEDIMIENTO DE CONTABILIDAD  </t>
    </r>
  </si>
  <si>
    <t>NOTA 5.  CRITERIOS ESPECÍFICOS DE VALUACIÓN</t>
  </si>
  <si>
    <t>MORGAN STANLEY</t>
  </si>
  <si>
    <t>CEFISA USD</t>
  </si>
  <si>
    <t>FINANCIERA SOLAR USD</t>
  </si>
  <si>
    <t>BANCO CONTINENTAL USD</t>
  </si>
  <si>
    <t xml:space="preserve">Recaudaciones a depositar/Caja </t>
  </si>
  <si>
    <t>OPPY OPERADOR PARAGUAY S.A.E</t>
  </si>
  <si>
    <t>Gastos pag.por Adelantado</t>
  </si>
  <si>
    <t xml:space="preserve">RIEDER BONO </t>
  </si>
  <si>
    <t>FNV INVERISONES USD</t>
  </si>
  <si>
    <t>Deudores Varios USD</t>
  </si>
  <si>
    <t>Anticipos a rendir USD</t>
  </si>
  <si>
    <t>Clientes USD</t>
  </si>
  <si>
    <t>Alquileres a Vencer USD</t>
  </si>
  <si>
    <t>Interes a Devengar USD</t>
  </si>
  <si>
    <t>Gastos pag. por Adelantado</t>
  </si>
  <si>
    <t>Garantia de Alquiler Mcal Center</t>
  </si>
  <si>
    <t>JB Mosaic USD</t>
  </si>
  <si>
    <t xml:space="preserve">Alquileres a Pagar </t>
  </si>
  <si>
    <t>Prestamos a pagar USD</t>
  </si>
  <si>
    <t>Interes a Pagar USD</t>
  </si>
  <si>
    <t>Honorarios a Pagar USD</t>
  </si>
  <si>
    <t>Comisiones a Pagar USD</t>
  </si>
  <si>
    <t>BVPASA a pagar USD</t>
  </si>
  <si>
    <t>Cupones a pagar USD</t>
  </si>
  <si>
    <t>BANCO CONTINENTAL GS</t>
  </si>
  <si>
    <t>FINANCIERA SOLAR GS</t>
  </si>
  <si>
    <t>CEFISA GS</t>
  </si>
  <si>
    <t xml:space="preserve">TU FINACIERA GS </t>
  </si>
  <si>
    <t>EL COMERCIO GS</t>
  </si>
  <si>
    <t>FIC S.A USD</t>
  </si>
  <si>
    <t>TU FINACIERA USD</t>
  </si>
  <si>
    <t>BANCO FAMILIAR GS</t>
  </si>
  <si>
    <t>GNB EN PROCESO DE FUSION BBVA USD</t>
  </si>
  <si>
    <t>BANCO GNB CAJA DE AHORRO USD</t>
  </si>
  <si>
    <t>BANCO GNB COMPENSACIONES USD</t>
  </si>
  <si>
    <t xml:space="preserve">PARASUR </t>
  </si>
  <si>
    <t>RIEDER &amp; CIA</t>
  </si>
  <si>
    <t>FRIGORIFICO GUARANI</t>
  </si>
  <si>
    <t>NÚCLEO - PERSONAL</t>
  </si>
  <si>
    <t xml:space="preserve">BANCO REGIONAL SAECA </t>
  </si>
  <si>
    <t xml:space="preserve">GECO S.A </t>
  </si>
  <si>
    <t>MOSAIC POLIZA DE VIDA</t>
  </si>
  <si>
    <t xml:space="preserve">BANCO CONTINENTAL SAECA </t>
  </si>
  <si>
    <t xml:space="preserve">ACCIONES EN LA BOLSA DE VALORES </t>
  </si>
  <si>
    <t>Sin Información</t>
  </si>
  <si>
    <t>No corresponde</t>
  </si>
  <si>
    <t>Información sobre el Documento y Emisor</t>
  </si>
  <si>
    <t xml:space="preserve">Información sobre el Emisor Al </t>
  </si>
  <si>
    <t>BANCO RIO SEACA</t>
  </si>
  <si>
    <t>RECTORA SA</t>
  </si>
  <si>
    <t xml:space="preserve">FRIGORIFICO GUARANI S.A </t>
  </si>
  <si>
    <t>CGS S.A</t>
  </si>
  <si>
    <t>DEUDORES POR INVERSION- INMUEBLE SAN BERNARDINO</t>
  </si>
  <si>
    <t xml:space="preserve">Nota de Retención </t>
  </si>
  <si>
    <t>Deudores por Inversión</t>
  </si>
  <si>
    <t>Seguros Pagados por Adelantados</t>
  </si>
  <si>
    <t>Alquileres a Pagar USD LP</t>
  </si>
  <si>
    <t>Comision p/ Servicio de Acesoria</t>
  </si>
  <si>
    <t>Representante Obligacionistas</t>
  </si>
  <si>
    <t>Administración de Cartera</t>
  </si>
  <si>
    <t>Arancel por Inscrip. Titulo/Desglose</t>
  </si>
  <si>
    <t>Cuota SEN BvPASA</t>
  </si>
  <si>
    <t>Fondo Garantía BVPASA</t>
  </si>
  <si>
    <t>Costo Rosweb</t>
  </si>
  <si>
    <t>Diferencia de Cambio</t>
  </si>
  <si>
    <t>Ganancia Venta de Activo Fijo</t>
  </si>
  <si>
    <t xml:space="preserve">Estudio de Factibilidad </t>
  </si>
  <si>
    <r>
      <t xml:space="preserve">b) </t>
    </r>
    <r>
      <rPr>
        <u/>
        <sz val="11"/>
        <rFont val="Times New Roman"/>
        <family val="1"/>
      </rPr>
      <t>Contingencias legales</t>
    </r>
  </si>
  <si>
    <r>
      <t xml:space="preserve">a) </t>
    </r>
    <r>
      <rPr>
        <u/>
        <sz val="11"/>
        <rFont val="Times New Roman"/>
        <family val="1"/>
      </rPr>
      <t>Compromisos directos</t>
    </r>
  </si>
  <si>
    <r>
      <t xml:space="preserve">c) </t>
    </r>
    <r>
      <rPr>
        <u/>
        <sz val="11"/>
        <rFont val="Times New Roman"/>
        <family val="1"/>
      </rPr>
      <t>Garantías constituidas</t>
    </r>
  </si>
  <si>
    <t>NOTA 6.  INFORMACIÓN REFERENTE A CONTINGENCIA Y COMPROMISOS</t>
  </si>
  <si>
    <t>NOTA 7. HECHOS POSTERIORES AL CIERRRE DEL EJERCICIO</t>
  </si>
  <si>
    <t xml:space="preserve">          Y CUALQUIER RESTRICCIÓN AL DERECHO DE PROPIEDAD</t>
  </si>
  <si>
    <t>Cantidad de Acciones</t>
  </si>
  <si>
    <t>Nro. de Acciones</t>
  </si>
  <si>
    <t xml:space="preserve">Total Otros Gastos de Administración </t>
  </si>
  <si>
    <t>Andrea Nuñez</t>
  </si>
  <si>
    <t>Violette Perez Lindo</t>
  </si>
  <si>
    <t>Viva Inversiones S.A.</t>
  </si>
  <si>
    <t xml:space="preserve">NOTA 9. LIMITACIÓN A LA LIBRE DISPONIBILIDAD DE LOS ACTIVOS O DEL PATRIMONIO </t>
  </si>
  <si>
    <t xml:space="preserve">NOTA 10. CAMBIOS CONTABLES </t>
  </si>
  <si>
    <t>NOTA 11. RESTRICCIONES PARA DISTRIBUCIÓN DE UTILIDADES</t>
  </si>
  <si>
    <t xml:space="preserve">NOTA 12.  SANCIONES </t>
  </si>
  <si>
    <t>NOTA 8. VINCULACIÓN POR CONCENTRACIÓN DE ACTIVOS.</t>
  </si>
  <si>
    <t xml:space="preserve">(*) En fecha 15 de enero de 2021,  Valores Casa de Bolsa S.A  es adjudicado para la compra de los inmuebles individualizados como Finca N° 1784 con Padrón N° 1915, Finca N° 325 con Padrón N° 482 y Finca N° 1367 con Padrón N° 475, todas del Distrito de San Bernardino. Los inmuebles fueron adquiridos de la Sociedad Fallida Banco de Inversiones del Paraguay S.A (en quiebra). En fecha 15 de febrero del 2022  Valores Casa de Bolsa S.A  ha firmado la escritura de compraventa de inmuebles. Correspondiente a las Fincas N° 325 con Padrón N° 482 y Finca N° 1367 con Padrón N° 475 del Distrito de San Bernardino. La  escritura fue presentada al registro público en fecha 22 de febrero del 2022. Respecto a la Finca N° 1784 con Padrón N° 1915, la escritura de transferencia se encuentra firmada y en proceso de registro. Sobre la finca Nº 1784 existe un loteamiento aprobado por resolución municipal.    </t>
  </si>
  <si>
    <t>Vinculación por Activos - Ver Nota N° 8</t>
  </si>
  <si>
    <t>Las 12 notas que se acompañan forman parte integrante de los estados contables.</t>
  </si>
  <si>
    <r>
      <t>Las 12</t>
    </r>
    <r>
      <rPr>
        <sz val="12"/>
        <color indexed="10"/>
        <rFont val="Times New Roman"/>
        <family val="1"/>
      </rPr>
      <t xml:space="preserve"> </t>
    </r>
    <r>
      <rPr>
        <sz val="12"/>
        <color theme="1"/>
        <rFont val="Times New Roman"/>
        <family val="1"/>
      </rPr>
      <t>notas que se acompañan forman parte integrante de los Estados Contables.</t>
    </r>
  </si>
  <si>
    <r>
      <t>Las 12</t>
    </r>
    <r>
      <rPr>
        <sz val="11"/>
        <color indexed="10"/>
        <rFont val="Times New Roman"/>
        <family val="1"/>
      </rPr>
      <t xml:space="preserve"> </t>
    </r>
    <r>
      <rPr>
        <sz val="11"/>
        <rFont val="Times New Roman"/>
        <family val="1"/>
      </rPr>
      <t>notas que se acompañan forman parte integrante de los estados contables.</t>
    </r>
  </si>
  <si>
    <t xml:space="preserve">Sitio Web </t>
  </si>
  <si>
    <t>: https://www.valores.com.py/</t>
  </si>
  <si>
    <t xml:space="preserve">Gerente Comercial </t>
  </si>
  <si>
    <t xml:space="preserve">Lic. Estefana Vera </t>
  </si>
  <si>
    <t xml:space="preserve">Operador de Bolsa </t>
  </si>
  <si>
    <t xml:space="preserve"> Mauro Gimenez </t>
  </si>
  <si>
    <t>Al 31 De Marzo del 2022 y 2021</t>
  </si>
  <si>
    <r>
      <t>Los Estados Financieros serán considerados por la Asamblea General Ordinaria de Accionistas de la Sociedad, de acuerdo a lo establecido por el art. 28 de los Estatutos Sociales y el art. 1079 del Código Civil. El Directorio de Valores Casa de Bolsa S.A. mediante el  Acta de Directorio</t>
    </r>
    <r>
      <rPr>
        <b/>
        <sz val="11"/>
        <color theme="1"/>
        <rFont val="Times New Roman"/>
        <family val="1"/>
      </rPr>
      <t xml:space="preserve"> </t>
    </r>
    <r>
      <rPr>
        <sz val="11"/>
        <color theme="1"/>
        <rFont val="Times New Roman"/>
        <family val="1"/>
      </rPr>
      <t>Nro. 329 de fecha 25/05/2022 considera los  Estados Contables.</t>
    </r>
  </si>
  <si>
    <t>Estado de Situación Patrimonial o Balance General al 31/03/2022 presentado en forma comparativa con el ejercicio anterior cerrado el 31/12/2021</t>
  </si>
  <si>
    <t>Anticipos</t>
  </si>
  <si>
    <t>Intereses a Devengar LP</t>
  </si>
  <si>
    <t>Correspondiente al   31/03/2022 presentado en forma comparativa con el 31/03/2021</t>
  </si>
  <si>
    <t>Correspondiente al  31/03/2022 presentado en forma comparativa con el 31/03/2021</t>
  </si>
  <si>
    <t xml:space="preserve">Los bienes de uso están registrados a su costo de adquisición, menos las depreciaciones acumuladas, cuyos valores se hallan Depreciados al 31/03/2022  y 31/12/2021 de acuerdo a lo establecido en la ley Nº 6380/19  y su reglamentación </t>
  </si>
  <si>
    <t>Las depreciaciones de los bienes de uso son computadas mediante cargos mensuales a los resultados sobre la base del sistema lineal, en los años estimados de vida útil. A partir del ejercicio 2020 por disposicion de la S.E.T. no se revaluan.</t>
  </si>
  <si>
    <t xml:space="preserve">Para la elaboración del Estado de Flujo de efectivo, fue utilizado el método directo con la clasificación de flujo de Efectivo por actividades operativas, de inversión y de financiamiento, según formato del Anexo F del Titulo 3 de la Res.30/2021. </t>
  </si>
  <si>
    <t>La moneda extranjera, Dólar fue registrada de acuerdo al tipo de cambio publicado por la Sub Secretaria de Estado de Tributación al 31/03/2022 Tipo de cambio comprador Gs. 6.921,52- para saldos de cuentas del activo y Tipo de cambio vendedor Gs.- 6.931,47 para saldo de cuentas pasivas.</t>
  </si>
  <si>
    <t>Financiera Rio</t>
  </si>
  <si>
    <t>BBVA</t>
  </si>
  <si>
    <t>Morgan Stanley</t>
  </si>
  <si>
    <t>Ueno S.A. Usd</t>
  </si>
  <si>
    <t xml:space="preserve">Cefisa Usd </t>
  </si>
  <si>
    <t>Solar SA Usd</t>
  </si>
  <si>
    <t>FIC SA USD</t>
  </si>
  <si>
    <t>Tu Financiera USD</t>
  </si>
  <si>
    <t>Intereses a Pagar LP</t>
  </si>
  <si>
    <t>UENO USD</t>
  </si>
  <si>
    <t xml:space="preserve">Banco RIO SAECA </t>
  </si>
  <si>
    <t>Nucleo-Personal</t>
  </si>
  <si>
    <t>CGS Bono</t>
  </si>
  <si>
    <t>Bonos Municipalidad de Fernando</t>
  </si>
  <si>
    <t>Rectora SA</t>
  </si>
  <si>
    <t>Rieder &amp; Cia</t>
  </si>
  <si>
    <t>Parasur</t>
  </si>
  <si>
    <t>Negofin SAECA</t>
  </si>
  <si>
    <t>Frigorifico Guarani</t>
  </si>
  <si>
    <t>AL 31/03/2022 y 31/12/2021</t>
  </si>
  <si>
    <t>Acciones en la Bolsa de Valores</t>
  </si>
  <si>
    <t>Banco Continental SAECA</t>
  </si>
  <si>
    <t>Banco Regional SAECA</t>
  </si>
  <si>
    <t>Geco S.A</t>
  </si>
  <si>
    <t>Acciones electronicas Vision Banco</t>
  </si>
  <si>
    <t>Acciones  Vision</t>
  </si>
  <si>
    <t>Mosaic Poliza de Vida</t>
  </si>
  <si>
    <t xml:space="preserve">Banco Continental SAECA </t>
  </si>
  <si>
    <t>Deudores Por Inversion</t>
  </si>
  <si>
    <t>BONOS MUNICIPALIDAD DE FERNANDO</t>
  </si>
  <si>
    <r>
      <rPr>
        <b/>
        <u/>
        <sz val="11"/>
        <rFont val="Times New Roman"/>
        <family val="1"/>
      </rPr>
      <t xml:space="preserve">Obs.: </t>
    </r>
    <r>
      <rPr>
        <sz val="11"/>
        <rFont val="Times New Roman"/>
        <family val="1"/>
      </rPr>
      <t>Según Acta de Directorio Nº 295 de fecha 28/04/21 el Directorio de Valores Casa de Bolsa S.A. dispuso una politica de previsiones del 20% anual, aplicando 5% trimestral sobre los Bonos emitidos por Oppy S.A.E. Al 31/03/2022 posee una prevision de Gs 2.362.395.619.- incluida en el valor contable.</t>
    </r>
  </si>
  <si>
    <t>La composición del rubro al 31-03-2022- comparativo con el 2021 es como sigue:</t>
  </si>
  <si>
    <t>El saldo al 31/03/2022</t>
  </si>
  <si>
    <t>El saldo al 31/03/2022 de cuentas y provisiones a pagar se detallan en el siguiente cuadro</t>
  </si>
  <si>
    <t>Aguinaldos a Pagar</t>
  </si>
  <si>
    <t xml:space="preserve">h.) Activos Intangibles y Cargos Diferidos </t>
  </si>
  <si>
    <t>El Saldo al 31/03/2022 es el siguiente:</t>
  </si>
  <si>
    <t xml:space="preserve">• En fecha 15 de enero de 2021, Valores Casa de Bolsa S.A es adjudicado para la compra de los inmuebles individualizados como Finca N° 1784 con Padrón N° 1915, Finca N° 325 con Padrón N° 482 y Finca N° 1367 con Padrón N° 475, todas del Distrito de San Bernardino. Los inmuebles fueron adquiridos de la Sociedad Fallida Banco de Inversiones del Paraguay S.A (En Quiebra). 
En fecha 15 de febrero del 2022 Valores Casa de Bolsa S.A ha firmado la escritura de compraventa de inmuebles. Correspondiente a las Fincas N° 325 con Padrón N° 482 y Finca N° 1367 con Padrón N° 475 del Distrito de San Bernardino. La escritura fue presentada al registro público en fecha 22 de febrero del 2022. Respecto a la Finca N° 1784 con Padrón N° 1915, la escritura de transferencia se encuentra firmada y en proceso de registro. Sobre la finca Nº 1784 existe un loteamiento aprobado por resolución municipal. En fecha 11/05/2022 de 2022 finalizo la inscripción de la Escritura de Compraventa de Inmueble N° 04 correspondiente a 37 Lotes de la Finca N° 1784 con Padrón N° 1915 en la Dirección General de Registro Público, igualmente en fecha 11/05/2022 de 2022 se procedió a inscribir la Escritura de Compraventa de Inmueble N° 33 correspondiente a 13 Lotes de la Finca N° 1784 con Padrón N° 1915 en la Dirección General de Registro Público
</t>
  </si>
  <si>
    <r>
      <t>Por el ejercicio Nº 38</t>
    </r>
    <r>
      <rPr>
        <i/>
        <sz val="12"/>
        <color theme="1"/>
        <rFont val="Times New Roman"/>
        <family val="1"/>
      </rPr>
      <t xml:space="preserve"> iniciado el 01 de Enero al 31 de Marzo de 2022</t>
    </r>
  </si>
  <si>
    <t xml:space="preserve">Los Estados contables fueron preparados de acuerdo a normas, reglamentaciones e instrucciones emitidas por la Comision Nacional de Valores según lo establecido en el Titulo 3 Capitulo 9 de la Resolución CG 30/2021 T3.y los principios señalados por el Consejo de Contadores del Paraguay. </t>
  </si>
  <si>
    <t>Las cuentas en moneda extranjera se valúan a su valor de cotización al cierre, de acuerdo a las disposiciones de la S.E.T., Ley 6380/19. Los Estados contables no reconocen en forma integral los efectos de la inflación en la situación patrimonial y financiera de la sociedad, en los resultados de sus operaciones en atención a que la corrección monetaria no constituye una práctica contable aceptada en el Paraguay.</t>
  </si>
  <si>
    <t>Proveedores USD</t>
  </si>
  <si>
    <t>Mathias Angulo Turitich</t>
  </si>
  <si>
    <t xml:space="preserve">Para dar cumplimiento a lo previsto en los artículos 113 y 114 de la Res.763/04, la garantía fue constituida mediante Póliza de Caución de la empresa  Seguridad S.A, poliza de caucion N° 1514.00998/000..con vigencia desde el 22/05/21 hasta el 22/05/22, por el valor de 250 salarios minimos. </t>
  </si>
  <si>
    <t>707/709</t>
  </si>
  <si>
    <t xml:space="preserve">Cursos y Capacitaciones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</si>
</sst>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 #,##0_ ;_ * \-#,##0_ ;_ * &quot;-&quot;_ ;_ @_ "/>
    <numFmt numFmtId="165" formatCode="_ * #,##0.00_ ;_ * \-#,##0.00_ ;_ * &quot;-&quot;??_ ;_ @_ "/>
    <numFmt numFmtId="166" formatCode="_-* #,##0\ _€_-;\-* #,##0\ _€_-;_-* &quot;-&quot;\ _€_-;_-@_-"/>
    <numFmt numFmtId="167" formatCode="_-* #,##0.00\ _€_-;\-* #,##0.00\ _€_-;_-* &quot;-&quot;??\ _€_-;_-@_-"/>
    <numFmt numFmtId="168" formatCode="_(* #,##0_);_(* \(#,##0\);_(* &quot;-&quot;_);_(@_)"/>
    <numFmt numFmtId="169" formatCode="_(* #,##0.00_);_(* \(#,##0.00\);_(* &quot;-&quot;??_);_(@_)"/>
    <numFmt numFmtId="170" formatCode="_([$€]* #,##0.00_);_([$€]* \(#,##0.00\);_([$€]* &quot;-&quot;??_);_(@_)"/>
    <numFmt numFmtId="171" formatCode="_-* #,##0.00\ [$€]_-;\-* #,##0.00\ [$€]_-;_-* &quot;-&quot;??\ [$€]_-;_-@_-"/>
    <numFmt numFmtId="172" formatCode="_ * #,##0_ ;_ * \-#,##0_ ;_ * &quot;-&quot;??_ ;_ @_ "/>
    <numFmt numFmtId="173" formatCode="_-* #,##0\ _€_-;\-* #,##0\ _€_-;_-* &quot;-&quot;??\ _€_-;_-@_-"/>
    <numFmt numFmtId="174" formatCode="#,##0,"/>
    <numFmt numFmtId="175" formatCode="[$-C0A]mmmm\-yy;@"/>
  </numFmts>
  <fonts count="100" x14ac:knownFonts="1">
    <font>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0"/>
      <name val="Arial"/>
      <family val="2"/>
    </font>
    <font>
      <sz val="10"/>
      <name val="Arial"/>
      <family val="2"/>
    </font>
    <font>
      <b/>
      <sz val="11"/>
      <name val="Arial"/>
      <family val="2"/>
    </font>
    <font>
      <sz val="11"/>
      <name val="Arial"/>
      <family val="2"/>
    </font>
    <font>
      <sz val="9"/>
      <name val="Arial"/>
      <family val="2"/>
    </font>
    <font>
      <sz val="10"/>
      <color indexed="9"/>
      <name val="Arial"/>
      <family val="2"/>
    </font>
    <font>
      <b/>
      <u/>
      <sz val="10"/>
      <name val="Arial"/>
      <family val="2"/>
    </font>
    <font>
      <b/>
      <sz val="14"/>
      <name val="Arial"/>
      <family val="2"/>
    </font>
    <font>
      <b/>
      <sz val="10"/>
      <color indexed="9"/>
      <name val="Arial"/>
      <family val="2"/>
    </font>
    <font>
      <sz val="11"/>
      <color indexed="8"/>
      <name val="Calibri"/>
      <family val="2"/>
    </font>
    <font>
      <sz val="10"/>
      <color indexed="8"/>
      <name val="Arial"/>
      <family val="2"/>
    </font>
    <font>
      <sz val="11"/>
      <color indexed="8"/>
      <name val="Calibri"/>
      <family val="2"/>
      <charset val="1"/>
    </font>
    <font>
      <sz val="8"/>
      <name val="Verdana"/>
      <family val="2"/>
    </font>
    <font>
      <sz val="10"/>
      <name val="Verdana"/>
      <family val="2"/>
    </font>
    <font>
      <u/>
      <sz val="10"/>
      <color theme="10"/>
      <name val="Arial"/>
      <family val="2"/>
    </font>
    <font>
      <sz val="10"/>
      <color theme="1"/>
      <name val="Arial"/>
      <family val="2"/>
    </font>
    <font>
      <b/>
      <sz val="10"/>
      <color theme="0"/>
      <name val="Arial"/>
      <family val="2"/>
    </font>
    <font>
      <sz val="10"/>
      <color theme="0"/>
      <name val="Arial"/>
      <family val="2"/>
    </font>
    <font>
      <sz val="10"/>
      <color rgb="FFFF0000"/>
      <name val="Arial"/>
      <family val="2"/>
    </font>
    <font>
      <b/>
      <sz val="10"/>
      <color theme="1"/>
      <name val="Arial"/>
      <family val="2"/>
    </font>
    <font>
      <sz val="12"/>
      <name val="Calibri"/>
      <family val="2"/>
      <scheme val="minor"/>
    </font>
    <font>
      <b/>
      <sz val="16"/>
      <color theme="1"/>
      <name val="Times New Roman"/>
      <family val="1"/>
    </font>
    <font>
      <sz val="12"/>
      <color rgb="FF000000"/>
      <name val="Arial"/>
      <family val="2"/>
    </font>
    <font>
      <sz val="9"/>
      <color theme="1"/>
      <name val="Arial"/>
      <family val="2"/>
    </font>
    <font>
      <sz val="8"/>
      <color rgb="FF000000"/>
      <name val="Arial"/>
      <family val="2"/>
    </font>
    <font>
      <sz val="9"/>
      <color indexed="53"/>
      <name val="Arial"/>
      <family val="2"/>
    </font>
    <font>
      <sz val="12"/>
      <name val="Arial"/>
      <family val="2"/>
    </font>
    <font>
      <b/>
      <sz val="12"/>
      <color theme="0"/>
      <name val="Arial"/>
      <family val="2"/>
    </font>
    <font>
      <b/>
      <sz val="1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8"/>
      <name val="Arial"/>
      <family val="2"/>
    </font>
    <font>
      <sz val="10"/>
      <name val="Times New Roman"/>
      <family val="1"/>
    </font>
    <font>
      <b/>
      <sz val="10"/>
      <name val="Times New Roman"/>
      <family val="1"/>
    </font>
    <font>
      <sz val="9"/>
      <name val="Times New Roman"/>
      <family val="1"/>
    </font>
    <font>
      <b/>
      <u/>
      <sz val="10"/>
      <name val="Times New Roman"/>
      <family val="1"/>
    </font>
    <font>
      <sz val="10"/>
      <color theme="1"/>
      <name val="Times New Roman"/>
      <family val="1"/>
    </font>
    <font>
      <b/>
      <sz val="9"/>
      <name val="Times New Roman"/>
      <family val="1"/>
    </font>
    <font>
      <sz val="10"/>
      <color theme="0"/>
      <name val="Times New Roman"/>
      <family val="1"/>
    </font>
    <font>
      <sz val="8"/>
      <name val="Times New Roman"/>
      <family val="1"/>
    </font>
    <font>
      <b/>
      <u/>
      <sz val="11"/>
      <name val="Times New Roman"/>
      <family val="1"/>
    </font>
    <font>
      <b/>
      <sz val="10"/>
      <color theme="1"/>
      <name val="Times New Roman"/>
      <family val="1"/>
    </font>
    <font>
      <b/>
      <sz val="11"/>
      <name val="Times New Roman"/>
      <family val="1"/>
    </font>
    <font>
      <sz val="11"/>
      <color theme="1"/>
      <name val="Times New Roman"/>
      <family val="1"/>
    </font>
    <font>
      <b/>
      <sz val="14"/>
      <name val="Times New Roman"/>
      <family val="1"/>
    </font>
    <font>
      <sz val="12"/>
      <name val="Times New Roman"/>
      <family val="1"/>
    </font>
    <font>
      <sz val="11"/>
      <name val="Times New Roman"/>
      <family val="1"/>
    </font>
    <font>
      <b/>
      <sz val="12"/>
      <name val="Times New Roman"/>
      <family val="1"/>
    </font>
    <font>
      <b/>
      <sz val="11"/>
      <color theme="1"/>
      <name val="Times New Roman"/>
      <family val="1"/>
    </font>
    <font>
      <sz val="11"/>
      <color rgb="FF000000"/>
      <name val="Times New Roman"/>
      <family val="1"/>
    </font>
    <font>
      <b/>
      <sz val="12"/>
      <color theme="1"/>
      <name val="Times New Roman"/>
      <family val="1"/>
    </font>
    <font>
      <sz val="14"/>
      <name val="Times New Roman"/>
      <family val="1"/>
    </font>
    <font>
      <sz val="8"/>
      <color rgb="FF000000"/>
      <name val="Times New Roman"/>
      <family val="1"/>
    </font>
    <font>
      <sz val="9"/>
      <color rgb="FF000000"/>
      <name val="Times New Roman"/>
      <family val="1"/>
    </font>
    <font>
      <sz val="9"/>
      <color theme="1"/>
      <name val="Times New Roman"/>
      <family val="1"/>
    </font>
    <font>
      <sz val="10"/>
      <color rgb="FF000000"/>
      <name val="Times New Roman"/>
      <family val="1"/>
    </font>
    <font>
      <b/>
      <sz val="8"/>
      <name val="Times New Roman"/>
      <family val="1"/>
    </font>
    <font>
      <b/>
      <sz val="8"/>
      <color theme="0" tint="-0.499984740745262"/>
      <name val="Times New Roman"/>
      <family val="1"/>
    </font>
    <font>
      <sz val="8"/>
      <color theme="1"/>
      <name val="Times New Roman"/>
      <family val="1"/>
    </font>
    <font>
      <b/>
      <sz val="12"/>
      <color rgb="FF000000"/>
      <name val="Times New Roman"/>
      <family val="1"/>
    </font>
    <font>
      <sz val="12"/>
      <color rgb="FF000000"/>
      <name val="Times New Roman"/>
      <family val="1"/>
    </font>
    <font>
      <i/>
      <sz val="12"/>
      <color rgb="FF000000"/>
      <name val="Times New Roman"/>
      <family val="1"/>
    </font>
    <font>
      <i/>
      <sz val="12"/>
      <color theme="1"/>
      <name val="Times New Roman"/>
      <family val="1"/>
    </font>
    <font>
      <i/>
      <sz val="14"/>
      <color rgb="FF000000"/>
      <name val="Times New Roman"/>
      <family val="1"/>
    </font>
    <font>
      <sz val="14"/>
      <color rgb="FF000000"/>
      <name val="Times New Roman"/>
      <family val="1"/>
    </font>
    <font>
      <b/>
      <sz val="14"/>
      <color rgb="FF000000"/>
      <name val="Times New Roman"/>
      <family val="1"/>
    </font>
    <font>
      <b/>
      <sz val="11"/>
      <color rgb="FF000000"/>
      <name val="Times New Roman"/>
      <family val="1"/>
    </font>
    <font>
      <sz val="12"/>
      <color theme="1"/>
      <name val="Times New Roman"/>
      <family val="1"/>
    </font>
    <font>
      <b/>
      <sz val="12"/>
      <color theme="0"/>
      <name val="Times New Roman"/>
      <family val="1"/>
    </font>
    <font>
      <sz val="12"/>
      <color indexed="10"/>
      <name val="Times New Roman"/>
      <family val="1"/>
    </font>
    <font>
      <b/>
      <u/>
      <sz val="12"/>
      <name val="Times New Roman"/>
      <family val="1"/>
    </font>
    <font>
      <u/>
      <sz val="10"/>
      <name val="Times New Roman"/>
      <family val="1"/>
    </font>
    <font>
      <sz val="10"/>
      <color indexed="9"/>
      <name val="Times New Roman"/>
      <family val="1"/>
    </font>
    <font>
      <sz val="9"/>
      <color indexed="9"/>
      <name val="Times New Roman"/>
      <family val="1"/>
    </font>
    <font>
      <b/>
      <u/>
      <sz val="12"/>
      <color theme="1"/>
      <name val="Times New Roman"/>
      <family val="1"/>
    </font>
    <font>
      <sz val="11"/>
      <color indexed="10"/>
      <name val="Times New Roman"/>
      <family val="1"/>
    </font>
    <font>
      <u/>
      <sz val="11"/>
      <name val="Times New Roman"/>
      <family val="1"/>
    </font>
    <font>
      <sz val="10"/>
      <color rgb="FFFF0000"/>
      <name val="Times New Roman"/>
      <family val="1"/>
    </font>
    <font>
      <sz val="10"/>
      <color indexed="8"/>
      <name val="Times New Roman"/>
      <family val="1"/>
    </font>
    <font>
      <sz val="11"/>
      <color theme="0"/>
      <name val="Times New Roman"/>
      <family val="1"/>
    </font>
    <font>
      <sz val="9"/>
      <color indexed="8"/>
      <name val="Times New Roman"/>
      <family val="1"/>
    </font>
  </fonts>
  <fills count="3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18"/>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88">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style="medium">
        <color indexed="64"/>
      </left>
      <right style="medium">
        <color indexed="64"/>
      </right>
      <top style="medium">
        <color indexed="64"/>
      </top>
      <bottom/>
      <diagonal/>
    </border>
    <border>
      <left/>
      <right style="medium">
        <color rgb="FF000000"/>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3" applyNumberFormat="0" applyAlignment="0" applyProtection="0"/>
    <xf numFmtId="0" fontId="8" fillId="5" borderId="4" applyNumberFormat="0" applyAlignment="0" applyProtection="0"/>
    <xf numFmtId="0" fontId="9" fillId="5" borderId="3" applyNumberFormat="0" applyAlignment="0" applyProtection="0"/>
    <xf numFmtId="0" fontId="10" fillId="0" borderId="5" applyNumberFormat="0" applyFill="0" applyAlignment="0" applyProtection="0"/>
    <xf numFmtId="0" fontId="11" fillId="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31" borderId="0" applyNumberFormat="0" applyBorder="0" applyAlignment="0" applyProtection="0"/>
    <xf numFmtId="0" fontId="16" fillId="0" borderId="0"/>
    <xf numFmtId="16" fontId="25" fillId="0" borderId="9" applyAlignment="0"/>
    <xf numFmtId="170" fontId="16"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1" fontId="19" fillId="0" borderId="0" applyFont="0" applyFill="0" applyBorder="0" applyAlignment="0" applyProtection="0"/>
    <xf numFmtId="0" fontId="29" fillId="0" borderId="0"/>
    <xf numFmtId="0" fontId="32" fillId="0" borderId="0" applyNumberFormat="0" applyFill="0" applyBorder="0" applyAlignment="0" applyProtection="0">
      <alignment vertical="top"/>
      <protection locked="0"/>
    </xf>
    <xf numFmtId="165" fontId="16" fillId="0" borderId="0" applyFont="0" applyFill="0" applyBorder="0" applyAlignment="0" applyProtection="0"/>
    <xf numFmtId="164" fontId="16" fillId="0" borderId="0" applyFont="0" applyFill="0" applyBorder="0" applyAlignment="0" applyProtection="0"/>
    <xf numFmtId="164" fontId="19" fillId="0" borderId="0" applyFont="0" applyFill="0" applyBorder="0" applyAlignment="0" applyProtection="0"/>
    <xf numFmtId="164" fontId="28" fillId="0" borderId="0" applyFont="0" applyFill="0" applyBorder="0" applyAlignment="0" applyProtection="0"/>
    <xf numFmtId="168" fontId="28"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8" fontId="19"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65" fontId="30" fillId="0" borderId="0" applyFont="0" applyFill="0" applyBorder="0" applyAlignment="0" applyProtection="0"/>
    <xf numFmtId="169" fontId="30"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31" fillId="0" borderId="0"/>
    <xf numFmtId="0" fontId="31"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7" borderId="7" applyNumberFormat="0" applyFont="0" applyAlignment="0" applyProtection="0"/>
    <xf numFmtId="0" fontId="27" fillId="7" borderId="7" applyNumberFormat="0" applyFont="0" applyAlignment="0" applyProtection="0"/>
    <xf numFmtId="9" fontId="3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1287">
    <xf numFmtId="0" fontId="0" fillId="0" borderId="0" xfId="0"/>
    <xf numFmtId="0" fontId="16" fillId="0" borderId="0" xfId="39" applyBorder="1"/>
    <xf numFmtId="0" fontId="16" fillId="0" borderId="0" xfId="39" applyBorder="1" applyAlignment="1">
      <alignment horizontal="left"/>
    </xf>
    <xf numFmtId="3" fontId="18" fillId="0" borderId="0" xfId="39" applyNumberFormat="1" applyFont="1" applyFill="1" applyBorder="1" applyAlignment="1">
      <alignment horizontal="center"/>
    </xf>
    <xf numFmtId="3" fontId="19" fillId="0" borderId="0" xfId="39" applyNumberFormat="1" applyFont="1" applyFill="1" applyBorder="1" applyAlignment="1">
      <alignment horizontal="left"/>
    </xf>
    <xf numFmtId="3" fontId="18" fillId="0" borderId="0" xfId="39" applyNumberFormat="1" applyFont="1" applyAlignment="1">
      <alignment horizontal="centerContinuous"/>
    </xf>
    <xf numFmtId="3" fontId="0" fillId="0" borderId="0" xfId="0" applyNumberFormat="1"/>
    <xf numFmtId="0" fontId="33" fillId="0" borderId="0" xfId="0" applyFont="1"/>
    <xf numFmtId="0" fontId="33" fillId="0" borderId="0" xfId="0" applyFont="1" applyAlignment="1">
      <alignment horizontal="center" vertical="center"/>
    </xf>
    <xf numFmtId="0" fontId="40" fillId="0" borderId="0" xfId="0" applyFont="1" applyAlignment="1">
      <alignment vertical="center"/>
    </xf>
    <xf numFmtId="0" fontId="37" fillId="0" borderId="0" xfId="0" applyFont="1"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left" vertical="center" indent="5"/>
    </xf>
    <xf numFmtId="0" fontId="41" fillId="0" borderId="0" xfId="0" applyFont="1" applyAlignment="1">
      <alignment horizontal="left" vertical="center"/>
    </xf>
    <xf numFmtId="0" fontId="38" fillId="32" borderId="0" xfId="0" applyFont="1" applyFill="1" applyAlignment="1">
      <alignment horizontal="center"/>
    </xf>
    <xf numFmtId="0" fontId="38" fillId="32" borderId="0" xfId="0" applyFont="1" applyFill="1"/>
    <xf numFmtId="0" fontId="0" fillId="0" borderId="12" xfId="0" applyBorder="1"/>
    <xf numFmtId="3" fontId="0" fillId="0" borderId="12" xfId="0" applyNumberFormat="1" applyBorder="1"/>
    <xf numFmtId="0" fontId="0" fillId="0" borderId="35" xfId="0" applyBorder="1"/>
    <xf numFmtId="0" fontId="0" fillId="33" borderId="0" xfId="0" applyFill="1"/>
    <xf numFmtId="0" fontId="22" fillId="0" borderId="0" xfId="0" applyFont="1" applyAlignment="1">
      <alignment horizontal="centerContinuous"/>
    </xf>
    <xf numFmtId="4" fontId="0" fillId="0" borderId="0" xfId="0" applyNumberFormat="1"/>
    <xf numFmtId="0" fontId="0" fillId="0" borderId="0" xfId="0" applyBorder="1"/>
    <xf numFmtId="0" fontId="43" fillId="0" borderId="0" xfId="0" applyFont="1" applyAlignment="1">
      <alignment horizontal="left"/>
    </xf>
    <xf numFmtId="0" fontId="17" fillId="0" borderId="0" xfId="0" applyFont="1"/>
    <xf numFmtId="0" fontId="24" fillId="0" borderId="35" xfId="0" applyFont="1" applyBorder="1" applyAlignment="1">
      <alignment horizontal="left" wrapText="1"/>
    </xf>
    <xf numFmtId="0" fontId="0" fillId="0" borderId="13" xfId="0" applyBorder="1"/>
    <xf numFmtId="3" fontId="0" fillId="0" borderId="13" xfId="0" applyNumberFormat="1" applyBorder="1"/>
    <xf numFmtId="0" fontId="0" fillId="0" borderId="13" xfId="0" applyBorder="1" applyAlignment="1">
      <alignment horizontal="center"/>
    </xf>
    <xf numFmtId="0" fontId="0" fillId="0" borderId="20" xfId="0" applyBorder="1"/>
    <xf numFmtId="0" fontId="0" fillId="0" borderId="21" xfId="0" applyBorder="1"/>
    <xf numFmtId="3" fontId="0" fillId="0" borderId="21" xfId="0" applyNumberFormat="1" applyBorder="1"/>
    <xf numFmtId="0" fontId="24" fillId="0" borderId="47" xfId="0" applyFont="1" applyBorder="1"/>
    <xf numFmtId="0" fontId="0" fillId="0" borderId="11" xfId="0" applyBorder="1" applyAlignment="1">
      <alignment horizontal="center"/>
    </xf>
    <xf numFmtId="0" fontId="0" fillId="0" borderId="21" xfId="0" applyBorder="1" applyAlignment="1">
      <alignment horizontal="center"/>
    </xf>
    <xf numFmtId="3" fontId="0" fillId="0" borderId="0" xfId="0" applyNumberFormat="1" applyAlignment="1">
      <alignment horizontal="center"/>
    </xf>
    <xf numFmtId="3" fontId="18" fillId="0" borderId="0" xfId="0" applyNumberFormat="1" applyFont="1"/>
    <xf numFmtId="0" fontId="18" fillId="0" borderId="0" xfId="0" applyFont="1"/>
    <xf numFmtId="172" fontId="0" fillId="0" borderId="0" xfId="0" applyNumberFormat="1"/>
    <xf numFmtId="0" fontId="42" fillId="33" borderId="0" xfId="125" applyFont="1" applyFill="1" applyAlignment="1">
      <alignment horizontal="center" vertical="center" wrapText="1"/>
    </xf>
    <xf numFmtId="0" fontId="0" fillId="33" borderId="14" xfId="0" applyFill="1" applyBorder="1"/>
    <xf numFmtId="0" fontId="0" fillId="33" borderId="24" xfId="0" applyFill="1" applyBorder="1"/>
    <xf numFmtId="0" fontId="0" fillId="33" borderId="23" xfId="0" applyFill="1" applyBorder="1"/>
    <xf numFmtId="0" fontId="0" fillId="33" borderId="13" xfId="0" applyFill="1" applyBorder="1"/>
    <xf numFmtId="0" fontId="0" fillId="33" borderId="19" xfId="0" applyFill="1" applyBorder="1"/>
    <xf numFmtId="0" fontId="39" fillId="33" borderId="24" xfId="0" applyFont="1" applyFill="1" applyBorder="1" applyAlignment="1">
      <alignment horizontal="left" vertical="center"/>
    </xf>
    <xf numFmtId="0" fontId="16" fillId="0" borderId="0" xfId="0" applyFont="1"/>
    <xf numFmtId="0" fontId="16" fillId="0" borderId="57" xfId="0" applyFont="1" applyBorder="1"/>
    <xf numFmtId="3" fontId="16" fillId="0" borderId="13" xfId="0" applyNumberFormat="1" applyFont="1" applyBorder="1"/>
    <xf numFmtId="3" fontId="0" fillId="33" borderId="0" xfId="0" applyNumberFormat="1" applyFill="1"/>
    <xf numFmtId="3" fontId="0" fillId="0" borderId="18" xfId="0" applyNumberFormat="1" applyBorder="1"/>
    <xf numFmtId="3" fontId="23" fillId="0" borderId="0" xfId="0" applyNumberFormat="1" applyFont="1"/>
    <xf numFmtId="0" fontId="26" fillId="35" borderId="34" xfId="0" applyFont="1" applyFill="1" applyBorder="1" applyAlignment="1">
      <alignment horizontal="center"/>
    </xf>
    <xf numFmtId="0" fontId="26" fillId="35" borderId="10" xfId="0" applyFont="1" applyFill="1" applyBorder="1" applyAlignment="1">
      <alignment horizontal="center" vertical="center" wrapText="1"/>
    </xf>
    <xf numFmtId="3" fontId="26" fillId="35" borderId="10" xfId="0" applyNumberFormat="1" applyFont="1" applyFill="1" applyBorder="1" applyAlignment="1">
      <alignment horizontal="center" vertical="center" wrapText="1"/>
    </xf>
    <xf numFmtId="0" fontId="26" fillId="35" borderId="12" xfId="0" applyFont="1" applyFill="1" applyBorder="1" applyAlignment="1">
      <alignment horizontal="center" vertical="center" wrapText="1"/>
    </xf>
    <xf numFmtId="4" fontId="26" fillId="35" borderId="12" xfId="0" applyNumberFormat="1" applyFont="1" applyFill="1" applyBorder="1" applyAlignment="1">
      <alignment horizontal="center" vertical="center" wrapText="1"/>
    </xf>
    <xf numFmtId="4" fontId="0" fillId="0" borderId="13" xfId="0" applyNumberFormat="1" applyBorder="1"/>
    <xf numFmtId="0" fontId="26" fillId="35" borderId="20" xfId="0" applyFont="1" applyFill="1" applyBorder="1"/>
    <xf numFmtId="0" fontId="26" fillId="35" borderId="21" xfId="0" applyFont="1" applyFill="1" applyBorder="1"/>
    <xf numFmtId="3" fontId="26" fillId="35" borderId="21" xfId="0" applyNumberFormat="1" applyFont="1" applyFill="1" applyBorder="1"/>
    <xf numFmtId="0" fontId="16" fillId="0" borderId="11" xfId="0" applyFont="1" applyBorder="1" applyAlignment="1">
      <alignment horizontal="center"/>
    </xf>
    <xf numFmtId="3" fontId="0" fillId="0" borderId="11" xfId="0" applyNumberFormat="1" applyBorder="1"/>
    <xf numFmtId="3" fontId="0" fillId="33" borderId="11" xfId="0" applyNumberFormat="1" applyFill="1" applyBorder="1"/>
    <xf numFmtId="0" fontId="16" fillId="0" borderId="18" xfId="0" applyFont="1" applyBorder="1" applyAlignment="1">
      <alignment horizontal="center"/>
    </xf>
    <xf numFmtId="0" fontId="0" fillId="0" borderId="18" xfId="0" applyBorder="1" applyAlignment="1">
      <alignment horizontal="center"/>
    </xf>
    <xf numFmtId="3" fontId="0" fillId="33" borderId="18" xfId="0" applyNumberFormat="1" applyFill="1" applyBorder="1"/>
    <xf numFmtId="0" fontId="16" fillId="33" borderId="0" xfId="0" applyFont="1" applyFill="1"/>
    <xf numFmtId="0" fontId="23" fillId="33" borderId="0" xfId="0" applyFont="1" applyFill="1"/>
    <xf numFmtId="0" fontId="23" fillId="0" borderId="0" xfId="0" applyFont="1"/>
    <xf numFmtId="3" fontId="23" fillId="33" borderId="0" xfId="0" applyNumberFormat="1" applyFont="1" applyFill="1"/>
    <xf numFmtId="0" fontId="21" fillId="0" borderId="0" xfId="0" applyFont="1"/>
    <xf numFmtId="0" fontId="44" fillId="0" borderId="0" xfId="0" applyFont="1"/>
    <xf numFmtId="0" fontId="16" fillId="0" borderId="0" xfId="0" applyFont="1" applyAlignment="1">
      <alignment horizontal="center" vertical="center"/>
    </xf>
    <xf numFmtId="0" fontId="35" fillId="0" borderId="0" xfId="0" applyFont="1" applyFill="1"/>
    <xf numFmtId="0" fontId="16" fillId="0" borderId="0" xfId="0" applyFont="1" applyFill="1"/>
    <xf numFmtId="0" fontId="16" fillId="0" borderId="0" xfId="0" applyFont="1" applyFill="1" applyBorder="1"/>
    <xf numFmtId="3" fontId="35" fillId="0" borderId="0" xfId="0" applyNumberFormat="1" applyFont="1" applyFill="1"/>
    <xf numFmtId="164" fontId="35" fillId="0" borderId="0" xfId="50" applyFont="1" applyFill="1"/>
    <xf numFmtId="3" fontId="16" fillId="0" borderId="0" xfId="0" applyNumberFormat="1" applyFont="1" applyFill="1"/>
    <xf numFmtId="3" fontId="35" fillId="0" borderId="0" xfId="0" applyNumberFormat="1" applyFont="1" applyFill="1" applyBorder="1"/>
    <xf numFmtId="0" fontId="35" fillId="0" borderId="0" xfId="0" applyFont="1" applyFill="1" applyBorder="1"/>
    <xf numFmtId="0" fontId="35" fillId="0" borderId="0" xfId="0" applyFont="1"/>
    <xf numFmtId="0" fontId="16" fillId="0" borderId="0" xfId="0" applyFont="1" applyFill="1" applyBorder="1" applyAlignment="1">
      <alignment horizontal="centerContinuous"/>
    </xf>
    <xf numFmtId="0" fontId="18" fillId="0" borderId="0" xfId="0" applyFont="1" applyFill="1" applyBorder="1" applyAlignment="1">
      <alignment horizontal="centerContinuous"/>
    </xf>
    <xf numFmtId="0" fontId="0" fillId="0" borderId="0" xfId="0" applyFill="1"/>
    <xf numFmtId="0" fontId="45" fillId="0" borderId="0" xfId="0" applyFont="1" applyAlignment="1"/>
    <xf numFmtId="0" fontId="35" fillId="0" borderId="0" xfId="0" applyFont="1" applyAlignment="1"/>
    <xf numFmtId="0" fontId="34" fillId="0" borderId="0" xfId="0" applyFont="1" applyAlignment="1">
      <alignment horizontal="center"/>
    </xf>
    <xf numFmtId="0" fontId="18" fillId="0" borderId="0" xfId="0" applyFont="1" applyFill="1" applyBorder="1" applyAlignment="1">
      <alignment horizontal="center"/>
    </xf>
    <xf numFmtId="3" fontId="35" fillId="0" borderId="0" xfId="0" applyNumberFormat="1" applyFont="1"/>
    <xf numFmtId="3" fontId="0" fillId="0" borderId="0" xfId="0" applyNumberFormat="1" applyFill="1"/>
    <xf numFmtId="164" fontId="0" fillId="0" borderId="0" xfId="50" applyFont="1" applyFill="1"/>
    <xf numFmtId="3" fontId="0" fillId="0" borderId="13" xfId="0" applyNumberFormat="1" applyFill="1" applyBorder="1"/>
    <xf numFmtId="164" fontId="16" fillId="0" borderId="0" xfId="50" applyFont="1" applyFill="1"/>
    <xf numFmtId="0" fontId="35" fillId="0" borderId="0" xfId="0" applyNumberFormat="1" applyFont="1"/>
    <xf numFmtId="172" fontId="35" fillId="0" borderId="0" xfId="49" applyNumberFormat="1" applyFont="1"/>
    <xf numFmtId="164" fontId="35" fillId="0" borderId="0" xfId="0" applyNumberFormat="1" applyFont="1"/>
    <xf numFmtId="0" fontId="35" fillId="0" borderId="0" xfId="0" applyFont="1" applyBorder="1"/>
    <xf numFmtId="0" fontId="0" fillId="0" borderId="0" xfId="0" applyFill="1" applyBorder="1"/>
    <xf numFmtId="0" fontId="0" fillId="0" borderId="0" xfId="0" applyBorder="1" applyAlignment="1">
      <alignment horizontal="center"/>
    </xf>
    <xf numFmtId="3" fontId="35" fillId="0" borderId="0" xfId="0" applyNumberFormat="1" applyFont="1" applyBorder="1"/>
    <xf numFmtId="0" fontId="16" fillId="0" borderId="0" xfId="0" applyFont="1" applyFill="1" applyBorder="1" applyAlignment="1">
      <alignment horizontal="center"/>
    </xf>
    <xf numFmtId="0" fontId="0" fillId="0" borderId="0" xfId="0" applyFill="1" applyBorder="1" applyAlignment="1">
      <alignment horizontal="centerContinuous"/>
    </xf>
    <xf numFmtId="0" fontId="0" fillId="0" borderId="0" xfId="0" applyAlignment="1">
      <alignment horizontal="center"/>
    </xf>
    <xf numFmtId="0" fontId="35" fillId="33" borderId="0" xfId="0" applyFont="1" applyFill="1"/>
    <xf numFmtId="0" fontId="18" fillId="0" borderId="0" xfId="0" applyFont="1" applyFill="1" applyBorder="1" applyAlignment="1">
      <alignment horizontal="left" wrapText="1"/>
    </xf>
    <xf numFmtId="0" fontId="18" fillId="0" borderId="13" xfId="0" applyFont="1" applyFill="1" applyBorder="1" applyAlignment="1">
      <alignment horizontal="center" wrapText="1"/>
    </xf>
    <xf numFmtId="4" fontId="18" fillId="0" borderId="0" xfId="0" applyNumberFormat="1" applyFont="1" applyFill="1" applyBorder="1" applyAlignment="1">
      <alignment horizontal="center" wrapText="1"/>
    </xf>
    <xf numFmtId="14" fontId="18" fillId="0" borderId="19" xfId="0" applyNumberFormat="1" applyFont="1" applyFill="1" applyBorder="1" applyAlignment="1">
      <alignment horizontal="center" wrapText="1"/>
    </xf>
    <xf numFmtId="4" fontId="18" fillId="0" borderId="17" xfId="0" applyNumberFormat="1" applyFont="1" applyFill="1" applyBorder="1" applyAlignment="1">
      <alignment horizontal="center" wrapText="1"/>
    </xf>
    <xf numFmtId="0" fontId="16" fillId="0" borderId="0" xfId="0" applyFont="1" applyBorder="1" applyAlignment="1">
      <alignment horizontal="center"/>
    </xf>
    <xf numFmtId="3" fontId="16" fillId="0" borderId="13" xfId="0" applyNumberFormat="1" applyFont="1" applyFill="1" applyBorder="1" applyAlignment="1">
      <alignment horizontal="right"/>
    </xf>
    <xf numFmtId="3" fontId="0" fillId="0" borderId="18" xfId="0" applyNumberFormat="1" applyFill="1" applyBorder="1"/>
    <xf numFmtId="172" fontId="16" fillId="33" borderId="0" xfId="49" applyNumberFormat="1" applyFont="1" applyFill="1"/>
    <xf numFmtId="172" fontId="35" fillId="33" borderId="0" xfId="49" applyNumberFormat="1" applyFont="1" applyFill="1"/>
    <xf numFmtId="164" fontId="35" fillId="0" borderId="0" xfId="50" applyFont="1"/>
    <xf numFmtId="3" fontId="35" fillId="33" borderId="0" xfId="0" applyNumberFormat="1" applyFont="1" applyFill="1"/>
    <xf numFmtId="0" fontId="23" fillId="0" borderId="0" xfId="0" applyFont="1" applyFill="1"/>
    <xf numFmtId="0" fontId="16" fillId="0" borderId="0" xfId="0" applyFont="1" applyAlignment="1"/>
    <xf numFmtId="0" fontId="0" fillId="0" borderId="0" xfId="0" applyAlignment="1">
      <alignment horizontal="justify" vertical="justify" wrapText="1"/>
    </xf>
    <xf numFmtId="0" fontId="0" fillId="0" borderId="0" xfId="0" applyAlignment="1">
      <alignment horizontal="center"/>
    </xf>
    <xf numFmtId="0" fontId="41" fillId="0" borderId="0" xfId="0" applyFont="1" applyAlignment="1">
      <alignment horizontal="left" vertical="center" indent="4"/>
    </xf>
    <xf numFmtId="0" fontId="23" fillId="32" borderId="0" xfId="0" applyFont="1" applyFill="1"/>
    <xf numFmtId="3" fontId="23" fillId="32" borderId="0" xfId="0" applyNumberFormat="1" applyFont="1" applyFill="1"/>
    <xf numFmtId="166" fontId="23" fillId="32" borderId="0" xfId="152" applyFont="1" applyFill="1"/>
    <xf numFmtId="164" fontId="23" fillId="32" borderId="0" xfId="0" applyNumberFormat="1" applyFont="1" applyFill="1"/>
    <xf numFmtId="172" fontId="0" fillId="0" borderId="0" xfId="151" applyNumberFormat="1" applyFont="1"/>
    <xf numFmtId="14" fontId="0" fillId="0" borderId="0" xfId="0" applyNumberFormat="1"/>
    <xf numFmtId="3" fontId="0" fillId="0" borderId="33" xfId="0" applyNumberFormat="1" applyBorder="1" applyAlignment="1">
      <alignment horizontal="right"/>
    </xf>
    <xf numFmtId="3" fontId="0" fillId="0" borderId="39" xfId="0" applyNumberFormat="1" applyBorder="1" applyAlignment="1">
      <alignment horizontal="right"/>
    </xf>
    <xf numFmtId="3" fontId="18" fillId="0" borderId="21" xfId="0" applyNumberFormat="1" applyFont="1" applyBorder="1" applyAlignment="1"/>
    <xf numFmtId="0" fontId="16" fillId="32" borderId="0" xfId="0" applyFont="1" applyFill="1"/>
    <xf numFmtId="0" fontId="16" fillId="32" borderId="0" xfId="0" applyFont="1" applyFill="1" applyAlignment="1">
      <alignment horizontal="justify" vertical="justify" wrapText="1"/>
    </xf>
    <xf numFmtId="172" fontId="0" fillId="0" borderId="0" xfId="151" applyNumberFormat="1" applyFont="1" applyAlignment="1">
      <alignment horizontal="justify" vertical="justify" wrapText="1"/>
    </xf>
    <xf numFmtId="0" fontId="47" fillId="0" borderId="0" xfId="0" applyFont="1"/>
    <xf numFmtId="3" fontId="47" fillId="0" borderId="0" xfId="0" applyNumberFormat="1" applyFont="1"/>
    <xf numFmtId="0" fontId="47" fillId="0" borderId="0" xfId="0" applyFont="1" applyAlignment="1">
      <alignment horizontal="left"/>
    </xf>
    <xf numFmtId="3" fontId="47" fillId="36" borderId="77" xfId="0" applyNumberFormat="1" applyFont="1" applyFill="1" applyBorder="1"/>
    <xf numFmtId="0" fontId="48" fillId="36" borderId="77" xfId="0" applyFont="1" applyFill="1" applyBorder="1"/>
    <xf numFmtId="3" fontId="48" fillId="36" borderId="77" xfId="0" applyNumberFormat="1" applyFont="1" applyFill="1" applyBorder="1"/>
    <xf numFmtId="0" fontId="48" fillId="0" borderId="77" xfId="0" applyFont="1" applyBorder="1" applyAlignment="1">
      <alignment horizontal="left"/>
    </xf>
    <xf numFmtId="4" fontId="48" fillId="0" borderId="77" xfId="0" applyNumberFormat="1" applyFont="1" applyBorder="1"/>
    <xf numFmtId="3" fontId="48" fillId="0" borderId="77" xfId="0" applyNumberFormat="1" applyFont="1" applyBorder="1"/>
    <xf numFmtId="0" fontId="48" fillId="36" borderId="78" xfId="0" applyFont="1" applyFill="1" applyBorder="1" applyAlignment="1">
      <alignment horizontal="left"/>
    </xf>
    <xf numFmtId="4" fontId="48" fillId="36" borderId="78" xfId="0" applyNumberFormat="1" applyFont="1" applyFill="1" applyBorder="1"/>
    <xf numFmtId="3" fontId="48" fillId="36" borderId="78" xfId="0" applyNumberFormat="1" applyFont="1" applyFill="1" applyBorder="1"/>
    <xf numFmtId="0" fontId="47" fillId="36" borderId="77" xfId="0" applyFont="1" applyFill="1" applyBorder="1"/>
    <xf numFmtId="172" fontId="35" fillId="0" borderId="0" xfId="0" applyNumberFormat="1" applyFont="1" applyFill="1"/>
    <xf numFmtId="0" fontId="48" fillId="37" borderId="77" xfId="0" applyFont="1" applyFill="1" applyBorder="1" applyAlignment="1">
      <alignment horizontal="left"/>
    </xf>
    <xf numFmtId="3" fontId="48" fillId="37" borderId="77" xfId="0" applyNumberFormat="1" applyFont="1" applyFill="1" applyBorder="1"/>
    <xf numFmtId="0" fontId="14" fillId="0" borderId="0" xfId="0" applyFont="1"/>
    <xf numFmtId="0" fontId="38" fillId="32" borderId="0" xfId="0" applyFont="1" applyFill="1" applyAlignment="1">
      <alignment horizontal="right"/>
    </xf>
    <xf numFmtId="0" fontId="16" fillId="0" borderId="0" xfId="0" applyFont="1" applyFill="1" applyAlignment="1">
      <alignment horizontal="right"/>
    </xf>
    <xf numFmtId="0" fontId="16" fillId="0" borderId="0" xfId="0" applyFont="1" applyFill="1" applyBorder="1" applyAlignment="1">
      <alignment horizontal="right"/>
    </xf>
    <xf numFmtId="165" fontId="16" fillId="0" borderId="0" xfId="49" applyFont="1" applyFill="1" applyAlignment="1">
      <alignment horizontal="right"/>
    </xf>
    <xf numFmtId="0" fontId="51" fillId="0" borderId="0" xfId="0" applyFont="1" applyFill="1" applyBorder="1"/>
    <xf numFmtId="0" fontId="52" fillId="33" borderId="9" xfId="0" applyFont="1" applyFill="1" applyBorder="1" applyAlignment="1">
      <alignment horizontal="center" vertical="center"/>
    </xf>
    <xf numFmtId="0" fontId="52" fillId="33" borderId="5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2" fillId="33" borderId="60" xfId="0" applyFont="1" applyFill="1" applyBorder="1" applyAlignment="1">
      <alignment horizontal="center" vertical="center" wrapText="1"/>
    </xf>
    <xf numFmtId="0" fontId="52" fillId="0" borderId="57" xfId="0" applyFont="1" applyFill="1" applyBorder="1" applyAlignment="1">
      <alignment horizontal="left"/>
    </xf>
    <xf numFmtId="0" fontId="51" fillId="0" borderId="18" xfId="0" applyFont="1" applyFill="1" applyBorder="1" applyAlignment="1">
      <alignment horizontal="right"/>
    </xf>
    <xf numFmtId="0" fontId="51" fillId="0" borderId="18" xfId="0" applyFont="1" applyFill="1" applyBorder="1"/>
    <xf numFmtId="0" fontId="51" fillId="0" borderId="40" xfId="0" applyFont="1" applyFill="1" applyBorder="1"/>
    <xf numFmtId="0" fontId="52" fillId="0" borderId="57" xfId="0" applyFont="1" applyFill="1" applyBorder="1"/>
    <xf numFmtId="0" fontId="52" fillId="0" borderId="0" xfId="0" applyFont="1" applyFill="1" applyBorder="1"/>
    <xf numFmtId="3" fontId="51" fillId="0" borderId="18" xfId="0" applyNumberFormat="1" applyFont="1" applyFill="1" applyBorder="1"/>
    <xf numFmtId="3" fontId="51" fillId="0" borderId="40" xfId="0" applyNumberFormat="1" applyFont="1" applyFill="1" applyBorder="1"/>
    <xf numFmtId="0" fontId="53" fillId="0" borderId="57" xfId="0" applyFont="1" applyFill="1" applyBorder="1"/>
    <xf numFmtId="3" fontId="51" fillId="0" borderId="18" xfId="0" applyNumberFormat="1" applyFont="1" applyFill="1" applyBorder="1" applyAlignment="1">
      <alignment horizontal="right"/>
    </xf>
    <xf numFmtId="3" fontId="51" fillId="0" borderId="18" xfId="113" applyNumberFormat="1" applyFont="1" applyFill="1" applyBorder="1" applyAlignment="1">
      <alignment horizontal="right"/>
    </xf>
    <xf numFmtId="0" fontId="53" fillId="0" borderId="0" xfId="0" applyFont="1" applyFill="1" applyBorder="1"/>
    <xf numFmtId="0" fontId="51" fillId="0" borderId="57" xfId="0" applyFont="1" applyFill="1" applyBorder="1"/>
    <xf numFmtId="3" fontId="52" fillId="0" borderId="10" xfId="0" applyNumberFormat="1" applyFont="1" applyFill="1" applyBorder="1" applyAlignment="1">
      <alignment horizontal="right"/>
    </xf>
    <xf numFmtId="0" fontId="54" fillId="0" borderId="57" xfId="0" applyFont="1" applyFill="1" applyBorder="1" applyAlignment="1"/>
    <xf numFmtId="0" fontId="52" fillId="0" borderId="57" xfId="0" applyFont="1" applyFill="1" applyBorder="1" applyAlignment="1"/>
    <xf numFmtId="3" fontId="52" fillId="0" borderId="10" xfId="0" applyNumberFormat="1" applyFont="1" applyFill="1" applyBorder="1"/>
    <xf numFmtId="3" fontId="52" fillId="0" borderId="33" xfId="0" applyNumberFormat="1" applyFont="1" applyFill="1" applyBorder="1"/>
    <xf numFmtId="3" fontId="55" fillId="0" borderId="18" xfId="0" applyNumberFormat="1" applyFont="1" applyFill="1" applyBorder="1" applyAlignment="1">
      <alignment horizontal="right"/>
    </xf>
    <xf numFmtId="3" fontId="55" fillId="0" borderId="18" xfId="113" applyNumberFormat="1" applyFont="1" applyFill="1" applyBorder="1" applyAlignment="1">
      <alignment horizontal="right"/>
    </xf>
    <xf numFmtId="3" fontId="57" fillId="0" borderId="18" xfId="0" applyNumberFormat="1" applyFont="1" applyFill="1" applyBorder="1" applyAlignment="1">
      <alignment horizontal="right"/>
    </xf>
    <xf numFmtId="0" fontId="53" fillId="0" borderId="57" xfId="0" applyFont="1" applyFill="1" applyBorder="1" applyAlignment="1">
      <alignment wrapText="1"/>
    </xf>
    <xf numFmtId="3" fontId="51" fillId="0" borderId="14" xfId="0" applyNumberFormat="1" applyFont="1" applyFill="1" applyBorder="1"/>
    <xf numFmtId="3" fontId="51" fillId="0" borderId="11" xfId="0" applyNumberFormat="1" applyFont="1" applyFill="1" applyBorder="1"/>
    <xf numFmtId="3" fontId="51" fillId="0" borderId="13" xfId="0" applyNumberFormat="1" applyFont="1" applyFill="1" applyBorder="1"/>
    <xf numFmtId="3" fontId="51" fillId="33" borderId="13" xfId="0" applyNumberFormat="1" applyFont="1" applyFill="1" applyBorder="1"/>
    <xf numFmtId="3" fontId="51" fillId="0" borderId="12" xfId="0" applyNumberFormat="1" applyFont="1" applyFill="1" applyBorder="1"/>
    <xf numFmtId="3" fontId="52" fillId="0" borderId="11" xfId="0" applyNumberFormat="1" applyFont="1" applyFill="1" applyBorder="1"/>
    <xf numFmtId="3" fontId="52" fillId="0" borderId="27" xfId="0" applyNumberFormat="1" applyFont="1" applyFill="1" applyBorder="1"/>
    <xf numFmtId="0" fontId="52" fillId="32" borderId="34" xfId="0" applyFont="1" applyFill="1" applyBorder="1" applyAlignment="1">
      <alignment horizontal="center"/>
    </xf>
    <xf numFmtId="3" fontId="52" fillId="33" borderId="10" xfId="0" applyNumberFormat="1" applyFont="1" applyFill="1" applyBorder="1" applyAlignment="1">
      <alignment horizontal="right"/>
    </xf>
    <xf numFmtId="3" fontId="52" fillId="32" borderId="10" xfId="0" applyNumberFormat="1" applyFont="1" applyFill="1" applyBorder="1" applyAlignment="1">
      <alignment horizontal="right"/>
    </xf>
    <xf numFmtId="0" fontId="52" fillId="32" borderId="25" xfId="0" applyFont="1" applyFill="1" applyBorder="1"/>
    <xf numFmtId="3" fontId="52" fillId="32" borderId="10" xfId="0" applyNumberFormat="1" applyFont="1" applyFill="1" applyBorder="1"/>
    <xf numFmtId="3" fontId="52" fillId="32" borderId="33" xfId="0" applyNumberFormat="1" applyFont="1" applyFill="1" applyBorder="1"/>
    <xf numFmtId="0" fontId="52" fillId="0" borderId="57" xfId="0" applyFont="1" applyFill="1" applyBorder="1" applyAlignment="1">
      <alignment horizontal="center"/>
    </xf>
    <xf numFmtId="0" fontId="51" fillId="0" borderId="0" xfId="0" applyFont="1" applyFill="1" applyBorder="1" applyAlignment="1">
      <alignment horizontal="left"/>
    </xf>
    <xf numFmtId="0" fontId="58" fillId="0" borderId="57" xfId="0" applyFont="1" applyFill="1" applyBorder="1"/>
    <xf numFmtId="0" fontId="54" fillId="0" borderId="0" xfId="0" applyFont="1" applyFill="1" applyBorder="1" applyAlignment="1">
      <alignment horizontal="left"/>
    </xf>
    <xf numFmtId="0" fontId="53" fillId="33" borderId="57" xfId="0" applyFont="1" applyFill="1" applyBorder="1"/>
    <xf numFmtId="3" fontId="51" fillId="33" borderId="18" xfId="0" applyNumberFormat="1" applyFont="1" applyFill="1" applyBorder="1" applyAlignment="1">
      <alignment horizontal="right"/>
    </xf>
    <xf numFmtId="3" fontId="51" fillId="33" borderId="18" xfId="113" applyNumberFormat="1" applyFont="1" applyFill="1" applyBorder="1" applyAlignment="1">
      <alignment horizontal="right"/>
    </xf>
    <xf numFmtId="0" fontId="54" fillId="0" borderId="57" xfId="0" applyFont="1" applyFill="1" applyBorder="1" applyAlignment="1">
      <alignment horizontal="left"/>
    </xf>
    <xf numFmtId="0" fontId="52" fillId="0" borderId="25" xfId="0" applyFont="1" applyFill="1" applyBorder="1" applyAlignment="1">
      <alignment horizontal="left"/>
    </xf>
    <xf numFmtId="3" fontId="60" fillId="33" borderId="10" xfId="0" applyNumberFormat="1" applyFont="1" applyFill="1" applyBorder="1"/>
    <xf numFmtId="3" fontId="52" fillId="0" borderId="18" xfId="0" applyNumberFormat="1" applyFont="1" applyFill="1" applyBorder="1" applyAlignment="1">
      <alignment horizontal="right"/>
    </xf>
    <xf numFmtId="0" fontId="52" fillId="0" borderId="34" xfId="0" applyFont="1" applyFill="1" applyBorder="1" applyAlignment="1">
      <alignment horizontal="left"/>
    </xf>
    <xf numFmtId="0" fontId="51" fillId="0" borderId="61" xfId="0" applyFont="1" applyFill="1" applyBorder="1" applyAlignment="1">
      <alignment horizontal="left"/>
    </xf>
    <xf numFmtId="3" fontId="61" fillId="33" borderId="21" xfId="0" applyNumberFormat="1" applyFont="1" applyFill="1" applyBorder="1" applyAlignment="1">
      <alignment horizontal="right"/>
    </xf>
    <xf numFmtId="172" fontId="61" fillId="33" borderId="21" xfId="49" applyNumberFormat="1" applyFont="1" applyFill="1" applyBorder="1"/>
    <xf numFmtId="3" fontId="61" fillId="33" borderId="22" xfId="0" applyNumberFormat="1" applyFont="1" applyFill="1" applyBorder="1"/>
    <xf numFmtId="3" fontId="51" fillId="0" borderId="0" xfId="0" applyNumberFormat="1" applyFont="1" applyFill="1" applyAlignment="1">
      <alignment horizontal="right"/>
    </xf>
    <xf numFmtId="3" fontId="51" fillId="0" borderId="0" xfId="0" applyNumberFormat="1" applyFont="1" applyFill="1" applyAlignment="1">
      <alignment horizontal="center"/>
    </xf>
    <xf numFmtId="0" fontId="51" fillId="0" borderId="0" xfId="0" applyFont="1" applyFill="1" applyAlignment="1"/>
    <xf numFmtId="0" fontId="51" fillId="0" borderId="0" xfId="0" applyFont="1" applyFill="1" applyAlignment="1">
      <alignment horizontal="center"/>
    </xf>
    <xf numFmtId="173" fontId="62" fillId="0" borderId="12" xfId="49" applyNumberFormat="1" applyFont="1" applyBorder="1" applyAlignment="1">
      <alignment horizontal="right"/>
    </xf>
    <xf numFmtId="173" fontId="62" fillId="0" borderId="12" xfId="49" applyNumberFormat="1" applyFont="1" applyBorder="1"/>
    <xf numFmtId="3" fontId="51" fillId="0" borderId="0" xfId="0" applyNumberFormat="1" applyFont="1" applyFill="1" applyBorder="1" applyAlignment="1">
      <alignment horizontal="right"/>
    </xf>
    <xf numFmtId="3" fontId="51" fillId="0" borderId="0" xfId="0" applyNumberFormat="1" applyFont="1" applyFill="1" applyBorder="1"/>
    <xf numFmtId="0" fontId="57" fillId="0" borderId="0" xfId="0" applyFont="1" applyFill="1" applyBorder="1"/>
    <xf numFmtId="3" fontId="57" fillId="0" borderId="0" xfId="0" applyNumberFormat="1" applyFont="1" applyFill="1" applyBorder="1" applyAlignment="1">
      <alignment horizontal="right"/>
    </xf>
    <xf numFmtId="3" fontId="57" fillId="0" borderId="0" xfId="0" applyNumberFormat="1" applyFont="1" applyFill="1" applyBorder="1"/>
    <xf numFmtId="172" fontId="57" fillId="0" borderId="0" xfId="49" applyNumberFormat="1" applyFont="1" applyFill="1" applyBorder="1" applyAlignment="1">
      <alignment horizontal="right"/>
    </xf>
    <xf numFmtId="0" fontId="51" fillId="0" borderId="0" xfId="0" applyFont="1" applyFill="1" applyBorder="1" applyAlignment="1">
      <alignment horizontal="center"/>
    </xf>
    <xf numFmtId="0" fontId="62" fillId="0" borderId="0" xfId="0" applyFont="1"/>
    <xf numFmtId="0" fontId="51" fillId="0" borderId="0" xfId="0" applyFont="1"/>
    <xf numFmtId="0" fontId="52" fillId="0" borderId="13" xfId="0" applyFont="1" applyFill="1" applyBorder="1" applyAlignment="1">
      <alignment horizontal="center"/>
    </xf>
    <xf numFmtId="0" fontId="53" fillId="0" borderId="10" xfId="0" applyFont="1" applyFill="1" applyBorder="1"/>
    <xf numFmtId="3" fontId="51" fillId="0" borderId="10" xfId="0" applyNumberFormat="1" applyFont="1" applyFill="1" applyBorder="1"/>
    <xf numFmtId="3" fontId="51" fillId="0" borderId="10" xfId="0" applyNumberFormat="1" applyFont="1" applyFill="1" applyBorder="1" applyAlignment="1">
      <alignment horizontal="center"/>
    </xf>
    <xf numFmtId="0" fontId="53" fillId="0" borderId="12" xfId="0" applyFont="1" applyFill="1" applyBorder="1"/>
    <xf numFmtId="3" fontId="51" fillId="0" borderId="12" xfId="0" applyNumberFormat="1" applyFont="1" applyFill="1" applyBorder="1" applyAlignment="1">
      <alignment horizontal="right"/>
    </xf>
    <xf numFmtId="0" fontId="52" fillId="33" borderId="59" xfId="0" applyFont="1" applyFill="1" applyBorder="1" applyAlignment="1">
      <alignment horizontal="center"/>
    </xf>
    <xf numFmtId="0" fontId="52" fillId="33" borderId="58" xfId="0" applyFont="1" applyFill="1" applyBorder="1" applyAlignment="1">
      <alignment horizontal="left"/>
    </xf>
    <xf numFmtId="0" fontId="55" fillId="0" borderId="58" xfId="0" applyFont="1" applyBorder="1" applyAlignment="1">
      <alignment vertical="center"/>
    </xf>
    <xf numFmtId="0" fontId="62" fillId="0" borderId="9" xfId="0" applyFont="1" applyBorder="1"/>
    <xf numFmtId="0" fontId="55" fillId="0" borderId="58" xfId="0" applyFont="1" applyBorder="1" applyAlignment="1">
      <alignment vertical="center" wrapText="1"/>
    </xf>
    <xf numFmtId="0" fontId="62" fillId="0" borderId="9" xfId="0" applyFont="1" applyBorder="1" applyAlignment="1">
      <alignment horizontal="center" vertical="center"/>
    </xf>
    <xf numFmtId="0" fontId="55" fillId="0" borderId="0" xfId="0" applyFont="1" applyAlignment="1">
      <alignment horizontal="center" vertical="center"/>
    </xf>
    <xf numFmtId="0" fontId="61" fillId="33" borderId="51" xfId="0" applyFont="1" applyFill="1" applyBorder="1" applyAlignment="1">
      <alignment vertical="center"/>
    </xf>
    <xf numFmtId="0" fontId="61" fillId="33" borderId="67" xfId="0" applyFont="1" applyFill="1" applyBorder="1" applyAlignment="1">
      <alignment vertical="center"/>
    </xf>
    <xf numFmtId="0" fontId="68" fillId="0" borderId="51" xfId="0" applyFont="1" applyBorder="1" applyAlignment="1">
      <alignment vertical="center"/>
    </xf>
    <xf numFmtId="0" fontId="68" fillId="0" borderId="79" xfId="0" applyFont="1" applyBorder="1" applyAlignment="1">
      <alignment vertical="center"/>
    </xf>
    <xf numFmtId="0" fontId="68" fillId="0" borderId="29" xfId="0" applyFont="1" applyBorder="1" applyAlignment="1">
      <alignment vertical="center"/>
    </xf>
    <xf numFmtId="0" fontId="68" fillId="0" borderId="66" xfId="0" applyFont="1" applyBorder="1" applyAlignment="1">
      <alignment vertical="center"/>
    </xf>
    <xf numFmtId="0" fontId="68" fillId="0" borderId="54" xfId="0" applyFont="1" applyBorder="1" applyAlignment="1">
      <alignment vertical="center"/>
    </xf>
    <xf numFmtId="0" fontId="68" fillId="0" borderId="74" xfId="0" applyFont="1" applyBorder="1" applyAlignment="1">
      <alignment vertical="center"/>
    </xf>
    <xf numFmtId="0" fontId="69" fillId="0" borderId="0" xfId="0" applyFont="1" applyAlignment="1">
      <alignment horizontal="left" vertical="center"/>
    </xf>
    <xf numFmtId="0" fontId="70" fillId="33" borderId="0" xfId="0" applyFont="1" applyFill="1" applyBorder="1" applyAlignment="1">
      <alignment horizontal="center" vertical="center"/>
    </xf>
    <xf numFmtId="0" fontId="60" fillId="0" borderId="0" xfId="0" applyFont="1" applyAlignment="1">
      <alignment vertical="center"/>
    </xf>
    <xf numFmtId="0" fontId="73" fillId="0" borderId="0" xfId="0" applyFont="1" applyAlignment="1">
      <alignment vertical="center"/>
    </xf>
    <xf numFmtId="0" fontId="74" fillId="34" borderId="43" xfId="0" applyFont="1" applyFill="1" applyBorder="1" applyAlignment="1">
      <alignment horizontal="right" vertical="center"/>
    </xf>
    <xf numFmtId="0" fontId="74" fillId="34" borderId="33" xfId="0" applyFont="1" applyFill="1" applyBorder="1" applyAlignment="1">
      <alignment horizontal="right" vertical="center"/>
    </xf>
    <xf numFmtId="0" fontId="74" fillId="34" borderId="39" xfId="0" applyFont="1" applyFill="1" applyBorder="1" applyAlignment="1">
      <alignment horizontal="right" vertical="center"/>
    </xf>
    <xf numFmtId="0" fontId="58" fillId="33" borderId="23" xfId="114" applyFont="1" applyFill="1" applyBorder="1" applyAlignment="1">
      <alignment horizontal="center" vertical="center"/>
    </xf>
    <xf numFmtId="0" fontId="58" fillId="33" borderId="11" xfId="114" applyFont="1" applyFill="1" applyBorder="1" applyAlignment="1">
      <alignment horizontal="center" vertical="center"/>
    </xf>
    <xf numFmtId="3" fontId="58" fillId="33" borderId="24" xfId="114" applyNumberFormat="1" applyFont="1" applyFill="1" applyBorder="1" applyAlignment="1">
      <alignment horizontal="center" vertical="center"/>
    </xf>
    <xf numFmtId="10" fontId="76" fillId="33" borderId="11" xfId="114" applyNumberFormat="1" applyFont="1" applyFill="1" applyBorder="1" applyAlignment="1">
      <alignment horizontal="center" vertical="center"/>
    </xf>
    <xf numFmtId="0" fontId="58" fillId="33" borderId="18" xfId="114" applyFont="1" applyFill="1" applyBorder="1" applyAlignment="1">
      <alignment horizontal="center"/>
    </xf>
    <xf numFmtId="0" fontId="58" fillId="33" borderId="16" xfId="114" applyFont="1" applyFill="1" applyBorder="1" applyAlignment="1">
      <alignment horizontal="center" vertical="center"/>
    </xf>
    <xf numFmtId="0" fontId="58" fillId="33" borderId="13" xfId="114" applyFont="1" applyFill="1" applyBorder="1" applyAlignment="1">
      <alignment horizontal="center" vertical="center"/>
    </xf>
    <xf numFmtId="0" fontId="58" fillId="33" borderId="18" xfId="114" applyFont="1" applyFill="1" applyBorder="1" applyAlignment="1">
      <alignment horizontal="center" vertical="center"/>
    </xf>
    <xf numFmtId="10" fontId="76" fillId="33" borderId="18" xfId="114" applyNumberFormat="1" applyFont="1" applyFill="1" applyBorder="1" applyAlignment="1">
      <alignment horizontal="center" vertical="center"/>
    </xf>
    <xf numFmtId="0" fontId="58" fillId="33" borderId="13" xfId="114" applyFont="1" applyFill="1" applyBorder="1" applyAlignment="1">
      <alignment horizontal="center"/>
    </xf>
    <xf numFmtId="0" fontId="77" fillId="33" borderId="12" xfId="0" applyFont="1" applyFill="1" applyBorder="1" applyAlignment="1">
      <alignment horizontal="center"/>
    </xf>
    <xf numFmtId="10" fontId="76" fillId="33" borderId="12" xfId="114" applyNumberFormat="1" applyFont="1" applyFill="1" applyBorder="1" applyAlignment="1">
      <alignment horizontal="center" vertical="center"/>
    </xf>
    <xf numFmtId="0" fontId="58" fillId="33" borderId="14" xfId="114" applyFont="1" applyFill="1" applyBorder="1" applyAlignment="1">
      <alignment horizontal="center"/>
    </xf>
    <xf numFmtId="0" fontId="58" fillId="33" borderId="11" xfId="114" applyFont="1" applyFill="1" applyBorder="1" applyAlignment="1">
      <alignment horizontal="left"/>
    </xf>
    <xf numFmtId="0" fontId="58" fillId="33" borderId="18" xfId="114" applyFont="1" applyFill="1" applyBorder="1" applyAlignment="1">
      <alignment horizontal="left"/>
    </xf>
    <xf numFmtId="0" fontId="58" fillId="33" borderId="0" xfId="114" applyFont="1" applyFill="1" applyAlignment="1">
      <alignment horizontal="center"/>
    </xf>
    <xf numFmtId="3" fontId="58" fillId="33" borderId="13" xfId="114" applyNumberFormat="1" applyFont="1" applyFill="1" applyBorder="1" applyAlignment="1">
      <alignment horizontal="center" vertical="center"/>
    </xf>
    <xf numFmtId="0" fontId="58" fillId="33" borderId="0" xfId="114" applyFont="1" applyFill="1" applyAlignment="1">
      <alignment horizontal="center" vertical="center"/>
    </xf>
    <xf numFmtId="0" fontId="77" fillId="33" borderId="0" xfId="0" applyFont="1" applyFill="1" applyAlignment="1">
      <alignment horizontal="center"/>
    </xf>
    <xf numFmtId="0" fontId="58" fillId="33" borderId="12" xfId="114" applyFont="1" applyFill="1" applyBorder="1" applyAlignment="1">
      <alignment horizontal="left"/>
    </xf>
    <xf numFmtId="0" fontId="58" fillId="33" borderId="19" xfId="114" applyFont="1" applyFill="1" applyBorder="1" applyAlignment="1">
      <alignment horizontal="center" vertical="center"/>
    </xf>
    <xf numFmtId="0" fontId="58" fillId="33" borderId="12" xfId="114" applyFont="1" applyFill="1" applyBorder="1" applyAlignment="1">
      <alignment horizontal="center" vertical="center"/>
    </xf>
    <xf numFmtId="3" fontId="58" fillId="33" borderId="19" xfId="114" applyNumberFormat="1" applyFont="1" applyFill="1" applyBorder="1" applyAlignment="1">
      <alignment horizontal="center" vertical="center"/>
    </xf>
    <xf numFmtId="0" fontId="58" fillId="33" borderId="23" xfId="114" applyFont="1" applyFill="1" applyBorder="1" applyAlignment="1">
      <alignment horizontal="center"/>
    </xf>
    <xf numFmtId="3" fontId="58" fillId="33" borderId="0" xfId="114" applyNumberFormat="1" applyFont="1" applyFill="1" applyBorder="1" applyAlignment="1">
      <alignment horizontal="center" vertical="center"/>
    </xf>
    <xf numFmtId="0" fontId="77" fillId="0" borderId="16" xfId="0" applyFont="1" applyBorder="1" applyAlignment="1">
      <alignment horizontal="center"/>
    </xf>
    <xf numFmtId="0" fontId="58" fillId="33" borderId="68" xfId="114" applyFont="1" applyFill="1" applyBorder="1" applyAlignment="1">
      <alignment horizontal="center" vertical="center"/>
    </xf>
    <xf numFmtId="3" fontId="58" fillId="33" borderId="17" xfId="114" applyNumberFormat="1" applyFont="1" applyFill="1" applyBorder="1" applyAlignment="1">
      <alignment horizontal="center" vertical="center"/>
    </xf>
    <xf numFmtId="0" fontId="58" fillId="33" borderId="10" xfId="114" applyFont="1" applyFill="1" applyBorder="1" applyAlignment="1">
      <alignment horizontal="left"/>
    </xf>
    <xf numFmtId="0" fontId="58" fillId="33" borderId="16" xfId="114" applyFont="1" applyFill="1" applyBorder="1" applyAlignment="1">
      <alignment horizontal="center"/>
    </xf>
    <xf numFmtId="0" fontId="58" fillId="33" borderId="10" xfId="114" applyFont="1" applyFill="1" applyBorder="1" applyAlignment="1">
      <alignment horizontal="center" vertical="center"/>
    </xf>
    <xf numFmtId="3" fontId="58" fillId="33" borderId="10" xfId="114" applyNumberFormat="1" applyFont="1" applyFill="1" applyBorder="1" applyAlignment="1">
      <alignment horizontal="center" vertical="center"/>
    </xf>
    <xf numFmtId="10" fontId="76" fillId="33" borderId="10" xfId="114" applyNumberFormat="1" applyFont="1" applyFill="1" applyBorder="1" applyAlignment="1">
      <alignment horizontal="center" vertical="center"/>
    </xf>
    <xf numFmtId="0" fontId="62" fillId="33" borderId="0" xfId="0" applyFont="1" applyFill="1" applyBorder="1"/>
    <xf numFmtId="0" fontId="78" fillId="33" borderId="0" xfId="0" applyFont="1" applyFill="1" applyBorder="1" applyAlignment="1">
      <alignment horizontal="center"/>
    </xf>
    <xf numFmtId="0" fontId="62" fillId="33" borderId="16" xfId="0" applyFont="1" applyFill="1" applyBorder="1"/>
    <xf numFmtId="0" fontId="79"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82" fillId="33" borderId="0" xfId="0" applyFont="1" applyFill="1" applyBorder="1" applyAlignment="1">
      <alignment vertical="center"/>
    </xf>
    <xf numFmtId="0" fontId="83" fillId="33" borderId="0" xfId="0" applyFont="1" applyFill="1" applyBorder="1" applyAlignment="1">
      <alignment vertical="center"/>
    </xf>
    <xf numFmtId="0" fontId="84" fillId="33" borderId="0" xfId="0" applyFont="1" applyFill="1" applyBorder="1" applyAlignment="1">
      <alignment vertical="center"/>
    </xf>
    <xf numFmtId="0" fontId="68" fillId="33" borderId="0" xfId="0" applyFont="1" applyFill="1" applyBorder="1" applyAlignment="1">
      <alignment vertical="center"/>
    </xf>
    <xf numFmtId="0" fontId="85" fillId="33" borderId="0" xfId="0" applyFont="1" applyFill="1" applyBorder="1" applyAlignment="1">
      <alignment vertical="center"/>
    </xf>
    <xf numFmtId="0" fontId="83" fillId="33" borderId="16" xfId="0" applyFont="1" applyFill="1" applyBorder="1" applyAlignment="1">
      <alignment vertical="center"/>
    </xf>
    <xf numFmtId="0" fontId="71" fillId="33" borderId="16" xfId="125" applyFont="1" applyFill="1" applyBorder="1" applyAlignment="1">
      <alignment horizontal="center" vertical="center" wrapText="1"/>
    </xf>
    <xf numFmtId="0" fontId="73" fillId="33" borderId="0" xfId="0" applyFont="1" applyFill="1" applyBorder="1" applyAlignment="1">
      <alignment horizontal="justify" vertical="center"/>
    </xf>
    <xf numFmtId="0" fontId="53" fillId="33" borderId="0" xfId="113" applyFont="1" applyFill="1" applyBorder="1" applyAlignment="1">
      <alignment horizontal="center" vertical="center"/>
    </xf>
    <xf numFmtId="0" fontId="51" fillId="33" borderId="0" xfId="113" applyFont="1" applyFill="1" applyBorder="1"/>
    <xf numFmtId="0" fontId="62" fillId="33" borderId="17" xfId="0" applyFont="1" applyFill="1" applyBorder="1"/>
    <xf numFmtId="0" fontId="62" fillId="33" borderId="68" xfId="0" applyFont="1" applyFill="1" applyBorder="1"/>
    <xf numFmtId="0" fontId="64" fillId="0" borderId="0" xfId="0" applyFont="1"/>
    <xf numFmtId="3" fontId="64" fillId="0" borderId="0" xfId="0" applyNumberFormat="1" applyFont="1"/>
    <xf numFmtId="0" fontId="86" fillId="0" borderId="0" xfId="0" applyFont="1" applyAlignment="1"/>
    <xf numFmtId="3" fontId="87" fillId="0" borderId="0" xfId="0" applyNumberFormat="1" applyFont="1" applyAlignment="1">
      <alignment horizontal="center"/>
    </xf>
    <xf numFmtId="0" fontId="66" fillId="0" borderId="26" xfId="0" applyFont="1" applyBorder="1"/>
    <xf numFmtId="0" fontId="86" fillId="0" borderId="14" xfId="0" applyFont="1" applyBorder="1"/>
    <xf numFmtId="3" fontId="86" fillId="0" borderId="27" xfId="0" applyNumberFormat="1" applyFont="1" applyBorder="1"/>
    <xf numFmtId="3" fontId="86" fillId="0" borderId="18" xfId="0" applyNumberFormat="1" applyFont="1" applyFill="1" applyBorder="1"/>
    <xf numFmtId="3" fontId="86" fillId="0" borderId="40" xfId="0" applyNumberFormat="1" applyFont="1" applyBorder="1"/>
    <xf numFmtId="0" fontId="86" fillId="0" borderId="29" xfId="0" applyFont="1" applyBorder="1"/>
    <xf numFmtId="0" fontId="86" fillId="0" borderId="18" xfId="0" applyFont="1" applyBorder="1"/>
    <xf numFmtId="0" fontId="66" fillId="0" borderId="29" xfId="0" applyFont="1" applyBorder="1"/>
    <xf numFmtId="3" fontId="66" fillId="0" borderId="18" xfId="0" applyNumberFormat="1" applyFont="1" applyBorder="1"/>
    <xf numFmtId="3" fontId="66" fillId="0" borderId="40" xfId="0" applyNumberFormat="1" applyFont="1" applyBorder="1"/>
    <xf numFmtId="3" fontId="66" fillId="0" borderId="13" xfId="0" applyNumberFormat="1" applyFont="1" applyBorder="1"/>
    <xf numFmtId="3" fontId="66" fillId="0" borderId="27" xfId="0" applyNumberFormat="1" applyFont="1" applyBorder="1"/>
    <xf numFmtId="3" fontId="86" fillId="0" borderId="13" xfId="0" applyNumberFormat="1" applyFont="1" applyFill="1" applyBorder="1"/>
    <xf numFmtId="3" fontId="86" fillId="0" borderId="28" xfId="0" applyNumberFormat="1" applyFont="1" applyBorder="1"/>
    <xf numFmtId="3" fontId="86" fillId="0" borderId="28" xfId="0" applyNumberFormat="1" applyFont="1" applyFill="1" applyBorder="1"/>
    <xf numFmtId="3" fontId="86" fillId="0" borderId="30" xfId="0" applyNumberFormat="1" applyFont="1" applyFill="1" applyBorder="1"/>
    <xf numFmtId="3" fontId="66" fillId="0" borderId="28" xfId="0" applyNumberFormat="1" applyFont="1" applyBorder="1"/>
    <xf numFmtId="3" fontId="86" fillId="0" borderId="13" xfId="0" applyNumberFormat="1" applyFont="1" applyBorder="1"/>
    <xf numFmtId="3" fontId="86" fillId="0" borderId="62" xfId="0" applyNumberFormat="1" applyFont="1" applyBorder="1"/>
    <xf numFmtId="0" fontId="66" fillId="33" borderId="20" xfId="0" applyFont="1" applyFill="1" applyBorder="1"/>
    <xf numFmtId="3" fontId="66" fillId="33" borderId="21" xfId="0" applyNumberFormat="1" applyFont="1" applyFill="1" applyBorder="1"/>
    <xf numFmtId="3" fontId="66" fillId="33" borderId="22" xfId="0" applyNumberFormat="1" applyFont="1" applyFill="1" applyBorder="1"/>
    <xf numFmtId="0" fontId="66" fillId="0" borderId="0" xfId="0" applyFont="1" applyBorder="1"/>
    <xf numFmtId="3" fontId="66" fillId="0" borderId="0" xfId="0" applyNumberFormat="1" applyFont="1" applyBorder="1"/>
    <xf numFmtId="0" fontId="86" fillId="0" borderId="0" xfId="0" applyFont="1" applyBorder="1" applyAlignment="1">
      <alignment horizontal="left"/>
    </xf>
    <xf numFmtId="0" fontId="86" fillId="0" borderId="0" xfId="0" applyFont="1" applyBorder="1" applyAlignment="1">
      <alignment horizontal="center"/>
    </xf>
    <xf numFmtId="3" fontId="86" fillId="0" borderId="0" xfId="0" applyNumberFormat="1" applyFont="1" applyBorder="1"/>
    <xf numFmtId="0" fontId="86" fillId="0" borderId="0" xfId="0" applyFont="1"/>
    <xf numFmtId="3" fontId="86" fillId="0" borderId="0" xfId="0" applyNumberFormat="1" applyFont="1"/>
    <xf numFmtId="0" fontId="89" fillId="0" borderId="29" xfId="0" applyFont="1" applyBorder="1"/>
    <xf numFmtId="0" fontId="51" fillId="0" borderId="0" xfId="0" applyFont="1" applyAlignment="1"/>
    <xf numFmtId="0" fontId="51" fillId="32" borderId="0" xfId="0" applyFont="1" applyFill="1" applyAlignment="1"/>
    <xf numFmtId="0" fontId="66" fillId="0" borderId="0" xfId="0" applyFont="1" applyAlignment="1">
      <alignment horizontal="left"/>
    </xf>
    <xf numFmtId="172" fontId="62" fillId="0" borderId="0" xfId="151" applyNumberFormat="1" applyFont="1"/>
    <xf numFmtId="0" fontId="51" fillId="32" borderId="0" xfId="0" applyFont="1" applyFill="1"/>
    <xf numFmtId="0" fontId="61" fillId="0" borderId="0" xfId="0" applyFont="1" applyAlignment="1"/>
    <xf numFmtId="0" fontId="62" fillId="0" borderId="0" xfId="0" applyFont="1" applyAlignment="1"/>
    <xf numFmtId="172" fontId="62" fillId="0" borderId="0" xfId="151" applyNumberFormat="1" applyFont="1" applyAlignment="1"/>
    <xf numFmtId="0" fontId="52" fillId="0" borderId="0" xfId="0" applyFont="1" applyAlignment="1">
      <alignment horizontal="left"/>
    </xf>
    <xf numFmtId="0" fontId="52" fillId="0" borderId="0" xfId="0" applyFont="1" applyAlignment="1">
      <alignment horizontal="center"/>
    </xf>
    <xf numFmtId="0" fontId="62" fillId="0" borderId="0" xfId="0" applyFont="1" applyFill="1" applyBorder="1"/>
    <xf numFmtId="0" fontId="52" fillId="32" borderId="0" xfId="0" applyFont="1" applyFill="1" applyAlignment="1">
      <alignment horizontal="center"/>
    </xf>
    <xf numFmtId="0" fontId="62" fillId="0" borderId="0" xfId="0" applyFont="1" applyBorder="1"/>
    <xf numFmtId="0" fontId="52" fillId="33" borderId="50" xfId="0" applyFont="1" applyFill="1" applyBorder="1" applyAlignment="1">
      <alignment horizontal="center"/>
    </xf>
    <xf numFmtId="0" fontId="52" fillId="33" borderId="42" xfId="0" applyFont="1" applyFill="1" applyBorder="1" applyAlignment="1">
      <alignment horizontal="centerContinuous" vertical="center" wrapText="1"/>
    </xf>
    <xf numFmtId="172" fontId="52" fillId="33" borderId="43" xfId="151" applyNumberFormat="1" applyFont="1" applyFill="1" applyBorder="1" applyAlignment="1">
      <alignment horizontal="centerContinuous" vertical="center" wrapText="1"/>
    </xf>
    <xf numFmtId="0" fontId="52" fillId="33" borderId="43" xfId="0" applyFont="1" applyFill="1" applyBorder="1" applyAlignment="1">
      <alignment horizontal="centerContinuous" vertical="center" wrapText="1"/>
    </xf>
    <xf numFmtId="0" fontId="51" fillId="33" borderId="34" xfId="0" applyFont="1" applyFill="1" applyBorder="1" applyAlignment="1">
      <alignment horizontal="left"/>
    </xf>
    <xf numFmtId="3" fontId="51" fillId="32" borderId="0" xfId="0" applyNumberFormat="1" applyFont="1" applyFill="1"/>
    <xf numFmtId="0" fontId="65" fillId="33" borderId="15" xfId="0" applyFont="1" applyFill="1" applyBorder="1"/>
    <xf numFmtId="3" fontId="65" fillId="33" borderId="10" xfId="0" applyNumberFormat="1" applyFont="1" applyFill="1" applyBorder="1"/>
    <xf numFmtId="3" fontId="65" fillId="33" borderId="33" xfId="0" applyNumberFormat="1" applyFont="1" applyFill="1" applyBorder="1"/>
    <xf numFmtId="3" fontId="62" fillId="0" borderId="0" xfId="0" applyNumberFormat="1" applyFont="1" applyBorder="1"/>
    <xf numFmtId="3" fontId="62" fillId="0" borderId="0" xfId="0" applyNumberFormat="1" applyFont="1" applyFill="1"/>
    <xf numFmtId="0" fontId="62" fillId="0" borderId="0" xfId="0" applyFont="1" applyFill="1"/>
    <xf numFmtId="0" fontId="52" fillId="33" borderId="37" xfId="0" applyFont="1" applyFill="1" applyBorder="1"/>
    <xf numFmtId="3" fontId="52" fillId="33" borderId="38" xfId="0" applyNumberFormat="1" applyFont="1" applyFill="1" applyBorder="1"/>
    <xf numFmtId="172" fontId="52" fillId="33" borderId="38" xfId="151" applyNumberFormat="1" applyFont="1" applyFill="1" applyBorder="1"/>
    <xf numFmtId="0" fontId="51" fillId="0" borderId="0" xfId="0" applyFont="1" applyBorder="1"/>
    <xf numFmtId="172" fontId="52" fillId="0" borderId="0" xfId="151" applyNumberFormat="1" applyFont="1" applyAlignment="1">
      <alignment horizontal="center"/>
    </xf>
    <xf numFmtId="0" fontId="52" fillId="33" borderId="50" xfId="0" applyFont="1" applyFill="1" applyBorder="1"/>
    <xf numFmtId="3" fontId="52" fillId="33" borderId="39" xfId="0" applyNumberFormat="1" applyFont="1" applyFill="1" applyBorder="1"/>
    <xf numFmtId="3" fontId="62" fillId="0" borderId="0" xfId="0" applyNumberFormat="1" applyFont="1"/>
    <xf numFmtId="0" fontId="51" fillId="33" borderId="29" xfId="0" applyFont="1" applyFill="1" applyBorder="1"/>
    <xf numFmtId="172" fontId="52" fillId="33" borderId="39" xfId="151" applyNumberFormat="1" applyFont="1" applyFill="1" applyBorder="1"/>
    <xf numFmtId="0" fontId="61" fillId="0" borderId="0" xfId="0" applyFont="1"/>
    <xf numFmtId="0" fontId="51" fillId="33" borderId="0" xfId="0" applyFont="1" applyFill="1"/>
    <xf numFmtId="0" fontId="65" fillId="33" borderId="0" xfId="0" applyFont="1" applyFill="1" applyAlignment="1">
      <alignment horizontal="center"/>
    </xf>
    <xf numFmtId="0" fontId="65" fillId="33" borderId="0" xfId="0" applyFont="1" applyFill="1"/>
    <xf numFmtId="0" fontId="52" fillId="33" borderId="73" xfId="0" applyFont="1" applyFill="1" applyBorder="1" applyAlignment="1">
      <alignment horizontal="center"/>
    </xf>
    <xf numFmtId="0" fontId="52" fillId="33" borderId="53" xfId="0" applyFont="1" applyFill="1" applyBorder="1" applyAlignment="1">
      <alignment horizontal="centerContinuous" vertical="center" wrapText="1"/>
    </xf>
    <xf numFmtId="172" fontId="52" fillId="33" borderId="62" xfId="151" applyNumberFormat="1" applyFont="1" applyFill="1" applyBorder="1" applyAlignment="1">
      <alignment horizontal="centerContinuous" vertical="center" wrapText="1"/>
    </xf>
    <xf numFmtId="172" fontId="65" fillId="33" borderId="33" xfId="151" applyNumberFormat="1" applyFont="1" applyFill="1" applyBorder="1" applyAlignment="1">
      <alignment horizontal="centerContinuous" vertical="center" wrapText="1"/>
    </xf>
    <xf numFmtId="0" fontId="52" fillId="33" borderId="37" xfId="0" applyFont="1" applyFill="1" applyBorder="1" applyAlignment="1">
      <alignment horizontal="center"/>
    </xf>
    <xf numFmtId="0" fontId="51" fillId="33" borderId="35" xfId="0" applyFont="1" applyFill="1" applyBorder="1" applyAlignment="1">
      <alignment horizontal="justify"/>
    </xf>
    <xf numFmtId="172" fontId="51" fillId="33" borderId="33" xfId="151" applyNumberFormat="1" applyFont="1" applyFill="1" applyBorder="1"/>
    <xf numFmtId="0" fontId="65" fillId="33" borderId="0" xfId="0" applyFont="1" applyFill="1" applyBorder="1" applyAlignment="1">
      <alignment horizontal="center"/>
    </xf>
    <xf numFmtId="0" fontId="65" fillId="33" borderId="0" xfId="0" applyFont="1" applyFill="1" applyBorder="1"/>
    <xf numFmtId="0" fontId="52" fillId="33" borderId="42" xfId="0" applyFont="1" applyFill="1" applyBorder="1"/>
    <xf numFmtId="0" fontId="52" fillId="33" borderId="43" xfId="0" applyFont="1" applyFill="1" applyBorder="1"/>
    <xf numFmtId="0" fontId="91" fillId="32" borderId="0" xfId="0" applyFont="1" applyFill="1"/>
    <xf numFmtId="0" fontId="52" fillId="33" borderId="39" xfId="0" applyFont="1" applyFill="1" applyBorder="1"/>
    <xf numFmtId="0" fontId="52" fillId="33" borderId="37" xfId="0" applyFont="1" applyFill="1" applyBorder="1" applyAlignment="1">
      <alignment horizontal="center" wrapText="1"/>
    </xf>
    <xf numFmtId="3" fontId="91" fillId="32" borderId="0" xfId="0" applyNumberFormat="1" applyFont="1" applyFill="1"/>
    <xf numFmtId="0" fontId="62" fillId="0" borderId="0" xfId="0" applyFont="1" applyBorder="1" applyAlignment="1">
      <alignment horizontal="center" wrapText="1"/>
    </xf>
    <xf numFmtId="0" fontId="90" fillId="0" borderId="47" xfId="0" applyFont="1" applyFill="1" applyBorder="1" applyAlignment="1">
      <alignment horizontal="left"/>
    </xf>
    <xf numFmtId="3" fontId="62" fillId="0" borderId="12" xfId="0" applyNumberFormat="1" applyFont="1" applyBorder="1"/>
    <xf numFmtId="0" fontId="90" fillId="0" borderId="35" xfId="0" applyFont="1" applyFill="1" applyBorder="1" applyAlignment="1">
      <alignment horizontal="left"/>
    </xf>
    <xf numFmtId="3" fontId="62" fillId="0" borderId="10" xfId="0" applyNumberFormat="1" applyFont="1" applyBorder="1"/>
    <xf numFmtId="0" fontId="51" fillId="32" borderId="0" xfId="0" applyFont="1" applyFill="1" applyBorder="1" applyAlignment="1">
      <alignment horizontal="center" wrapText="1"/>
    </xf>
    <xf numFmtId="0" fontId="51" fillId="32" borderId="0" xfId="0" applyFont="1" applyFill="1" applyBorder="1"/>
    <xf numFmtId="3" fontId="92" fillId="0" borderId="0" xfId="0" applyNumberFormat="1" applyFont="1" applyFill="1" applyBorder="1"/>
    <xf numFmtId="0" fontId="92" fillId="0" borderId="0" xfId="0" applyFont="1" applyFill="1"/>
    <xf numFmtId="3" fontId="91" fillId="0" borderId="0" xfId="0" applyNumberFormat="1" applyFont="1" applyFill="1"/>
    <xf numFmtId="0" fontId="51" fillId="0" borderId="0" xfId="0" quotePrefix="1" applyFont="1"/>
    <xf numFmtId="3" fontId="53" fillId="0" borderId="0" xfId="0" applyNumberFormat="1" applyFont="1" applyFill="1" applyBorder="1"/>
    <xf numFmtId="0" fontId="66" fillId="0" borderId="0" xfId="0" applyFont="1"/>
    <xf numFmtId="3" fontId="53" fillId="0" borderId="0" xfId="0" applyNumberFormat="1" applyFont="1" applyFill="1"/>
    <xf numFmtId="0" fontId="58" fillId="0" borderId="0" xfId="0" applyFont="1"/>
    <xf numFmtId="0" fontId="52" fillId="33" borderId="50" xfId="0" applyFont="1" applyFill="1" applyBorder="1" applyAlignment="1">
      <alignment horizontal="center" wrapText="1"/>
    </xf>
    <xf numFmtId="0" fontId="65" fillId="33" borderId="34" xfId="0" applyFont="1" applyFill="1" applyBorder="1"/>
    <xf numFmtId="0" fontId="65" fillId="33" borderId="10" xfId="0" applyFont="1" applyFill="1" applyBorder="1"/>
    <xf numFmtId="172" fontId="65" fillId="33" borderId="33" xfId="151" applyNumberFormat="1" applyFont="1" applyFill="1" applyBorder="1"/>
    <xf numFmtId="0" fontId="51" fillId="33" borderId="37" xfId="0" applyFont="1" applyFill="1" applyBorder="1"/>
    <xf numFmtId="0" fontId="58" fillId="33" borderId="0" xfId="0" applyFont="1" applyFill="1"/>
    <xf numFmtId="172" fontId="65" fillId="33" borderId="0" xfId="151" applyNumberFormat="1" applyFont="1" applyFill="1" applyBorder="1"/>
    <xf numFmtId="0" fontId="54" fillId="33" borderId="50" xfId="0" applyFont="1" applyFill="1" applyBorder="1" applyAlignment="1">
      <alignment horizontal="center" wrapText="1"/>
    </xf>
    <xf numFmtId="0" fontId="51" fillId="33" borderId="42" xfId="0" applyFont="1" applyFill="1" applyBorder="1"/>
    <xf numFmtId="172" fontId="51" fillId="33" borderId="43" xfId="151" applyNumberFormat="1" applyFont="1" applyFill="1" applyBorder="1"/>
    <xf numFmtId="3" fontId="51" fillId="33" borderId="18" xfId="0" applyNumberFormat="1" applyFont="1" applyFill="1" applyBorder="1" applyAlignment="1">
      <alignment horizontal="right" vertical="center" wrapText="1"/>
    </xf>
    <xf numFmtId="0" fontId="52" fillId="33" borderId="26" xfId="0" applyFont="1" applyFill="1" applyBorder="1"/>
    <xf numFmtId="172" fontId="52" fillId="33" borderId="10" xfId="151" applyNumberFormat="1" applyFont="1" applyFill="1" applyBorder="1"/>
    <xf numFmtId="172" fontId="52" fillId="33" borderId="68" xfId="151" applyNumberFormat="1" applyFont="1" applyFill="1" applyBorder="1"/>
    <xf numFmtId="0" fontId="51" fillId="33" borderId="26" xfId="0" applyFont="1" applyFill="1" applyBorder="1"/>
    <xf numFmtId="172" fontId="51" fillId="33" borderId="68" xfId="151" applyNumberFormat="1" applyFont="1" applyFill="1" applyBorder="1"/>
    <xf numFmtId="3" fontId="51" fillId="33" borderId="38" xfId="0" applyNumberFormat="1" applyFont="1" applyFill="1" applyBorder="1"/>
    <xf numFmtId="0" fontId="52" fillId="33" borderId="58" xfId="0" applyFont="1" applyFill="1" applyBorder="1" applyAlignment="1">
      <alignment vertical="center" wrapText="1"/>
    </xf>
    <xf numFmtId="172" fontId="52" fillId="33" borderId="58" xfId="0" applyNumberFormat="1" applyFont="1" applyFill="1" applyBorder="1" applyAlignment="1">
      <alignment horizontal="center" vertical="center" wrapText="1"/>
    </xf>
    <xf numFmtId="172" fontId="52" fillId="33" borderId="9" xfId="0" applyNumberFormat="1" applyFont="1" applyFill="1" applyBorder="1" applyAlignment="1">
      <alignment horizontal="center" vertical="center" wrapText="1"/>
    </xf>
    <xf numFmtId="0" fontId="51" fillId="33" borderId="29" xfId="0" applyFont="1" applyFill="1" applyBorder="1" applyAlignment="1">
      <alignment horizontal="left" wrapText="1"/>
    </xf>
    <xf numFmtId="3" fontId="51" fillId="33" borderId="46" xfId="0" applyNumberFormat="1" applyFont="1" applyFill="1" applyBorder="1"/>
    <xf numFmtId="0" fontId="52" fillId="33" borderId="48" xfId="0" applyFont="1" applyFill="1" applyBorder="1"/>
    <xf numFmtId="172" fontId="52" fillId="33" borderId="44" xfId="151" applyNumberFormat="1" applyFont="1" applyFill="1" applyBorder="1"/>
    <xf numFmtId="0" fontId="51" fillId="32" borderId="0" xfId="0" applyFont="1" applyFill="1" applyAlignment="1">
      <alignment horizontal="center"/>
    </xf>
    <xf numFmtId="0" fontId="65" fillId="0" borderId="29" xfId="0" applyFont="1" applyBorder="1"/>
    <xf numFmtId="0" fontId="62" fillId="0" borderId="29" xfId="0" applyFont="1" applyBorder="1"/>
    <xf numFmtId="0" fontId="55" fillId="0" borderId="29" xfId="0" applyFont="1" applyBorder="1"/>
    <xf numFmtId="0" fontId="93" fillId="0" borderId="29" xfId="0" applyFont="1" applyBorder="1"/>
    <xf numFmtId="0" fontId="65" fillId="0" borderId="29" xfId="0" applyFont="1" applyFill="1" applyBorder="1"/>
    <xf numFmtId="3" fontId="65" fillId="0" borderId="13" xfId="0" applyNumberFormat="1" applyFont="1" applyFill="1" applyBorder="1"/>
    <xf numFmtId="3" fontId="62" fillId="0" borderId="13" xfId="0" applyNumberFormat="1" applyFont="1" applyFill="1" applyBorder="1"/>
    <xf numFmtId="3" fontId="62" fillId="33" borderId="13" xfId="0" applyNumberFormat="1" applyFont="1" applyFill="1" applyBorder="1"/>
    <xf numFmtId="3" fontId="62" fillId="0" borderId="12" xfId="0" applyNumberFormat="1" applyFont="1" applyFill="1" applyBorder="1"/>
    <xf numFmtId="3" fontId="62" fillId="0" borderId="28" xfId="0" applyNumberFormat="1" applyFont="1" applyBorder="1"/>
    <xf numFmtId="3" fontId="62" fillId="0" borderId="28" xfId="0" applyNumberFormat="1" applyFont="1" applyFill="1" applyBorder="1"/>
    <xf numFmtId="3" fontId="62" fillId="0" borderId="30" xfId="0" applyNumberFormat="1" applyFont="1" applyFill="1" applyBorder="1"/>
    <xf numFmtId="3" fontId="62" fillId="0" borderId="18" xfId="0" applyNumberFormat="1" applyFont="1" applyFill="1" applyBorder="1"/>
    <xf numFmtId="3" fontId="62" fillId="0" borderId="40" xfId="0" applyNumberFormat="1" applyFont="1" applyFill="1" applyBorder="1"/>
    <xf numFmtId="3" fontId="62" fillId="0" borderId="46" xfId="0" applyNumberFormat="1" applyFont="1" applyFill="1" applyBorder="1"/>
    <xf numFmtId="0" fontId="62" fillId="0" borderId="18" xfId="0" applyFont="1" applyFill="1" applyBorder="1"/>
    <xf numFmtId="3" fontId="65" fillId="0" borderId="18" xfId="0" applyNumberFormat="1" applyFont="1" applyFill="1" applyBorder="1"/>
    <xf numFmtId="3" fontId="65" fillId="0" borderId="40" xfId="0" applyNumberFormat="1" applyFont="1" applyFill="1" applyBorder="1"/>
    <xf numFmtId="3" fontId="62" fillId="0" borderId="13" xfId="0" applyNumberFormat="1" applyFont="1" applyBorder="1"/>
    <xf numFmtId="0" fontId="67" fillId="0" borderId="29" xfId="0" applyFont="1" applyBorder="1"/>
    <xf numFmtId="0" fontId="51" fillId="0" borderId="29" xfId="0" applyFont="1" applyBorder="1"/>
    <xf numFmtId="0" fontId="62" fillId="0" borderId="32" xfId="0" applyFont="1" applyBorder="1"/>
    <xf numFmtId="3" fontId="62" fillId="0" borderId="19" xfId="0" applyNumberFormat="1" applyFont="1" applyBorder="1"/>
    <xf numFmtId="3" fontId="62" fillId="0" borderId="30" xfId="0" applyNumberFormat="1" applyFont="1" applyBorder="1"/>
    <xf numFmtId="0" fontId="64" fillId="0" borderId="0" xfId="0" applyFont="1" applyBorder="1"/>
    <xf numFmtId="3" fontId="66" fillId="0" borderId="65" xfId="0" applyNumberFormat="1" applyFont="1" applyBorder="1"/>
    <xf numFmtId="3" fontId="66" fillId="0" borderId="11" xfId="0" applyNumberFormat="1" applyFont="1" applyBorder="1"/>
    <xf numFmtId="3" fontId="86" fillId="0" borderId="18" xfId="0" applyNumberFormat="1" applyFont="1" applyBorder="1"/>
    <xf numFmtId="3" fontId="66" fillId="0" borderId="45" xfId="0" applyNumberFormat="1" applyFont="1" applyBorder="1"/>
    <xf numFmtId="0" fontId="51" fillId="0" borderId="0" xfId="39" applyFont="1" applyAlignment="1">
      <alignment horizontal="center"/>
    </xf>
    <xf numFmtId="0" fontId="61" fillId="33" borderId="20" xfId="39" applyFont="1" applyFill="1" applyBorder="1"/>
    <xf numFmtId="0" fontId="61" fillId="33" borderId="20" xfId="39" applyFont="1" applyFill="1" applyBorder="1" applyAlignment="1">
      <alignment horizontal="center"/>
    </xf>
    <xf numFmtId="3" fontId="52" fillId="33" borderId="66" xfId="39" applyNumberFormat="1" applyFont="1" applyFill="1" applyBorder="1" applyAlignment="1">
      <alignment horizontal="left"/>
    </xf>
    <xf numFmtId="3" fontId="65" fillId="33" borderId="0" xfId="54" applyNumberFormat="1" applyFont="1" applyFill="1" applyBorder="1"/>
    <xf numFmtId="3" fontId="51" fillId="33" borderId="66" xfId="39" applyNumberFormat="1" applyFont="1" applyFill="1" applyBorder="1"/>
    <xf numFmtId="0" fontId="51" fillId="33" borderId="66" xfId="39" applyFont="1" applyFill="1" applyBorder="1"/>
    <xf numFmtId="3" fontId="52" fillId="33" borderId="9" xfId="39" applyNumberFormat="1" applyFont="1" applyFill="1" applyBorder="1"/>
    <xf numFmtId="0" fontId="51" fillId="0" borderId="0" xfId="39" applyFont="1"/>
    <xf numFmtId="3" fontId="51" fillId="0" borderId="0" xfId="39" applyNumberFormat="1" applyFont="1"/>
    <xf numFmtId="3" fontId="51" fillId="0" borderId="0" xfId="39" applyNumberFormat="1" applyFont="1" applyFill="1" applyBorder="1" applyAlignment="1">
      <alignment horizontal="left"/>
    </xf>
    <xf numFmtId="0" fontId="61" fillId="33" borderId="0" xfId="39" applyFont="1" applyFill="1" applyBorder="1" applyAlignment="1">
      <alignment horizontal="center"/>
    </xf>
    <xf numFmtId="0" fontId="61" fillId="33" borderId="9" xfId="39" applyFont="1" applyFill="1" applyBorder="1" applyAlignment="1">
      <alignment horizontal="center"/>
    </xf>
    <xf numFmtId="0" fontId="61" fillId="33" borderId="79" xfId="39" applyFont="1" applyFill="1" applyBorder="1" applyAlignment="1">
      <alignment horizontal="center"/>
    </xf>
    <xf numFmtId="3" fontId="51" fillId="33" borderId="74" xfId="39" applyNumberFormat="1" applyFont="1" applyFill="1" applyBorder="1"/>
    <xf numFmtId="0" fontId="51" fillId="0" borderId="9" xfId="39" applyFont="1" applyBorder="1" applyAlignment="1">
      <alignment horizontal="center"/>
    </xf>
    <xf numFmtId="3" fontId="51" fillId="33" borderId="0" xfId="39" applyNumberFormat="1" applyFont="1" applyFill="1" applyBorder="1"/>
    <xf numFmtId="0" fontId="61" fillId="33" borderId="79" xfId="39" applyFont="1" applyFill="1" applyBorder="1"/>
    <xf numFmtId="3" fontId="65" fillId="0" borderId="0" xfId="39" applyNumberFormat="1" applyFont="1" applyFill="1" applyBorder="1" applyAlignment="1">
      <alignment horizontal="left"/>
    </xf>
    <xf numFmtId="0" fontId="62" fillId="32" borderId="0" xfId="0" applyFont="1" applyFill="1" applyBorder="1"/>
    <xf numFmtId="0" fontId="61" fillId="33" borderId="42" xfId="0" applyFont="1" applyFill="1" applyBorder="1" applyAlignment="1">
      <alignment horizontal="centerContinuous"/>
    </xf>
    <xf numFmtId="3" fontId="51" fillId="33" borderId="10" xfId="0" applyNumberFormat="1" applyFont="1" applyFill="1" applyBorder="1"/>
    <xf numFmtId="0" fontId="52" fillId="0" borderId="34" xfId="0" applyFont="1" applyBorder="1"/>
    <xf numFmtId="0" fontId="65" fillId="33" borderId="12" xfId="0" applyFont="1" applyFill="1" applyBorder="1"/>
    <xf numFmtId="3" fontId="65" fillId="33" borderId="12" xfId="0" applyNumberFormat="1" applyFont="1" applyFill="1" applyBorder="1"/>
    <xf numFmtId="0" fontId="65" fillId="33" borderId="11" xfId="0" applyFont="1" applyFill="1" applyBorder="1"/>
    <xf numFmtId="0" fontId="52" fillId="33" borderId="47" xfId="0" applyFont="1" applyFill="1" applyBorder="1"/>
    <xf numFmtId="3" fontId="52" fillId="33" borderId="12" xfId="0" applyNumberFormat="1" applyFont="1" applyFill="1" applyBorder="1"/>
    <xf numFmtId="3" fontId="52" fillId="33" borderId="30" xfId="0" applyNumberFormat="1" applyFont="1" applyFill="1" applyBorder="1"/>
    <xf numFmtId="3" fontId="65" fillId="33" borderId="38" xfId="0" applyNumberFormat="1" applyFont="1" applyFill="1" applyBorder="1"/>
    <xf numFmtId="3" fontId="57" fillId="0" borderId="0" xfId="0" applyNumberFormat="1" applyFont="1"/>
    <xf numFmtId="172" fontId="62" fillId="0" borderId="0" xfId="49" applyNumberFormat="1" applyFont="1"/>
    <xf numFmtId="0" fontId="62" fillId="0" borderId="0" xfId="0" applyFont="1" applyBorder="1" applyAlignment="1">
      <alignment horizontal="left"/>
    </xf>
    <xf numFmtId="0" fontId="62" fillId="0" borderId="0" xfId="0" applyFont="1" applyBorder="1" applyAlignment="1">
      <alignment horizontal="center"/>
    </xf>
    <xf numFmtId="0" fontId="52" fillId="0" borderId="10" xfId="0" applyFont="1" applyBorder="1" applyAlignment="1">
      <alignment horizontal="center" vertical="center"/>
    </xf>
    <xf numFmtId="0" fontId="52" fillId="0" borderId="10" xfId="0" applyFont="1" applyBorder="1" applyAlignment="1">
      <alignment horizontal="justify" vertical="center"/>
    </xf>
    <xf numFmtId="0" fontId="52" fillId="0" borderId="10" xfId="0" applyFont="1" applyBorder="1" applyAlignment="1">
      <alignment horizontal="left" vertical="center"/>
    </xf>
    <xf numFmtId="0" fontId="52" fillId="0" borderId="10" xfId="0" applyFont="1" applyBorder="1" applyAlignment="1">
      <alignment horizontal="center" vertical="center" wrapText="1"/>
    </xf>
    <xf numFmtId="0" fontId="52" fillId="0" borderId="33" xfId="0" applyFont="1" applyBorder="1" applyAlignment="1">
      <alignment horizontal="center" vertical="center" wrapText="1"/>
    </xf>
    <xf numFmtId="3" fontId="51" fillId="33" borderId="10" xfId="0" applyNumberFormat="1" applyFont="1" applyFill="1" applyBorder="1" applyAlignment="1"/>
    <xf numFmtId="3" fontId="51" fillId="33" borderId="33" xfId="0" applyNumberFormat="1" applyFont="1" applyFill="1" applyBorder="1"/>
    <xf numFmtId="3" fontId="51" fillId="33" borderId="12" xfId="0" applyNumberFormat="1" applyFont="1" applyFill="1" applyBorder="1"/>
    <xf numFmtId="0" fontId="51" fillId="33" borderId="10" xfId="0" applyFont="1" applyFill="1" applyBorder="1"/>
    <xf numFmtId="0" fontId="51" fillId="33" borderId="15" xfId="0" applyFont="1" applyFill="1" applyBorder="1"/>
    <xf numFmtId="0" fontId="55" fillId="0" borderId="34" xfId="0" applyFont="1" applyBorder="1"/>
    <xf numFmtId="0" fontId="55" fillId="0" borderId="35" xfId="0" applyFont="1" applyBorder="1"/>
    <xf numFmtId="0" fontId="55" fillId="0" borderId="36" xfId="0" applyFont="1" applyBorder="1"/>
    <xf numFmtId="0" fontId="56" fillId="0" borderId="37" xfId="0" applyFont="1" applyBorder="1"/>
    <xf numFmtId="0" fontId="52" fillId="0" borderId="34" xfId="0" applyFont="1" applyBorder="1" applyAlignment="1"/>
    <xf numFmtId="0" fontId="66" fillId="33" borderId="0" xfId="0" applyFont="1" applyFill="1" applyAlignment="1">
      <alignment horizontal="left"/>
    </xf>
    <xf numFmtId="0" fontId="62" fillId="33" borderId="0" xfId="0" applyFont="1" applyFill="1"/>
    <xf numFmtId="0" fontId="61" fillId="0" borderId="0" xfId="0" applyFont="1" applyAlignment="1">
      <alignment horizontal="justify"/>
    </xf>
    <xf numFmtId="0" fontId="51" fillId="0" borderId="0" xfId="0" applyFont="1" applyAlignment="1">
      <alignment horizontal="justify"/>
    </xf>
    <xf numFmtId="0" fontId="61" fillId="0" borderId="0" xfId="0" applyFont="1" applyAlignment="1">
      <alignment horizontal="left"/>
    </xf>
    <xf numFmtId="0" fontId="51" fillId="0" borderId="0" xfId="0" applyFont="1" applyAlignment="1">
      <alignment horizontal="justify" vertical="justify" wrapText="1"/>
    </xf>
    <xf numFmtId="0" fontId="62" fillId="0" borderId="0" xfId="0" applyFont="1" applyAlignment="1">
      <alignment horizontal="justify" vertical="justify" wrapText="1"/>
    </xf>
    <xf numFmtId="0" fontId="53" fillId="0" borderId="0" xfId="0" applyFont="1" applyAlignment="1">
      <alignment horizontal="centerContinuous"/>
    </xf>
    <xf numFmtId="0" fontId="62" fillId="0" borderId="0" xfId="0" applyFont="1" applyFill="1" applyBorder="1" applyAlignment="1">
      <alignment horizontal="centerContinuous"/>
    </xf>
    <xf numFmtId="0" fontId="52" fillId="0" borderId="0" xfId="0" applyFont="1" applyAlignment="1">
      <alignment horizontal="justify"/>
    </xf>
    <xf numFmtId="0" fontId="61" fillId="33" borderId="50" xfId="0" applyFont="1" applyFill="1" applyBorder="1" applyAlignment="1">
      <alignment horizontal="centerContinuous"/>
    </xf>
    <xf numFmtId="0" fontId="61" fillId="33" borderId="43" xfId="0" applyFont="1" applyFill="1" applyBorder="1" applyAlignment="1">
      <alignment horizontal="centerContinuous"/>
    </xf>
    <xf numFmtId="4" fontId="51" fillId="33" borderId="12" xfId="0" applyNumberFormat="1" applyFont="1" applyFill="1" applyBorder="1"/>
    <xf numFmtId="4" fontId="51" fillId="33" borderId="30" xfId="0" applyNumberFormat="1" applyFont="1" applyFill="1" applyBorder="1"/>
    <xf numFmtId="0" fontId="65" fillId="33" borderId="37" xfId="0" applyFont="1" applyFill="1" applyBorder="1"/>
    <xf numFmtId="0" fontId="65" fillId="33" borderId="44" xfId="0" applyFont="1" applyFill="1" applyBorder="1"/>
    <xf numFmtId="4" fontId="51" fillId="33" borderId="45" xfId="0" applyNumberFormat="1" applyFont="1" applyFill="1" applyBorder="1"/>
    <xf numFmtId="4" fontId="51" fillId="33" borderId="31" xfId="0" applyNumberFormat="1" applyFont="1" applyFill="1" applyBorder="1"/>
    <xf numFmtId="4" fontId="62" fillId="0" borderId="0" xfId="0" applyNumberFormat="1" applyFont="1"/>
    <xf numFmtId="3" fontId="51" fillId="0" borderId="0" xfId="0" applyNumberFormat="1" applyFont="1" applyBorder="1"/>
    <xf numFmtId="0" fontId="66" fillId="0" borderId="0" xfId="0" applyFont="1" applyAlignment="1">
      <alignment horizontal="justify"/>
    </xf>
    <xf numFmtId="0" fontId="51" fillId="0" borderId="0" xfId="0" applyFont="1" applyAlignment="1">
      <alignment horizontal="centerContinuous"/>
    </xf>
    <xf numFmtId="0" fontId="62" fillId="32" borderId="52" xfId="0" applyFont="1" applyFill="1" applyBorder="1" applyAlignment="1">
      <alignment horizontal="center"/>
    </xf>
    <xf numFmtId="3" fontId="62" fillId="32" borderId="52" xfId="0" applyNumberFormat="1" applyFont="1" applyFill="1" applyBorder="1"/>
    <xf numFmtId="4" fontId="62" fillId="32" borderId="67" xfId="0" applyNumberFormat="1" applyFont="1" applyFill="1" applyBorder="1"/>
    <xf numFmtId="0" fontId="62" fillId="32" borderId="59" xfId="0" applyFont="1" applyFill="1" applyBorder="1" applyAlignment="1">
      <alignment horizontal="center"/>
    </xf>
    <xf numFmtId="3" fontId="62" fillId="32" borderId="59" xfId="0" applyNumberFormat="1" applyFont="1" applyFill="1" applyBorder="1"/>
    <xf numFmtId="4" fontId="62" fillId="32" borderId="60" xfId="0" applyNumberFormat="1" applyFont="1" applyFill="1" applyBorder="1"/>
    <xf numFmtId="0" fontId="62" fillId="32" borderId="53" xfId="0" applyFont="1" applyFill="1" applyBorder="1" applyAlignment="1">
      <alignment horizontal="center"/>
    </xf>
    <xf numFmtId="3" fontId="62" fillId="32" borderId="53" xfId="0" applyNumberFormat="1" applyFont="1" applyFill="1" applyBorder="1"/>
    <xf numFmtId="4" fontId="62" fillId="32" borderId="62" xfId="0" applyNumberFormat="1" applyFont="1" applyFill="1" applyBorder="1"/>
    <xf numFmtId="0" fontId="62" fillId="0" borderId="45" xfId="0" applyFont="1" applyBorder="1" applyAlignment="1">
      <alignment horizontal="center"/>
    </xf>
    <xf numFmtId="4" fontId="62" fillId="0" borderId="45" xfId="0" applyNumberFormat="1" applyFont="1" applyBorder="1"/>
    <xf numFmtId="4" fontId="62" fillId="0" borderId="64" xfId="0" applyNumberFormat="1" applyFont="1" applyBorder="1"/>
    <xf numFmtId="3" fontId="62" fillId="0" borderId="45" xfId="0" applyNumberFormat="1" applyFont="1" applyBorder="1"/>
    <xf numFmtId="3" fontId="62" fillId="0" borderId="31" xfId="0" applyNumberFormat="1" applyFont="1" applyBorder="1"/>
    <xf numFmtId="3" fontId="62" fillId="33" borderId="28" xfId="0" applyNumberFormat="1" applyFont="1" applyFill="1" applyBorder="1"/>
    <xf numFmtId="0" fontId="51" fillId="32" borderId="29" xfId="0" applyFont="1" applyFill="1" applyBorder="1"/>
    <xf numFmtId="0" fontId="62" fillId="32" borderId="18" xfId="0" applyFont="1" applyFill="1" applyBorder="1" applyAlignment="1">
      <alignment horizontal="center"/>
    </xf>
    <xf numFmtId="4" fontId="65" fillId="0" borderId="18" xfId="0" applyNumberFormat="1" applyFont="1" applyFill="1" applyBorder="1"/>
    <xf numFmtId="4" fontId="62" fillId="32" borderId="0" xfId="0" applyNumberFormat="1" applyFont="1" applyFill="1" applyBorder="1"/>
    <xf numFmtId="3" fontId="62" fillId="32" borderId="18" xfId="0" applyNumberFormat="1" applyFont="1" applyFill="1" applyBorder="1"/>
    <xf numFmtId="0" fontId="51" fillId="0" borderId="29" xfId="0" applyFont="1" applyFill="1" applyBorder="1"/>
    <xf numFmtId="0" fontId="62" fillId="0" borderId="18" xfId="0" applyFont="1" applyFill="1" applyBorder="1" applyAlignment="1">
      <alignment horizontal="center"/>
    </xf>
    <xf numFmtId="4" fontId="62" fillId="0" borderId="0" xfId="0" applyNumberFormat="1" applyFont="1" applyFill="1" applyBorder="1"/>
    <xf numFmtId="4" fontId="62" fillId="0" borderId="18" xfId="0" applyNumberFormat="1" applyFont="1" applyFill="1" applyBorder="1"/>
    <xf numFmtId="4" fontId="62" fillId="32" borderId="18" xfId="0" applyNumberFormat="1" applyFont="1" applyFill="1" applyBorder="1"/>
    <xf numFmtId="4" fontId="62" fillId="32" borderId="53" xfId="0" applyNumberFormat="1" applyFont="1" applyFill="1" applyBorder="1" applyAlignment="1">
      <alignment horizontal="center"/>
    </xf>
    <xf numFmtId="4" fontId="62" fillId="32" borderId="53" xfId="0" applyNumberFormat="1" applyFont="1" applyFill="1" applyBorder="1"/>
    <xf numFmtId="3" fontId="62" fillId="32" borderId="55" xfId="0" applyNumberFormat="1" applyFont="1" applyFill="1" applyBorder="1"/>
    <xf numFmtId="3" fontId="62" fillId="32" borderId="56" xfId="0" applyNumberFormat="1" applyFont="1" applyFill="1" applyBorder="1"/>
    <xf numFmtId="3" fontId="62" fillId="32" borderId="62" xfId="0" applyNumberFormat="1" applyFont="1" applyFill="1" applyBorder="1"/>
    <xf numFmtId="3" fontId="62" fillId="32" borderId="31" xfId="0" applyNumberFormat="1" applyFont="1" applyFill="1" applyBorder="1"/>
    <xf numFmtId="4" fontId="51" fillId="32" borderId="18" xfId="0" applyNumberFormat="1" applyFont="1" applyFill="1" applyBorder="1" applyAlignment="1">
      <alignment horizontal="center"/>
    </xf>
    <xf numFmtId="3" fontId="51" fillId="33" borderId="18" xfId="0" applyNumberFormat="1" applyFont="1" applyFill="1" applyBorder="1"/>
    <xf numFmtId="3" fontId="51" fillId="33" borderId="28" xfId="0" applyNumberFormat="1" applyFont="1" applyFill="1" applyBorder="1"/>
    <xf numFmtId="4" fontId="62" fillId="32" borderId="18" xfId="0" applyNumberFormat="1" applyFont="1" applyFill="1" applyBorder="1" applyAlignment="1">
      <alignment horizontal="center"/>
    </xf>
    <xf numFmtId="0" fontId="62" fillId="32" borderId="29" xfId="0" applyFont="1" applyFill="1" applyBorder="1"/>
    <xf numFmtId="4" fontId="62" fillId="33" borderId="18" xfId="0" applyNumberFormat="1" applyFont="1" applyFill="1" applyBorder="1"/>
    <xf numFmtId="4" fontId="62" fillId="32" borderId="45" xfId="0" applyNumberFormat="1" applyFont="1" applyFill="1" applyBorder="1"/>
    <xf numFmtId="3" fontId="62" fillId="32" borderId="40" xfId="0" applyNumberFormat="1" applyFont="1" applyFill="1" applyBorder="1"/>
    <xf numFmtId="4" fontId="62" fillId="32" borderId="59" xfId="0" applyNumberFormat="1" applyFont="1" applyFill="1" applyBorder="1"/>
    <xf numFmtId="0" fontId="62" fillId="32" borderId="51" xfId="0" applyFont="1" applyFill="1" applyBorder="1"/>
    <xf numFmtId="4" fontId="51" fillId="32" borderId="53" xfId="0" applyNumberFormat="1" applyFont="1" applyFill="1" applyBorder="1"/>
    <xf numFmtId="3" fontId="62" fillId="33" borderId="62" xfId="0" applyNumberFormat="1" applyFont="1" applyFill="1" applyBorder="1"/>
    <xf numFmtId="4" fontId="62" fillId="32" borderId="16" xfId="0" applyNumberFormat="1" applyFont="1" applyFill="1" applyBorder="1"/>
    <xf numFmtId="0" fontId="51" fillId="32" borderId="54" xfId="0" applyFont="1" applyFill="1" applyBorder="1"/>
    <xf numFmtId="4" fontId="51" fillId="33" borderId="45" xfId="0" applyNumberFormat="1" applyFont="1" applyFill="1" applyBorder="1" applyAlignment="1">
      <alignment horizontal="center"/>
    </xf>
    <xf numFmtId="3" fontId="62" fillId="32" borderId="45" xfId="0" applyNumberFormat="1" applyFont="1" applyFill="1" applyBorder="1"/>
    <xf numFmtId="3" fontId="62" fillId="33" borderId="31" xfId="0" applyNumberFormat="1" applyFont="1" applyFill="1" applyBorder="1"/>
    <xf numFmtId="4" fontId="51" fillId="32" borderId="0" xfId="0" applyNumberFormat="1" applyFont="1" applyFill="1" applyBorder="1"/>
    <xf numFmtId="4" fontId="62" fillId="32" borderId="52" xfId="0" applyNumberFormat="1" applyFont="1" applyFill="1" applyBorder="1"/>
    <xf numFmtId="4" fontId="62" fillId="32" borderId="59" xfId="0" applyNumberFormat="1" applyFont="1" applyFill="1" applyBorder="1" applyAlignment="1">
      <alignment horizontal="center"/>
    </xf>
    <xf numFmtId="0" fontId="51" fillId="32" borderId="51" xfId="0" applyFont="1" applyFill="1" applyBorder="1"/>
    <xf numFmtId="3" fontId="62" fillId="32" borderId="0" xfId="0" applyNumberFormat="1" applyFont="1" applyFill="1" applyBorder="1"/>
    <xf numFmtId="4" fontId="62" fillId="32" borderId="28" xfId="0" applyNumberFormat="1" applyFont="1" applyFill="1" applyBorder="1"/>
    <xf numFmtId="4" fontId="51" fillId="33" borderId="13" xfId="0" applyNumberFormat="1" applyFont="1" applyFill="1" applyBorder="1" applyAlignment="1">
      <alignment horizontal="center"/>
    </xf>
    <xf numFmtId="4" fontId="62" fillId="33" borderId="16" xfId="0" applyNumberFormat="1" applyFont="1" applyFill="1" applyBorder="1"/>
    <xf numFmtId="3" fontId="62" fillId="33" borderId="0" xfId="0" applyNumberFormat="1" applyFont="1" applyFill="1" applyBorder="1"/>
    <xf numFmtId="3" fontId="62" fillId="33" borderId="40" xfId="0" applyNumberFormat="1" applyFont="1" applyFill="1" applyBorder="1"/>
    <xf numFmtId="4" fontId="51" fillId="33" borderId="70" xfId="0" applyNumberFormat="1" applyFont="1" applyFill="1" applyBorder="1" applyAlignment="1">
      <alignment horizontal="center"/>
    </xf>
    <xf numFmtId="4" fontId="62" fillId="33" borderId="45" xfId="0" applyNumberFormat="1" applyFont="1" applyFill="1" applyBorder="1"/>
    <xf numFmtId="4" fontId="62" fillId="33" borderId="49" xfId="0" applyNumberFormat="1" applyFont="1" applyFill="1" applyBorder="1"/>
    <xf numFmtId="0" fontId="62" fillId="33" borderId="52" xfId="0" applyFont="1" applyFill="1" applyBorder="1" applyAlignment="1">
      <alignment horizontal="center"/>
    </xf>
    <xf numFmtId="4" fontId="62" fillId="33" borderId="52" xfId="0" applyNumberFormat="1" applyFont="1" applyFill="1" applyBorder="1"/>
    <xf numFmtId="3" fontId="62" fillId="33" borderId="52" xfId="0" applyNumberFormat="1" applyFont="1" applyFill="1" applyBorder="1"/>
    <xf numFmtId="4" fontId="62" fillId="33" borderId="67" xfId="0" applyNumberFormat="1" applyFont="1" applyFill="1" applyBorder="1"/>
    <xf numFmtId="0" fontId="62" fillId="33" borderId="64" xfId="0" applyFont="1" applyFill="1" applyBorder="1" applyAlignment="1">
      <alignment horizontal="center"/>
    </xf>
    <xf numFmtId="3" fontId="62" fillId="33" borderId="64" xfId="0" applyNumberFormat="1" applyFont="1" applyFill="1" applyBorder="1"/>
    <xf numFmtId="4" fontId="62" fillId="33" borderId="64" xfId="0" applyNumberFormat="1" applyFont="1" applyFill="1" applyBorder="1"/>
    <xf numFmtId="4" fontId="62" fillId="33" borderId="65" xfId="0" applyNumberFormat="1" applyFont="1" applyFill="1" applyBorder="1"/>
    <xf numFmtId="0" fontId="51" fillId="32" borderId="58" xfId="0" applyFont="1" applyFill="1" applyBorder="1" applyAlignment="1">
      <alignment horizontal="center"/>
    </xf>
    <xf numFmtId="4" fontId="51" fillId="33" borderId="21" xfId="0" applyNumberFormat="1" applyFont="1" applyFill="1" applyBorder="1" applyAlignment="1">
      <alignment horizontal="center"/>
    </xf>
    <xf numFmtId="4" fontId="62" fillId="33" borderId="59" xfId="0" applyNumberFormat="1" applyFont="1" applyFill="1" applyBorder="1" applyAlignment="1">
      <alignment horizontal="center"/>
    </xf>
    <xf numFmtId="4" fontId="62" fillId="33" borderId="21" xfId="0" applyNumberFormat="1" applyFont="1" applyFill="1" applyBorder="1" applyAlignment="1">
      <alignment horizontal="center"/>
    </xf>
    <xf numFmtId="3" fontId="62" fillId="33" borderId="59" xfId="0" applyNumberFormat="1" applyFont="1" applyFill="1" applyBorder="1" applyAlignment="1">
      <alignment horizontal="center"/>
    </xf>
    <xf numFmtId="4" fontId="62" fillId="33" borderId="22" xfId="0" applyNumberFormat="1" applyFont="1" applyFill="1" applyBorder="1" applyAlignment="1">
      <alignment horizontal="center"/>
    </xf>
    <xf numFmtId="0" fontId="52" fillId="0" borderId="0" xfId="0" applyFont="1" applyBorder="1" applyAlignment="1">
      <alignment horizontal="left"/>
    </xf>
    <xf numFmtId="4" fontId="62" fillId="0" borderId="0" xfId="0" applyNumberFormat="1" applyFont="1" applyBorder="1"/>
    <xf numFmtId="0" fontId="65" fillId="33" borderId="47" xfId="0" applyFont="1" applyFill="1" applyBorder="1" applyAlignment="1">
      <alignment horizontal="left" wrapText="1"/>
    </xf>
    <xf numFmtId="4" fontId="51" fillId="33" borderId="12" xfId="126" applyNumberFormat="1" applyFont="1" applyFill="1" applyBorder="1"/>
    <xf numFmtId="3" fontId="51" fillId="33" borderId="12" xfId="126" applyNumberFormat="1" applyFont="1" applyFill="1" applyBorder="1"/>
    <xf numFmtId="4" fontId="65" fillId="33" borderId="12" xfId="0" applyNumberFormat="1" applyFont="1" applyFill="1" applyBorder="1" applyAlignment="1">
      <alignment horizontal="center"/>
    </xf>
    <xf numFmtId="0" fontId="65" fillId="33" borderId="34" xfId="0" applyFont="1" applyFill="1" applyBorder="1" applyAlignment="1">
      <alignment horizontal="left" wrapText="1"/>
    </xf>
    <xf numFmtId="4" fontId="51" fillId="33" borderId="10" xfId="126" applyNumberFormat="1" applyFont="1" applyFill="1" applyBorder="1"/>
    <xf numFmtId="3" fontId="51" fillId="33" borderId="10" xfId="126" applyNumberFormat="1" applyFont="1" applyFill="1" applyBorder="1"/>
    <xf numFmtId="4" fontId="65" fillId="33" borderId="10" xfId="0" applyNumberFormat="1" applyFont="1" applyFill="1" applyBorder="1" applyAlignment="1">
      <alignment horizontal="center"/>
    </xf>
    <xf numFmtId="0" fontId="57" fillId="33" borderId="0" xfId="0" applyFont="1" applyFill="1"/>
    <xf numFmtId="0" fontId="65" fillId="33" borderId="37" xfId="0" applyFont="1" applyFill="1" applyBorder="1" applyAlignment="1">
      <alignment horizontal="left" wrapText="1"/>
    </xf>
    <xf numFmtId="3" fontId="51" fillId="33" borderId="38" xfId="126" applyNumberFormat="1" applyFont="1" applyFill="1" applyBorder="1"/>
    <xf numFmtId="0" fontId="52" fillId="33" borderId="20" xfId="0" applyFont="1" applyFill="1" applyBorder="1" applyAlignment="1">
      <alignment horizontal="left" wrapText="1"/>
    </xf>
    <xf numFmtId="0" fontId="52" fillId="33" borderId="59" xfId="0" applyFont="1" applyFill="1" applyBorder="1"/>
    <xf numFmtId="3" fontId="52" fillId="33" borderId="59" xfId="0" applyNumberFormat="1" applyFont="1" applyFill="1" applyBorder="1"/>
    <xf numFmtId="3" fontId="52" fillId="33" borderId="60" xfId="0" applyNumberFormat="1" applyFont="1" applyFill="1" applyBorder="1"/>
    <xf numFmtId="0" fontId="62" fillId="0" borderId="0" xfId="0" applyFont="1" applyFill="1" applyBorder="1" applyAlignment="1">
      <alignment horizontal="center" wrapText="1"/>
    </xf>
    <xf numFmtId="0" fontId="66" fillId="0" borderId="0" xfId="0" applyFont="1" applyFill="1" applyBorder="1" applyAlignment="1">
      <alignment horizontal="left" wrapText="1"/>
    </xf>
    <xf numFmtId="0" fontId="65" fillId="0" borderId="0" xfId="0" applyFont="1"/>
    <xf numFmtId="4" fontId="62" fillId="0" borderId="11" xfId="0" applyNumberFormat="1" applyFont="1" applyFill="1" applyBorder="1"/>
    <xf numFmtId="3" fontId="62" fillId="0" borderId="11" xfId="0" applyNumberFormat="1" applyFont="1" applyFill="1" applyBorder="1"/>
    <xf numFmtId="3" fontId="62" fillId="0" borderId="27" xfId="0" applyNumberFormat="1" applyFont="1" applyFill="1" applyBorder="1"/>
    <xf numFmtId="0" fontId="52" fillId="0" borderId="0" xfId="0" applyFont="1" applyBorder="1"/>
    <xf numFmtId="4" fontId="62" fillId="0" borderId="18" xfId="0" applyNumberFormat="1" applyFont="1" applyBorder="1"/>
    <xf numFmtId="4" fontId="61" fillId="33" borderId="58" xfId="0" applyNumberFormat="1" applyFont="1" applyFill="1" applyBorder="1" applyAlignment="1">
      <alignment horizontal="center"/>
    </xf>
    <xf numFmtId="3" fontId="61" fillId="33" borderId="9" xfId="0" applyNumberFormat="1" applyFont="1" applyFill="1" applyBorder="1"/>
    <xf numFmtId="3" fontId="61" fillId="33" borderId="60" xfId="0" applyNumberFormat="1" applyFont="1" applyFill="1" applyBorder="1"/>
    <xf numFmtId="4" fontId="57" fillId="0" borderId="0" xfId="0" applyNumberFormat="1" applyFont="1"/>
    <xf numFmtId="0" fontId="95" fillId="32" borderId="51" xfId="0" applyFont="1" applyFill="1" applyBorder="1"/>
    <xf numFmtId="0" fontId="65" fillId="0" borderId="54" xfId="0" applyFont="1" applyBorder="1"/>
    <xf numFmtId="0" fontId="61" fillId="32" borderId="58" xfId="0" applyFont="1" applyFill="1" applyBorder="1"/>
    <xf numFmtId="0" fontId="61" fillId="32" borderId="51" xfId="0" applyFont="1" applyFill="1" applyBorder="1"/>
    <xf numFmtId="0" fontId="61" fillId="33" borderId="73" xfId="0" applyFont="1" applyFill="1" applyBorder="1" applyAlignment="1">
      <alignment horizontal="center" vertical="center"/>
    </xf>
    <xf numFmtId="0" fontId="61" fillId="33" borderId="53" xfId="0" applyFont="1" applyFill="1" applyBorder="1" applyAlignment="1">
      <alignment horizontal="center" vertical="center" wrapText="1"/>
    </xf>
    <xf numFmtId="4" fontId="61" fillId="33" borderId="62" xfId="0" applyNumberFormat="1" applyFont="1" applyFill="1" applyBorder="1" applyAlignment="1">
      <alignment horizontal="center" vertical="center" wrapText="1"/>
    </xf>
    <xf numFmtId="0" fontId="95" fillId="32" borderId="29" xfId="0" applyFont="1" applyFill="1" applyBorder="1"/>
    <xf numFmtId="0" fontId="61" fillId="32" borderId="58" xfId="0" applyFont="1" applyFill="1" applyBorder="1" applyAlignment="1"/>
    <xf numFmtId="0" fontId="66" fillId="32" borderId="51" xfId="0" applyFont="1" applyFill="1" applyBorder="1" applyAlignment="1"/>
    <xf numFmtId="0" fontId="65" fillId="33" borderId="51" xfId="0" applyFont="1" applyFill="1" applyBorder="1"/>
    <xf numFmtId="0" fontId="65" fillId="33" borderId="52" xfId="0" applyFont="1" applyFill="1" applyBorder="1"/>
    <xf numFmtId="0" fontId="61" fillId="33" borderId="55" xfId="0" applyFont="1" applyFill="1" applyBorder="1" applyAlignment="1">
      <alignment horizontal="centerContinuous"/>
    </xf>
    <xf numFmtId="0" fontId="61" fillId="33" borderId="67" xfId="0" applyFont="1" applyFill="1" applyBorder="1" applyAlignment="1">
      <alignment horizontal="centerContinuous"/>
    </xf>
    <xf numFmtId="0" fontId="61" fillId="33" borderId="36" xfId="0" applyFont="1" applyFill="1" applyBorder="1" applyAlignment="1">
      <alignment horizontal="centerContinuous"/>
    </xf>
    <xf numFmtId="0" fontId="61" fillId="33" borderId="15" xfId="0" applyFont="1" applyFill="1" applyBorder="1" applyAlignment="1">
      <alignment horizontal="centerContinuous"/>
    </xf>
    <xf numFmtId="0" fontId="61" fillId="33" borderId="10" xfId="0" applyFont="1" applyFill="1" applyBorder="1" applyAlignment="1">
      <alignment horizontal="center"/>
    </xf>
    <xf numFmtId="0" fontId="61" fillId="33" borderId="10" xfId="0" applyFont="1" applyFill="1" applyBorder="1"/>
    <xf numFmtId="0" fontId="61" fillId="33" borderId="27" xfId="0" applyFont="1" applyFill="1" applyBorder="1"/>
    <xf numFmtId="0" fontId="62" fillId="0" borderId="13" xfId="0" applyFont="1" applyFill="1" applyBorder="1"/>
    <xf numFmtId="0" fontId="51" fillId="0" borderId="14" xfId="0" applyFont="1" applyFill="1" applyBorder="1"/>
    <xf numFmtId="4" fontId="51" fillId="0" borderId="11" xfId="0" applyNumberFormat="1" applyFont="1" applyFill="1" applyBorder="1"/>
    <xf numFmtId="0" fontId="62" fillId="0" borderId="13" xfId="0" applyFont="1" applyFill="1" applyBorder="1" applyAlignment="1">
      <alignment horizontal="center"/>
    </xf>
    <xf numFmtId="3" fontId="51" fillId="0" borderId="13" xfId="125" applyNumberFormat="1" applyFont="1" applyFill="1" applyBorder="1"/>
    <xf numFmtId="3" fontId="51" fillId="0" borderId="14" xfId="0" applyNumberFormat="1" applyFont="1" applyFill="1" applyBorder="1" applyAlignment="1">
      <alignment horizontal="right"/>
    </xf>
    <xf numFmtId="164" fontId="55" fillId="0" borderId="11" xfId="150" applyFont="1" applyFill="1" applyBorder="1" applyAlignment="1">
      <alignment horizontal="right"/>
    </xf>
    <xf numFmtId="174" fontId="55" fillId="0" borderId="13" xfId="150" applyNumberFormat="1" applyFont="1" applyFill="1" applyBorder="1" applyAlignment="1">
      <alignment horizontal="right"/>
    </xf>
    <xf numFmtId="3" fontId="55" fillId="0" borderId="13" xfId="150" applyNumberFormat="1" applyFont="1" applyFill="1" applyBorder="1" applyAlignment="1">
      <alignment horizontal="right"/>
    </xf>
    <xf numFmtId="3" fontId="55" fillId="0" borderId="18" xfId="150" applyNumberFormat="1" applyFont="1" applyFill="1" applyBorder="1" applyAlignment="1">
      <alignment horizontal="right"/>
    </xf>
    <xf numFmtId="3" fontId="51" fillId="0" borderId="19" xfId="0" applyNumberFormat="1" applyFont="1" applyFill="1" applyBorder="1" applyAlignment="1">
      <alignment horizontal="right"/>
    </xf>
    <xf numFmtId="174" fontId="55" fillId="0" borderId="14" xfId="150" applyNumberFormat="1" applyFont="1" applyFill="1" applyBorder="1"/>
    <xf numFmtId="3" fontId="51" fillId="0" borderId="19" xfId="0" applyNumberFormat="1" applyFont="1" applyFill="1" applyBorder="1"/>
    <xf numFmtId="0" fontId="51" fillId="0" borderId="57" xfId="0" applyFont="1" applyBorder="1"/>
    <xf numFmtId="0" fontId="51" fillId="0" borderId="0" xfId="0" applyFont="1" applyBorder="1" applyAlignment="1">
      <alignment horizontal="center"/>
    </xf>
    <xf numFmtId="0" fontId="62" fillId="0" borderId="13" xfId="0" applyFont="1" applyBorder="1" applyAlignment="1">
      <alignment horizontal="center"/>
    </xf>
    <xf numFmtId="3" fontId="51" fillId="0" borderId="16" xfId="0" applyNumberFormat="1" applyFont="1" applyFill="1" applyBorder="1"/>
    <xf numFmtId="0" fontId="52" fillId="33" borderId="20" xfId="0" applyFont="1" applyFill="1" applyBorder="1"/>
    <xf numFmtId="0" fontId="52" fillId="33" borderId="21" xfId="0" applyFont="1" applyFill="1" applyBorder="1"/>
    <xf numFmtId="3" fontId="52" fillId="33" borderId="21" xfId="0" applyNumberFormat="1" applyFont="1" applyFill="1" applyBorder="1"/>
    <xf numFmtId="172" fontId="52" fillId="33" borderId="21" xfId="49" applyNumberFormat="1" applyFont="1" applyFill="1" applyBorder="1"/>
    <xf numFmtId="0" fontId="62" fillId="0" borderId="20" xfId="0" applyFont="1" applyBorder="1"/>
    <xf numFmtId="0" fontId="62" fillId="0" borderId="21" xfId="0" applyFont="1" applyBorder="1"/>
    <xf numFmtId="0" fontId="51" fillId="0" borderId="21" xfId="0" applyFont="1" applyBorder="1"/>
    <xf numFmtId="3" fontId="62" fillId="0" borderId="21" xfId="0" applyNumberFormat="1" applyFont="1" applyBorder="1"/>
    <xf numFmtId="3" fontId="51" fillId="33" borderId="21" xfId="0" applyNumberFormat="1" applyFont="1" applyFill="1" applyBorder="1"/>
    <xf numFmtId="3" fontId="51" fillId="33" borderId="22" xfId="0" applyNumberFormat="1" applyFont="1" applyFill="1" applyBorder="1"/>
    <xf numFmtId="0" fontId="62" fillId="0" borderId="12" xfId="0" applyFont="1" applyBorder="1"/>
    <xf numFmtId="0" fontId="51" fillId="0" borderId="12" xfId="0" applyFont="1" applyBorder="1"/>
    <xf numFmtId="0" fontId="51" fillId="33" borderId="12" xfId="0" applyFont="1" applyFill="1" applyBorder="1"/>
    <xf numFmtId="0" fontId="62" fillId="0" borderId="11" xfId="0" applyFont="1" applyFill="1" applyBorder="1" applyAlignment="1">
      <alignment horizontal="center"/>
    </xf>
    <xf numFmtId="0" fontId="55" fillId="0" borderId="18" xfId="0" applyFont="1" applyFill="1" applyBorder="1" applyAlignment="1">
      <alignment horizontal="center"/>
    </xf>
    <xf numFmtId="3" fontId="51" fillId="0" borderId="13" xfId="0" applyNumberFormat="1" applyFont="1" applyFill="1" applyBorder="1" applyAlignment="1">
      <alignment horizontal="right"/>
    </xf>
    <xf numFmtId="0" fontId="52" fillId="33" borderId="61" xfId="0" applyFont="1" applyFill="1" applyBorder="1"/>
    <xf numFmtId="0" fontId="52" fillId="33" borderId="45" xfId="0" applyFont="1" applyFill="1" applyBorder="1"/>
    <xf numFmtId="3" fontId="52" fillId="33" borderId="45" xfId="0" applyNumberFormat="1" applyFont="1" applyFill="1" applyBorder="1"/>
    <xf numFmtId="0" fontId="62" fillId="0" borderId="21" xfId="0" applyFont="1" applyBorder="1" applyAlignment="1">
      <alignment horizontal="center"/>
    </xf>
    <xf numFmtId="3" fontId="96" fillId="0" borderId="21" xfId="0" applyNumberFormat="1" applyFont="1" applyBorder="1"/>
    <xf numFmtId="0" fontId="62" fillId="0" borderId="0" xfId="0" applyFont="1" applyAlignment="1">
      <alignment horizontal="center"/>
    </xf>
    <xf numFmtId="3" fontId="62" fillId="0" borderId="0" xfId="0" applyNumberFormat="1" applyFont="1" applyAlignment="1">
      <alignment horizontal="center"/>
    </xf>
    <xf numFmtId="172" fontId="62" fillId="0" borderId="0" xfId="0" applyNumberFormat="1" applyFont="1"/>
    <xf numFmtId="3" fontId="51" fillId="0" borderId="21" xfId="0" applyNumberFormat="1" applyFont="1" applyBorder="1"/>
    <xf numFmtId="3" fontId="52" fillId="0" borderId="21" xfId="0" applyNumberFormat="1" applyFont="1" applyBorder="1"/>
    <xf numFmtId="3" fontId="51" fillId="0" borderId="22" xfId="0" applyNumberFormat="1" applyFont="1" applyBorder="1"/>
    <xf numFmtId="0" fontId="52" fillId="0" borderId="47" xfId="0" applyFont="1" applyBorder="1"/>
    <xf numFmtId="3" fontId="51" fillId="33" borderId="13" xfId="125" applyNumberFormat="1" applyFont="1" applyFill="1" applyBorder="1"/>
    <xf numFmtId="3" fontId="51" fillId="33" borderId="14" xfId="0" applyNumberFormat="1" applyFont="1" applyFill="1" applyBorder="1"/>
    <xf numFmtId="0" fontId="51" fillId="0" borderId="0" xfId="0" applyFont="1" applyFill="1"/>
    <xf numFmtId="0" fontId="55" fillId="0" borderId="57" xfId="0" applyFont="1" applyBorder="1"/>
    <xf numFmtId="0" fontId="55" fillId="0" borderId="9" xfId="0" applyFont="1" applyBorder="1"/>
    <xf numFmtId="0" fontId="61" fillId="0" borderId="58" xfId="0" applyFont="1" applyFill="1" applyBorder="1" applyAlignment="1">
      <alignment horizontal="center"/>
    </xf>
    <xf numFmtId="0" fontId="61" fillId="0" borderId="59" xfId="0" applyFont="1" applyFill="1" applyBorder="1" applyAlignment="1">
      <alignment horizontal="center"/>
    </xf>
    <xf numFmtId="3" fontId="51" fillId="0" borderId="34" xfId="0" applyNumberFormat="1" applyFont="1" applyBorder="1"/>
    <xf numFmtId="3" fontId="51" fillId="0" borderId="10" xfId="0" applyNumberFormat="1" applyFont="1" applyBorder="1"/>
    <xf numFmtId="3" fontId="51" fillId="0" borderId="37" xfId="0" applyNumberFormat="1" applyFont="1" applyBorder="1"/>
    <xf numFmtId="3" fontId="51" fillId="0" borderId="38" xfId="0" applyNumberFormat="1" applyFont="1" applyBorder="1"/>
    <xf numFmtId="3" fontId="51" fillId="0" borderId="39" xfId="0" quotePrefix="1" applyNumberFormat="1" applyFont="1" applyFill="1" applyBorder="1" applyAlignment="1">
      <alignment horizontal="right"/>
    </xf>
    <xf numFmtId="3" fontId="57" fillId="33" borderId="0" xfId="0" applyNumberFormat="1" applyFont="1" applyFill="1"/>
    <xf numFmtId="3" fontId="66" fillId="0" borderId="0" xfId="0" applyNumberFormat="1" applyFont="1"/>
    <xf numFmtId="3" fontId="52" fillId="0" borderId="0" xfId="0" applyNumberFormat="1" applyFont="1"/>
    <xf numFmtId="3" fontId="58" fillId="0" borderId="0" xfId="0" applyNumberFormat="1" applyFont="1"/>
    <xf numFmtId="0" fontId="57" fillId="0" borderId="0" xfId="0" applyFont="1"/>
    <xf numFmtId="172" fontId="57" fillId="0" borderId="0" xfId="0" applyNumberFormat="1" applyFont="1"/>
    <xf numFmtId="3" fontId="52" fillId="33" borderId="43" xfId="0" applyNumberFormat="1" applyFont="1" applyFill="1" applyBorder="1" applyAlignment="1">
      <alignment horizontal="centerContinuous" vertical="center" wrapText="1"/>
    </xf>
    <xf numFmtId="3" fontId="62" fillId="0" borderId="27" xfId="0" applyNumberFormat="1" applyFont="1" applyBorder="1"/>
    <xf numFmtId="164" fontId="57" fillId="0" borderId="0" xfId="50" applyFont="1"/>
    <xf numFmtId="3" fontId="57" fillId="32" borderId="0" xfId="0" applyNumberFormat="1" applyFont="1" applyFill="1" applyBorder="1"/>
    <xf numFmtId="3" fontId="55" fillId="0" borderId="0" xfId="0" applyNumberFormat="1" applyFont="1"/>
    <xf numFmtId="3" fontId="52" fillId="32" borderId="21" xfId="0" applyNumberFormat="1" applyFont="1" applyFill="1" applyBorder="1"/>
    <xf numFmtId="3" fontId="52" fillId="32" borderId="22" xfId="0" applyNumberFormat="1" applyFont="1" applyFill="1" applyBorder="1"/>
    <xf numFmtId="3" fontId="62" fillId="0" borderId="20" xfId="0" applyNumberFormat="1" applyFont="1" applyBorder="1"/>
    <xf numFmtId="3" fontId="62" fillId="0" borderId="22" xfId="0" applyNumberFormat="1" applyFont="1" applyBorder="1"/>
    <xf numFmtId="3" fontId="61" fillId="0" borderId="58" xfId="0" applyNumberFormat="1" applyFont="1" applyBorder="1" applyAlignment="1">
      <alignment horizontal="centerContinuous"/>
    </xf>
    <xf numFmtId="3" fontId="61" fillId="0" borderId="59" xfId="0" applyNumberFormat="1" applyFont="1" applyBorder="1" applyAlignment="1">
      <alignment horizontal="centerContinuous"/>
    </xf>
    <xf numFmtId="3" fontId="61" fillId="0" borderId="60" xfId="0" applyNumberFormat="1" applyFont="1" applyBorder="1" applyAlignment="1">
      <alignment horizontal="centerContinuous"/>
    </xf>
    <xf numFmtId="3" fontId="62" fillId="0" borderId="29" xfId="0" applyNumberFormat="1" applyFont="1" applyFill="1" applyBorder="1" applyAlignment="1">
      <alignment horizontal="left" wrapText="1"/>
    </xf>
    <xf numFmtId="3" fontId="62" fillId="0" borderId="18" xfId="0" applyNumberFormat="1" applyFont="1" applyFill="1" applyBorder="1" applyAlignment="1">
      <alignment horizontal="right" vertical="center" wrapText="1"/>
    </xf>
    <xf numFmtId="3" fontId="91" fillId="0" borderId="0" xfId="0" applyNumberFormat="1" applyFont="1"/>
    <xf numFmtId="3" fontId="62" fillId="0" borderId="29" xfId="0" applyNumberFormat="1" applyFont="1" applyBorder="1"/>
    <xf numFmtId="3" fontId="62" fillId="0" borderId="40" xfId="0" applyNumberFormat="1" applyFont="1" applyBorder="1"/>
    <xf numFmtId="3" fontId="62" fillId="0" borderId="34" xfId="0" applyNumberFormat="1" applyFont="1" applyBorder="1"/>
    <xf numFmtId="3" fontId="62" fillId="0" borderId="10" xfId="0" applyNumberFormat="1" applyFont="1" applyBorder="1" applyAlignment="1">
      <alignment horizontal="centerContinuous" wrapText="1"/>
    </xf>
    <xf numFmtId="3" fontId="62" fillId="0" borderId="33" xfId="0" applyNumberFormat="1" applyFont="1" applyBorder="1" applyAlignment="1">
      <alignment horizontal="centerContinuous" wrapText="1"/>
    </xf>
    <xf numFmtId="3" fontId="62" fillId="0" borderId="33" xfId="0" applyNumberFormat="1" applyFont="1" applyBorder="1"/>
    <xf numFmtId="3" fontId="62" fillId="0" borderId="37" xfId="0" applyNumberFormat="1" applyFont="1" applyBorder="1"/>
    <xf numFmtId="3" fontId="62" fillId="0" borderId="38" xfId="0" applyNumberFormat="1" applyFont="1" applyBorder="1"/>
    <xf numFmtId="3" fontId="62" fillId="0" borderId="39" xfId="0" applyNumberFormat="1" applyFont="1" applyBorder="1"/>
    <xf numFmtId="3" fontId="52" fillId="33" borderId="22" xfId="0" applyNumberFormat="1" applyFont="1" applyFill="1" applyBorder="1"/>
    <xf numFmtId="0" fontId="52" fillId="33" borderId="34" xfId="0" applyFont="1" applyFill="1" applyBorder="1" applyAlignment="1">
      <alignment horizontal="center" vertical="center"/>
    </xf>
    <xf numFmtId="0" fontId="52" fillId="0" borderId="13" xfId="0" applyFont="1" applyFill="1" applyBorder="1" applyAlignment="1">
      <alignment horizontal="centerContinuous" wrapText="1"/>
    </xf>
    <xf numFmtId="4" fontId="52" fillId="0" borderId="0" xfId="0" applyNumberFormat="1" applyFont="1" applyFill="1" applyBorder="1" applyAlignment="1">
      <alignment horizontal="centerContinuous" wrapText="1"/>
    </xf>
    <xf numFmtId="0" fontId="52" fillId="0" borderId="40" xfId="0" applyFont="1" applyFill="1" applyBorder="1" applyAlignment="1">
      <alignment horizontal="centerContinuous" wrapText="1"/>
    </xf>
    <xf numFmtId="0" fontId="59" fillId="0" borderId="35" xfId="0" applyFont="1" applyFill="1" applyBorder="1" applyAlignment="1">
      <alignment horizontal="left" wrapText="1"/>
    </xf>
    <xf numFmtId="0" fontId="52" fillId="33" borderId="10" xfId="0" applyFont="1" applyFill="1" applyBorder="1" applyAlignment="1">
      <alignment horizontal="center" vertical="center" wrapText="1"/>
    </xf>
    <xf numFmtId="3" fontId="52" fillId="33" borderId="10" xfId="0" applyNumberFormat="1" applyFont="1" applyFill="1" applyBorder="1" applyAlignment="1">
      <alignment horizontal="center" vertical="center" wrapText="1"/>
    </xf>
    <xf numFmtId="0" fontId="52" fillId="33" borderId="12" xfId="0" applyFont="1" applyFill="1" applyBorder="1" applyAlignment="1">
      <alignment horizontal="center" vertical="center" wrapText="1"/>
    </xf>
    <xf numFmtId="4" fontId="52" fillId="33" borderId="12" xfId="0" applyNumberFormat="1" applyFont="1" applyFill="1" applyBorder="1" applyAlignment="1">
      <alignment horizontal="center" vertical="center" wrapText="1"/>
    </xf>
    <xf numFmtId="0" fontId="52" fillId="33" borderId="30" xfId="0" applyFont="1" applyFill="1" applyBorder="1" applyAlignment="1">
      <alignment horizontal="center" vertical="center" wrapText="1"/>
    </xf>
    <xf numFmtId="4" fontId="62" fillId="0" borderId="27" xfId="0" applyNumberFormat="1" applyFont="1" applyBorder="1"/>
    <xf numFmtId="4" fontId="62" fillId="0" borderId="28" xfId="0" applyNumberFormat="1" applyFont="1" applyBorder="1"/>
    <xf numFmtId="4" fontId="62" fillId="0" borderId="28" xfId="0" applyNumberFormat="1" applyFont="1" applyFill="1" applyBorder="1"/>
    <xf numFmtId="0" fontId="51" fillId="0" borderId="61" xfId="0" applyFont="1" applyFill="1" applyBorder="1"/>
    <xf numFmtId="3" fontId="62" fillId="0" borderId="70" xfId="0" applyNumberFormat="1" applyFont="1" applyFill="1" applyBorder="1"/>
    <xf numFmtId="3" fontId="51" fillId="0" borderId="70" xfId="0" applyNumberFormat="1" applyFont="1" applyFill="1" applyBorder="1"/>
    <xf numFmtId="4" fontId="62" fillId="0" borderId="31" xfId="0" applyNumberFormat="1" applyFont="1" applyFill="1" applyBorder="1"/>
    <xf numFmtId="0" fontId="51" fillId="0" borderId="27" xfId="0" applyFont="1" applyFill="1" applyBorder="1"/>
    <xf numFmtId="3" fontId="51" fillId="0" borderId="28" xfId="0" applyNumberFormat="1" applyFont="1" applyFill="1" applyBorder="1"/>
    <xf numFmtId="3" fontId="51" fillId="0" borderId="30" xfId="0" applyNumberFormat="1" applyFont="1" applyFill="1" applyBorder="1"/>
    <xf numFmtId="3" fontId="51" fillId="0" borderId="27" xfId="0" applyNumberFormat="1" applyFont="1" applyFill="1" applyBorder="1" applyAlignment="1">
      <alignment horizontal="right"/>
    </xf>
    <xf numFmtId="3" fontId="51" fillId="0" borderId="28" xfId="0" applyNumberFormat="1" applyFont="1" applyFill="1" applyBorder="1" applyAlignment="1">
      <alignment horizontal="right"/>
    </xf>
    <xf numFmtId="3" fontId="51" fillId="0" borderId="30" xfId="0" applyNumberFormat="1" applyFont="1" applyFill="1" applyBorder="1" applyAlignment="1">
      <alignment horizontal="right"/>
    </xf>
    <xf numFmtId="3" fontId="51" fillId="0" borderId="27" xfId="0" applyNumberFormat="1" applyFont="1" applyFill="1" applyBorder="1"/>
    <xf numFmtId="172" fontId="52" fillId="33" borderId="22" xfId="49" applyNumberFormat="1" applyFont="1" applyFill="1" applyBorder="1"/>
    <xf numFmtId="3" fontId="52" fillId="33" borderId="31" xfId="0" applyNumberFormat="1" applyFont="1" applyFill="1" applyBorder="1"/>
    <xf numFmtId="3" fontId="96" fillId="0" borderId="22" xfId="0" applyNumberFormat="1" applyFont="1" applyBorder="1"/>
    <xf numFmtId="0" fontId="51" fillId="33" borderId="72" xfId="0" applyFont="1" applyFill="1" applyBorder="1"/>
    <xf numFmtId="3" fontId="51" fillId="0" borderId="42" xfId="0" applyNumberFormat="1" applyFont="1" applyFill="1" applyBorder="1"/>
    <xf numFmtId="0" fontId="59" fillId="0" borderId="57" xfId="0" applyFont="1" applyBorder="1"/>
    <xf numFmtId="0" fontId="62" fillId="0" borderId="18" xfId="0" applyFont="1" applyBorder="1"/>
    <xf numFmtId="0" fontId="51" fillId="33" borderId="12" xfId="0" applyFont="1" applyFill="1" applyBorder="1" applyAlignment="1">
      <alignment horizontal="center"/>
    </xf>
    <xf numFmtId="0" fontId="51" fillId="0" borderId="14" xfId="0" applyFont="1" applyFill="1" applyBorder="1" applyAlignment="1">
      <alignment horizontal="center"/>
    </xf>
    <xf numFmtId="0" fontId="55" fillId="0" borderId="13" xfId="0" applyFont="1" applyFill="1" applyBorder="1" applyAlignment="1">
      <alignment horizontal="center"/>
    </xf>
    <xf numFmtId="0" fontId="51" fillId="33" borderId="19" xfId="0" applyFont="1" applyFill="1" applyBorder="1" applyAlignment="1">
      <alignment horizontal="center"/>
    </xf>
    <xf numFmtId="3" fontId="51" fillId="0" borderId="23" xfId="0" applyNumberFormat="1" applyFont="1" applyFill="1" applyBorder="1"/>
    <xf numFmtId="3" fontId="51" fillId="0" borderId="68" xfId="0" applyNumberFormat="1" applyFont="1" applyFill="1" applyBorder="1"/>
    <xf numFmtId="0" fontId="51" fillId="0" borderId="18" xfId="0" applyFont="1" applyBorder="1"/>
    <xf numFmtId="3" fontId="62" fillId="0" borderId="18" xfId="0" applyNumberFormat="1" applyFont="1" applyBorder="1"/>
    <xf numFmtId="0" fontId="62" fillId="0" borderId="0" xfId="0" applyFont="1" applyFill="1" applyBorder="1" applyAlignment="1">
      <alignment horizontal="center"/>
    </xf>
    <xf numFmtId="3" fontId="51" fillId="0" borderId="18" xfId="125" applyNumberFormat="1" applyFont="1" applyFill="1" applyBorder="1"/>
    <xf numFmtId="3" fontId="51" fillId="33" borderId="12" xfId="125" applyNumberFormat="1" applyFont="1" applyFill="1" applyBorder="1"/>
    <xf numFmtId="0" fontId="55" fillId="0" borderId="29" xfId="0" applyFont="1" applyFill="1" applyBorder="1"/>
    <xf numFmtId="0" fontId="51" fillId="33" borderId="32" xfId="0" applyFont="1" applyFill="1" applyBorder="1"/>
    <xf numFmtId="0" fontId="55" fillId="0" borderId="26" xfId="0" applyFont="1" applyFill="1" applyBorder="1"/>
    <xf numFmtId="3" fontId="65" fillId="0" borderId="0" xfId="0" applyNumberFormat="1" applyFont="1"/>
    <xf numFmtId="3" fontId="62" fillId="0" borderId="79" xfId="0" applyNumberFormat="1" applyFont="1" applyBorder="1"/>
    <xf numFmtId="3" fontId="62" fillId="0" borderId="66" xfId="0" applyNumberFormat="1" applyFont="1" applyBorder="1"/>
    <xf numFmtId="3" fontId="52" fillId="0" borderId="66" xfId="0" applyNumberFormat="1" applyFont="1" applyBorder="1"/>
    <xf numFmtId="3" fontId="52" fillId="33" borderId="9" xfId="0" applyNumberFormat="1" applyFont="1" applyFill="1" applyBorder="1" applyAlignment="1">
      <alignment horizontal="centerContinuous" vertical="center" wrapText="1"/>
    </xf>
    <xf numFmtId="3" fontId="52" fillId="33" borderId="58" xfId="0" applyNumberFormat="1" applyFont="1" applyFill="1" applyBorder="1" applyAlignment="1">
      <alignment horizontal="center" wrapText="1"/>
    </xf>
    <xf numFmtId="3" fontId="55" fillId="0" borderId="40" xfId="0" applyNumberFormat="1" applyFont="1" applyBorder="1"/>
    <xf numFmtId="3" fontId="55" fillId="0" borderId="66" xfId="0" applyNumberFormat="1" applyFont="1" applyBorder="1"/>
    <xf numFmtId="3" fontId="62" fillId="0" borderId="74" xfId="0" applyNumberFormat="1" applyFont="1" applyBorder="1"/>
    <xf numFmtId="3" fontId="51" fillId="0" borderId="59" xfId="0" applyNumberFormat="1" applyFont="1" applyBorder="1"/>
    <xf numFmtId="3" fontId="51" fillId="0" borderId="60" xfId="0" applyNumberFormat="1" applyFont="1" applyBorder="1"/>
    <xf numFmtId="3" fontId="52" fillId="33" borderId="9" xfId="0" applyNumberFormat="1" applyFont="1" applyFill="1" applyBorder="1"/>
    <xf numFmtId="3" fontId="52" fillId="0" borderId="63" xfId="0" applyNumberFormat="1" applyFont="1" applyBorder="1"/>
    <xf numFmtId="3" fontId="51" fillId="0" borderId="82" xfId="0" applyNumberFormat="1" applyFont="1" applyBorder="1"/>
    <xf numFmtId="3" fontId="51" fillId="0" borderId="9" xfId="0" applyNumberFormat="1" applyFont="1" applyBorder="1"/>
    <xf numFmtId="3" fontId="52" fillId="33" borderId="60" xfId="0" applyNumberFormat="1" applyFont="1" applyFill="1" applyBorder="1" applyAlignment="1">
      <alignment horizontal="centerContinuous" vertical="center" wrapText="1"/>
    </xf>
    <xf numFmtId="3" fontId="62" fillId="0" borderId="28" xfId="0" applyNumberFormat="1" applyFont="1" applyFill="1" applyBorder="1" applyAlignment="1">
      <alignment horizontal="right" vertical="center" wrapText="1"/>
    </xf>
    <xf numFmtId="3" fontId="52" fillId="33" borderId="34" xfId="0" applyNumberFormat="1" applyFont="1" applyFill="1" applyBorder="1" applyAlignment="1">
      <alignment horizontal="center" vertical="center" wrapText="1"/>
    </xf>
    <xf numFmtId="3" fontId="52" fillId="33" borderId="33" xfId="0" applyNumberFormat="1" applyFont="1" applyFill="1" applyBorder="1" applyAlignment="1">
      <alignment horizontal="center" vertical="center" wrapText="1"/>
    </xf>
    <xf numFmtId="3" fontId="73" fillId="0" borderId="10" xfId="0" applyNumberFormat="1" applyFont="1" applyBorder="1" applyAlignment="1">
      <alignment horizontal="centerContinuous" wrapText="1"/>
    </xf>
    <xf numFmtId="3" fontId="65" fillId="0" borderId="74" xfId="0" applyNumberFormat="1" applyFont="1" applyBorder="1"/>
    <xf numFmtId="3" fontId="61" fillId="0" borderId="66" xfId="0" applyNumberFormat="1" applyFont="1" applyBorder="1"/>
    <xf numFmtId="3" fontId="61" fillId="32" borderId="20" xfId="0" applyNumberFormat="1" applyFont="1" applyFill="1" applyBorder="1"/>
    <xf numFmtId="3" fontId="65" fillId="0" borderId="29" xfId="0" applyNumberFormat="1" applyFont="1" applyFill="1" applyBorder="1" applyAlignment="1">
      <alignment horizontal="left" wrapText="1"/>
    </xf>
    <xf numFmtId="3" fontId="61" fillId="33" borderId="20" xfId="0" applyNumberFormat="1" applyFont="1" applyFill="1" applyBorder="1"/>
    <xf numFmtId="3" fontId="97" fillId="0" borderId="0" xfId="0" applyNumberFormat="1" applyFont="1" applyFill="1"/>
    <xf numFmtId="0" fontId="52" fillId="0" borderId="0" xfId="0" applyFont="1"/>
    <xf numFmtId="0" fontId="51" fillId="0" borderId="34" xfId="0" applyFont="1" applyBorder="1" applyAlignment="1">
      <alignment horizontal="left" wrapText="1"/>
    </xf>
    <xf numFmtId="3" fontId="96" fillId="0" borderId="0" xfId="0" applyNumberFormat="1" applyFont="1"/>
    <xf numFmtId="0" fontId="66" fillId="0" borderId="0" xfId="0" applyFont="1" applyFill="1" applyBorder="1" applyAlignment="1"/>
    <xf numFmtId="0" fontId="61" fillId="33" borderId="42" xfId="0" applyFont="1" applyFill="1" applyBorder="1" applyAlignment="1">
      <alignment horizontal="center" wrapText="1"/>
    </xf>
    <xf numFmtId="0" fontId="61" fillId="33" borderId="43" xfId="0" applyFont="1" applyFill="1" applyBorder="1" applyAlignment="1">
      <alignment horizontal="center" wrapText="1"/>
    </xf>
    <xf numFmtId="0" fontId="98" fillId="33" borderId="0" xfId="0" applyFont="1" applyFill="1"/>
    <xf numFmtId="0" fontId="51" fillId="0" borderId="34" xfId="0" applyFont="1" applyBorder="1"/>
    <xf numFmtId="0" fontId="65" fillId="0" borderId="33" xfId="0" applyFont="1" applyBorder="1"/>
    <xf numFmtId="164" fontId="98" fillId="33" borderId="0" xfId="50" applyFont="1" applyFill="1"/>
    <xf numFmtId="0" fontId="65" fillId="0" borderId="35" xfId="0" applyFont="1" applyBorder="1"/>
    <xf numFmtId="0" fontId="65" fillId="0" borderId="11" xfId="0" applyFont="1" applyBorder="1" applyAlignment="1">
      <alignment horizontal="right"/>
    </xf>
    <xf numFmtId="0" fontId="65" fillId="0" borderId="27" xfId="0" applyFont="1" applyBorder="1" applyAlignment="1">
      <alignment horizontal="right"/>
    </xf>
    <xf numFmtId="0" fontId="61" fillId="0" borderId="20" xfId="0" applyFont="1" applyBorder="1"/>
    <xf numFmtId="3" fontId="61" fillId="0" borderId="21" xfId="0" applyNumberFormat="1" applyFont="1" applyBorder="1" applyAlignment="1">
      <alignment horizontal="right"/>
    </xf>
    <xf numFmtId="3" fontId="61" fillId="0" borderId="22" xfId="0" applyNumberFormat="1" applyFont="1" applyBorder="1" applyAlignment="1">
      <alignment horizontal="right"/>
    </xf>
    <xf numFmtId="0" fontId="62" fillId="0" borderId="34" xfId="0" applyFont="1" applyBorder="1" applyProtection="1">
      <protection locked="0"/>
    </xf>
    <xf numFmtId="0" fontId="61" fillId="0" borderId="61" xfId="0" applyFont="1" applyBorder="1"/>
    <xf numFmtId="3" fontId="61" fillId="0" borderId="45" xfId="0" applyNumberFormat="1" applyFont="1" applyBorder="1" applyAlignment="1">
      <alignment horizontal="right"/>
    </xf>
    <xf numFmtId="3" fontId="61" fillId="0" borderId="31" xfId="0" applyNumberFormat="1" applyFont="1" applyBorder="1" applyAlignment="1">
      <alignment horizontal="right"/>
    </xf>
    <xf numFmtId="0" fontId="51" fillId="0" borderId="34" xfId="0" applyFont="1" applyBorder="1" applyProtection="1">
      <protection locked="0"/>
    </xf>
    <xf numFmtId="0" fontId="65" fillId="0" borderId="61" xfId="0" applyFont="1" applyBorder="1"/>
    <xf numFmtId="3" fontId="65" fillId="0" borderId="45" xfId="0" applyNumberFormat="1" applyFont="1" applyBorder="1" applyAlignment="1">
      <alignment horizontal="right"/>
    </xf>
    <xf numFmtId="3" fontId="65" fillId="0" borderId="31" xfId="0" applyNumberFormat="1" applyFont="1" applyBorder="1" applyAlignment="1">
      <alignment horizontal="right"/>
    </xf>
    <xf numFmtId="0" fontId="65" fillId="0" borderId="0" xfId="0" applyFont="1" applyBorder="1"/>
    <xf numFmtId="3" fontId="65" fillId="0" borderId="0" xfId="0" applyNumberFormat="1" applyFont="1" applyBorder="1" applyAlignment="1">
      <alignment horizontal="right"/>
    </xf>
    <xf numFmtId="164" fontId="51" fillId="33" borderId="10" xfId="50" applyFont="1" applyFill="1" applyBorder="1" applyProtection="1">
      <protection locked="0"/>
    </xf>
    <xf numFmtId="0" fontId="65" fillId="0" borderId="0" xfId="0" applyFont="1" applyFill="1" applyBorder="1" applyAlignment="1"/>
    <xf numFmtId="0" fontId="61" fillId="0" borderId="37" xfId="0" applyFont="1" applyBorder="1"/>
    <xf numFmtId="3" fontId="61" fillId="0" borderId="38" xfId="0" applyNumberFormat="1" applyFont="1" applyBorder="1"/>
    <xf numFmtId="0" fontId="61" fillId="33" borderId="50" xfId="0" applyFont="1" applyFill="1" applyBorder="1" applyAlignment="1">
      <alignment horizontal="centerContinuous" vertical="center"/>
    </xf>
    <xf numFmtId="0" fontId="61" fillId="33" borderId="42" xfId="0" applyFont="1" applyFill="1" applyBorder="1" applyAlignment="1">
      <alignment horizontal="centerContinuous" vertical="center"/>
    </xf>
    <xf numFmtId="3" fontId="65" fillId="0" borderId="45" xfId="0" applyNumberFormat="1" applyFont="1" applyBorder="1"/>
    <xf numFmtId="0" fontId="51" fillId="33" borderId="16" xfId="0" applyFont="1" applyFill="1" applyBorder="1"/>
    <xf numFmtId="3" fontId="51" fillId="33" borderId="16" xfId="0" applyNumberFormat="1" applyFont="1" applyFill="1" applyBorder="1"/>
    <xf numFmtId="3" fontId="51" fillId="33" borderId="40" xfId="0" applyNumberFormat="1" applyFont="1" applyFill="1" applyBorder="1"/>
    <xf numFmtId="3" fontId="98" fillId="33" borderId="0" xfId="0" applyNumberFormat="1" applyFont="1" applyFill="1"/>
    <xf numFmtId="164" fontId="51" fillId="33" borderId="40" xfId="50" applyFont="1" applyFill="1" applyBorder="1"/>
    <xf numFmtId="0" fontId="52" fillId="33" borderId="58" xfId="0" applyFont="1" applyFill="1" applyBorder="1"/>
    <xf numFmtId="0" fontId="51" fillId="33" borderId="63" xfId="0" applyFont="1" applyFill="1" applyBorder="1"/>
    <xf numFmtId="0" fontId="51" fillId="0" borderId="58" xfId="0" applyFont="1" applyBorder="1"/>
    <xf numFmtId="0" fontId="51" fillId="0" borderId="63" xfId="0" applyFont="1" applyBorder="1"/>
    <xf numFmtId="0" fontId="62" fillId="0" borderId="0" xfId="0" applyFont="1" applyBorder="1" applyAlignment="1">
      <alignment horizontal="centerContinuous"/>
    </xf>
    <xf numFmtId="0" fontId="51" fillId="0" borderId="35" xfId="0" applyFont="1" applyBorder="1" applyAlignment="1">
      <alignment horizontal="left" wrapText="1"/>
    </xf>
    <xf numFmtId="0" fontId="52" fillId="33" borderId="20" xfId="0" applyFont="1" applyFill="1" applyBorder="1" applyAlignment="1">
      <alignment horizontal="center" wrapText="1"/>
    </xf>
    <xf numFmtId="0" fontId="52" fillId="33" borderId="58" xfId="0" applyFont="1" applyFill="1" applyBorder="1" applyAlignment="1">
      <alignment horizontal="center" vertical="center" wrapText="1"/>
    </xf>
    <xf numFmtId="0" fontId="51" fillId="0" borderId="47" xfId="0" applyFont="1" applyBorder="1" applyAlignment="1">
      <alignment horizontal="left" wrapText="1"/>
    </xf>
    <xf numFmtId="0" fontId="61" fillId="33" borderId="68" xfId="0" applyFont="1" applyFill="1" applyBorder="1"/>
    <xf numFmtId="0" fontId="61" fillId="33" borderId="12" xfId="0" applyFont="1" applyFill="1" applyBorder="1"/>
    <xf numFmtId="0" fontId="61" fillId="33" borderId="30" xfId="0" applyFont="1" applyFill="1" applyBorder="1"/>
    <xf numFmtId="0" fontId="61" fillId="33" borderId="9" xfId="0" applyFont="1" applyFill="1" applyBorder="1" applyAlignment="1">
      <alignment horizontal="center" vertical="center" wrapText="1"/>
    </xf>
    <xf numFmtId="0" fontId="61" fillId="33" borderId="58" xfId="0" applyFont="1" applyFill="1" applyBorder="1" applyAlignment="1">
      <alignment horizontal="center" vertical="center" wrapText="1"/>
    </xf>
    <xf numFmtId="0" fontId="61" fillId="33" borderId="9" xfId="0" applyFont="1" applyFill="1" applyBorder="1" applyAlignment="1">
      <alignment horizontal="center" vertical="center"/>
    </xf>
    <xf numFmtId="0" fontId="61" fillId="33" borderId="59" xfId="0" applyFont="1" applyFill="1" applyBorder="1" applyAlignment="1">
      <alignment horizontal="center" vertical="center"/>
    </xf>
    <xf numFmtId="0" fontId="51" fillId="0" borderId="54" xfId="0" applyFont="1" applyBorder="1" applyAlignment="1">
      <alignment horizontal="center" wrapText="1"/>
    </xf>
    <xf numFmtId="3" fontId="52" fillId="33" borderId="9" xfId="0" applyNumberFormat="1" applyFont="1" applyFill="1" applyBorder="1" applyAlignment="1">
      <alignment horizontal="center"/>
    </xf>
    <xf numFmtId="3" fontId="51" fillId="0" borderId="9" xfId="0" applyNumberFormat="1" applyFont="1" applyBorder="1" applyAlignment="1">
      <alignment horizontal="center"/>
    </xf>
    <xf numFmtId="3" fontId="51" fillId="0" borderId="10" xfId="0" applyNumberFormat="1" applyFont="1" applyBorder="1" applyAlignment="1">
      <alignment horizontal="center"/>
    </xf>
    <xf numFmtId="3" fontId="51" fillId="33" borderId="10" xfId="0" applyNumberFormat="1" applyFont="1" applyFill="1" applyBorder="1" applyAlignment="1">
      <alignment horizontal="center"/>
    </xf>
    <xf numFmtId="3" fontId="55" fillId="33" borderId="0" xfId="0" applyNumberFormat="1" applyFont="1" applyFill="1" applyBorder="1" applyAlignment="1">
      <alignment horizontal="center"/>
    </xf>
    <xf numFmtId="3" fontId="51" fillId="0" borderId="33" xfId="0" applyNumberFormat="1" applyFont="1" applyBorder="1" applyAlignment="1">
      <alignment horizontal="center"/>
    </xf>
    <xf numFmtId="3" fontId="51" fillId="0" borderId="11" xfId="0" applyNumberFormat="1" applyFont="1" applyBorder="1" applyAlignment="1">
      <alignment horizontal="center"/>
    </xf>
    <xf numFmtId="3" fontId="51" fillId="33" borderId="11" xfId="0" applyNumberFormat="1" applyFont="1" applyFill="1" applyBorder="1" applyAlignment="1">
      <alignment horizontal="center"/>
    </xf>
    <xf numFmtId="3" fontId="51" fillId="0" borderId="27" xfId="0" applyNumberFormat="1" applyFont="1" applyBorder="1" applyAlignment="1">
      <alignment horizontal="center"/>
    </xf>
    <xf numFmtId="0" fontId="65" fillId="0" borderId="47" xfId="0" applyFont="1" applyBorder="1"/>
    <xf numFmtId="3" fontId="65" fillId="0" borderId="12" xfId="0" applyNumberFormat="1" applyFont="1" applyBorder="1" applyAlignment="1">
      <alignment horizontal="right"/>
    </xf>
    <xf numFmtId="3" fontId="65" fillId="0" borderId="30" xfId="0" applyNumberFormat="1" applyFont="1" applyBorder="1" applyAlignment="1">
      <alignment horizontal="right"/>
    </xf>
    <xf numFmtId="0" fontId="61" fillId="33" borderId="20" xfId="0" applyFont="1" applyFill="1" applyBorder="1" applyAlignment="1">
      <alignment vertical="center"/>
    </xf>
    <xf numFmtId="0" fontId="61" fillId="33" borderId="21" xfId="0" applyFont="1" applyFill="1" applyBorder="1" applyAlignment="1">
      <alignment vertical="center"/>
    </xf>
    <xf numFmtId="0" fontId="61" fillId="33" borderId="21" xfId="0" applyFont="1" applyFill="1" applyBorder="1" applyAlignment="1">
      <alignment horizontal="center" vertical="center"/>
    </xf>
    <xf numFmtId="0" fontId="61" fillId="33" borderId="21"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51" fillId="0" borderId="47" xfId="0" applyFont="1" applyBorder="1"/>
    <xf numFmtId="0" fontId="65" fillId="0" borderId="30" xfId="0" applyFont="1" applyBorder="1"/>
    <xf numFmtId="0" fontId="61" fillId="33" borderId="20" xfId="0" applyFont="1" applyFill="1" applyBorder="1" applyAlignment="1">
      <alignment horizontal="centerContinuous" vertical="center" wrapText="1"/>
    </xf>
    <xf numFmtId="0" fontId="61" fillId="33" borderId="21" xfId="0" applyFont="1" applyFill="1" applyBorder="1" applyAlignment="1">
      <alignment horizontal="centerContinuous" vertical="center" wrapText="1"/>
    </xf>
    <xf numFmtId="0" fontId="61" fillId="33" borderId="22" xfId="0" applyFont="1" applyFill="1" applyBorder="1" applyAlignment="1">
      <alignment horizontal="centerContinuous" vertical="center" wrapText="1"/>
    </xf>
    <xf numFmtId="0" fontId="75" fillId="33" borderId="42" xfId="0" applyFont="1" applyFill="1" applyBorder="1" applyAlignment="1">
      <alignment horizontal="center" wrapText="1"/>
    </xf>
    <xf numFmtId="0" fontId="51" fillId="33" borderId="18" xfId="0" applyFont="1" applyFill="1" applyBorder="1"/>
    <xf numFmtId="0" fontId="52" fillId="0" borderId="26" xfId="0" applyFont="1" applyBorder="1"/>
    <xf numFmtId="0" fontId="62" fillId="0" borderId="23" xfId="0" applyFont="1" applyBorder="1"/>
    <xf numFmtId="3" fontId="52" fillId="0" borderId="15" xfId="0" applyNumberFormat="1" applyFont="1" applyBorder="1"/>
    <xf numFmtId="0" fontId="62" fillId="0" borderId="44" xfId="0" applyFont="1" applyBorder="1"/>
    <xf numFmtId="172" fontId="91" fillId="32" borderId="0" xfId="151" applyNumberFormat="1" applyFont="1" applyFill="1"/>
    <xf numFmtId="0" fontId="62" fillId="0" borderId="36" xfId="0" applyFont="1" applyBorder="1" applyAlignment="1"/>
    <xf numFmtId="0" fontId="62" fillId="0" borderId="25" xfId="0" applyFont="1" applyBorder="1"/>
    <xf numFmtId="0" fontId="62" fillId="0" borderId="33" xfId="0" applyFont="1" applyBorder="1"/>
    <xf numFmtId="0" fontId="52" fillId="0" borderId="12" xfId="0" applyFont="1" applyBorder="1" applyAlignment="1">
      <alignment horizontal="center"/>
    </xf>
    <xf numFmtId="0" fontId="62" fillId="0" borderId="37" xfId="0" applyFont="1" applyBorder="1"/>
    <xf numFmtId="0" fontId="62" fillId="0" borderId="69" xfId="0" applyFont="1" applyBorder="1"/>
    <xf numFmtId="0" fontId="62" fillId="0" borderId="10" xfId="0" applyFont="1" applyBorder="1"/>
    <xf numFmtId="3" fontId="62" fillId="0" borderId="10" xfId="0" applyNumberFormat="1" applyFont="1" applyBorder="1" applyAlignment="1">
      <alignment horizontal="right"/>
    </xf>
    <xf numFmtId="0" fontId="51" fillId="0" borderId="10" xfId="0" applyFont="1" applyBorder="1"/>
    <xf numFmtId="0" fontId="53" fillId="0" borderId="10" xfId="0" applyFont="1" applyBorder="1" applyAlignment="1">
      <alignment horizontal="center"/>
    </xf>
    <xf numFmtId="0" fontId="91" fillId="0" borderId="10" xfId="0" applyFont="1" applyBorder="1" applyAlignment="1">
      <alignment horizontal="center"/>
    </xf>
    <xf numFmtId="0" fontId="62" fillId="0" borderId="38" xfId="0" applyFont="1" applyBorder="1"/>
    <xf numFmtId="0" fontId="62" fillId="0" borderId="38" xfId="0" applyFont="1" applyBorder="1" applyAlignment="1">
      <alignment horizontal="center"/>
    </xf>
    <xf numFmtId="0" fontId="53" fillId="0" borderId="38" xfId="0" applyFont="1" applyBorder="1" applyAlignment="1">
      <alignment horizontal="center"/>
    </xf>
    <xf numFmtId="3" fontId="62" fillId="0" borderId="38" xfId="0" applyNumberFormat="1" applyFont="1" applyBorder="1" applyAlignment="1">
      <alignment horizontal="right"/>
    </xf>
    <xf numFmtId="0" fontId="52" fillId="0" borderId="20" xfId="0" applyFont="1" applyBorder="1"/>
    <xf numFmtId="0" fontId="52" fillId="0" borderId="21" xfId="0" applyFont="1" applyBorder="1"/>
    <xf numFmtId="3" fontId="52" fillId="0" borderId="21" xfId="0" applyNumberFormat="1" applyFont="1" applyBorder="1" applyAlignment="1"/>
    <xf numFmtId="3" fontId="52" fillId="0" borderId="10" xfId="0" applyNumberFormat="1" applyFont="1" applyBorder="1" applyAlignment="1">
      <alignment horizontal="center"/>
    </xf>
    <xf numFmtId="0" fontId="51" fillId="0" borderId="38" xfId="0" applyFont="1" applyBorder="1" applyAlignment="1">
      <alignment horizontal="center"/>
    </xf>
    <xf numFmtId="0" fontId="62" fillId="0" borderId="0" xfId="0" applyFont="1" applyAlignment="1">
      <alignment horizontal="left"/>
    </xf>
    <xf numFmtId="0" fontId="62" fillId="0" borderId="0" xfId="0" applyFont="1" applyAlignment="1">
      <alignment horizontal="centerContinuous"/>
    </xf>
    <xf numFmtId="0" fontId="52" fillId="33" borderId="63" xfId="0" applyFont="1" applyFill="1" applyBorder="1"/>
    <xf numFmtId="0" fontId="52" fillId="33" borderId="63" xfId="0" applyFont="1" applyFill="1" applyBorder="1" applyAlignment="1">
      <alignment horizontal="center" vertical="center"/>
    </xf>
    <xf numFmtId="0" fontId="52" fillId="33" borderId="22" xfId="0" applyFont="1" applyFill="1" applyBorder="1" applyAlignment="1">
      <alignment horizontal="center" vertical="center"/>
    </xf>
    <xf numFmtId="3" fontId="55" fillId="0" borderId="49" xfId="0" applyNumberFormat="1" applyFont="1" applyBorder="1"/>
    <xf numFmtId="3" fontId="55" fillId="0" borderId="10" xfId="0" applyNumberFormat="1" applyFont="1" applyBorder="1"/>
    <xf numFmtId="3" fontId="55" fillId="0" borderId="12" xfId="0" applyNumberFormat="1" applyFont="1" applyBorder="1"/>
    <xf numFmtId="0" fontId="55" fillId="0" borderId="32" xfId="0" applyFont="1" applyBorder="1"/>
    <xf numFmtId="0" fontId="55" fillId="0" borderId="68" xfId="0" applyFont="1" applyBorder="1"/>
    <xf numFmtId="0" fontId="55" fillId="0" borderId="0" xfId="0" applyFont="1" applyBorder="1"/>
    <xf numFmtId="0" fontId="55" fillId="0" borderId="15" xfId="0" applyFont="1" applyBorder="1"/>
    <xf numFmtId="0" fontId="55" fillId="0" borderId="48" xfId="0" applyFont="1" applyBorder="1"/>
    <xf numFmtId="0" fontId="52" fillId="0" borderId="30" xfId="0" applyFont="1" applyBorder="1" applyAlignment="1">
      <alignment horizontal="center"/>
    </xf>
    <xf numFmtId="0" fontId="52" fillId="0" borderId="45" xfId="0" applyFont="1" applyBorder="1" applyAlignment="1">
      <alignment horizontal="center"/>
    </xf>
    <xf numFmtId="0" fontId="52" fillId="0" borderId="31" xfId="0" applyFont="1" applyBorder="1" applyAlignment="1">
      <alignment horizontal="center"/>
    </xf>
    <xf numFmtId="0" fontId="65" fillId="33" borderId="32" xfId="0" applyFont="1" applyFill="1" applyBorder="1" applyAlignment="1"/>
    <xf numFmtId="0" fontId="65" fillId="33" borderId="19" xfId="0" applyFont="1" applyFill="1" applyBorder="1"/>
    <xf numFmtId="0" fontId="65" fillId="33" borderId="30" xfId="0" applyFont="1" applyFill="1" applyBorder="1"/>
    <xf numFmtId="0" fontId="52" fillId="33" borderId="22" xfId="0" applyFont="1" applyFill="1" applyBorder="1"/>
    <xf numFmtId="3" fontId="62" fillId="0" borderId="12" xfId="0" applyNumberFormat="1" applyFont="1" applyBorder="1" applyAlignment="1">
      <alignment horizontal="right"/>
    </xf>
    <xf numFmtId="0" fontId="52" fillId="33" borderId="21"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75" fillId="33" borderId="21" xfId="0" applyFont="1" applyFill="1" applyBorder="1" applyAlignment="1">
      <alignment horizontal="center" vertical="center" wrapText="1"/>
    </xf>
    <xf numFmtId="0" fontId="50" fillId="33" borderId="22" xfId="0" applyFont="1" applyFill="1" applyBorder="1" applyAlignment="1">
      <alignment horizontal="center" vertical="center" wrapText="1"/>
    </xf>
    <xf numFmtId="0" fontId="62" fillId="0" borderId="47" xfId="0" applyFont="1" applyBorder="1"/>
    <xf numFmtId="0" fontId="91" fillId="0" borderId="12" xfId="0" applyFont="1" applyBorder="1" applyAlignment="1">
      <alignment horizontal="center"/>
    </xf>
    <xf numFmtId="0" fontId="53" fillId="0" borderId="12" xfId="0" applyFont="1" applyBorder="1" applyAlignment="1">
      <alignment horizontal="center"/>
    </xf>
    <xf numFmtId="3" fontId="0" fillId="0" borderId="30" xfId="0" applyNumberFormat="1" applyBorder="1" applyAlignment="1">
      <alignment horizontal="right"/>
    </xf>
    <xf numFmtId="0" fontId="62" fillId="0" borderId="50" xfId="0" applyFont="1" applyBorder="1" applyAlignment="1">
      <alignment horizontal="center"/>
    </xf>
    <xf numFmtId="0" fontId="62" fillId="0" borderId="42" xfId="0" applyFont="1" applyBorder="1"/>
    <xf numFmtId="0" fontId="62" fillId="0" borderId="42" xfId="0" applyFont="1" applyBorder="1" applyAlignment="1">
      <alignment horizontal="center"/>
    </xf>
    <xf numFmtId="3" fontId="62" fillId="0" borderId="42" xfId="0" applyNumberFormat="1" applyFont="1" applyBorder="1" applyAlignment="1">
      <alignment horizontal="center"/>
    </xf>
    <xf numFmtId="3" fontId="99" fillId="0" borderId="43" xfId="0" applyNumberFormat="1" applyFont="1" applyBorder="1"/>
    <xf numFmtId="3" fontId="62" fillId="0" borderId="42" xfId="0" applyNumberFormat="1" applyFont="1" applyBorder="1" applyAlignment="1">
      <alignment horizontal="right"/>
    </xf>
    <xf numFmtId="3" fontId="0" fillId="0" borderId="43" xfId="0" applyNumberFormat="1" applyBorder="1" applyAlignment="1">
      <alignment horizontal="right"/>
    </xf>
    <xf numFmtId="0" fontId="51" fillId="0" borderId="37" xfId="0" applyFont="1" applyBorder="1"/>
    <xf numFmtId="0" fontId="51" fillId="0" borderId="38" xfId="0" applyFont="1" applyBorder="1"/>
    <xf numFmtId="0" fontId="56" fillId="0" borderId="38" xfId="0" applyFont="1" applyBorder="1" applyAlignment="1">
      <alignment horizontal="center"/>
    </xf>
    <xf numFmtId="3" fontId="55" fillId="0" borderId="10" xfId="0" applyNumberFormat="1" applyFont="1" applyBorder="1" applyAlignment="1">
      <alignment horizontal="center"/>
    </xf>
    <xf numFmtId="3" fontId="52" fillId="0" borderId="84" xfId="0" applyNumberFormat="1" applyFont="1" applyBorder="1" applyAlignment="1">
      <alignment horizontal="center"/>
    </xf>
    <xf numFmtId="3" fontId="52" fillId="0" borderId="9" xfId="0" applyNumberFormat="1" applyFont="1" applyBorder="1" applyAlignment="1">
      <alignment horizontal="center"/>
    </xf>
    <xf numFmtId="0" fontId="51" fillId="0" borderId="74" xfId="0" applyFont="1" applyBorder="1" applyAlignment="1">
      <alignment horizontal="center"/>
    </xf>
    <xf numFmtId="0" fontId="51" fillId="0" borderId="26" xfId="0" applyFont="1" applyBorder="1"/>
    <xf numFmtId="0" fontId="52" fillId="0" borderId="58" xfId="0" applyFont="1" applyBorder="1"/>
    <xf numFmtId="0" fontId="62" fillId="0" borderId="54" xfId="0" applyFont="1" applyBorder="1"/>
    <xf numFmtId="3" fontId="62" fillId="0" borderId="84" xfId="0" applyNumberFormat="1" applyFont="1" applyBorder="1" applyAlignment="1">
      <alignment horizontal="center"/>
    </xf>
    <xf numFmtId="3" fontId="65" fillId="0" borderId="74" xfId="0" applyNumberFormat="1" applyFont="1" applyBorder="1" applyAlignment="1">
      <alignment horizontal="center"/>
    </xf>
    <xf numFmtId="0" fontId="51" fillId="0" borderId="32" xfId="0" applyFont="1" applyBorder="1"/>
    <xf numFmtId="3" fontId="62" fillId="0" borderId="85" xfId="0" applyNumberFormat="1" applyFont="1" applyBorder="1" applyAlignment="1">
      <alignment horizontal="center"/>
    </xf>
    <xf numFmtId="3" fontId="52" fillId="0" borderId="85" xfId="0" applyNumberFormat="1" applyFont="1" applyBorder="1" applyAlignment="1">
      <alignment horizontal="center"/>
    </xf>
    <xf numFmtId="0" fontId="52" fillId="33" borderId="58" xfId="0" applyFont="1" applyFill="1" applyBorder="1" applyAlignment="1">
      <alignment horizontal="center"/>
    </xf>
    <xf numFmtId="0" fontId="52" fillId="33" borderId="9" xfId="0" applyFont="1" applyFill="1" applyBorder="1" applyAlignment="1">
      <alignment horizontal="center"/>
    </xf>
    <xf numFmtId="0" fontId="62" fillId="0" borderId="12" xfId="0" applyFont="1" applyBorder="1" applyAlignment="1">
      <alignment horizontal="centerContinuous"/>
    </xf>
    <xf numFmtId="0" fontId="62" fillId="0" borderId="30" xfId="0" applyFont="1" applyBorder="1" applyAlignment="1">
      <alignment horizontal="centerContinuous"/>
    </xf>
    <xf numFmtId="0" fontId="52" fillId="33" borderId="20" xfId="0" applyFont="1" applyFill="1" applyBorder="1" applyAlignment="1">
      <alignment vertical="center"/>
    </xf>
    <xf numFmtId="0" fontId="52" fillId="33" borderId="21" xfId="0" applyFont="1" applyFill="1" applyBorder="1" applyAlignment="1">
      <alignment vertical="center"/>
    </xf>
    <xf numFmtId="0" fontId="52" fillId="33" borderId="22" xfId="0" applyFont="1" applyFill="1" applyBorder="1" applyAlignment="1">
      <alignment horizontal="center" vertical="center" wrapText="1"/>
    </xf>
    <xf numFmtId="0" fontId="58" fillId="33" borderId="0" xfId="0" applyFont="1" applyFill="1" applyBorder="1" applyAlignment="1">
      <alignment horizontal="justify"/>
    </xf>
    <xf numFmtId="0" fontId="66" fillId="33" borderId="0" xfId="0" applyFont="1" applyFill="1"/>
    <xf numFmtId="3" fontId="62" fillId="0" borderId="11" xfId="0" applyNumberFormat="1" applyFont="1" applyBorder="1"/>
    <xf numFmtId="0" fontId="65" fillId="33" borderId="61" xfId="0" applyFont="1" applyFill="1" applyBorder="1"/>
    <xf numFmtId="0" fontId="51" fillId="0" borderId="0" xfId="0" applyFont="1" applyAlignment="1">
      <alignment horizontal="left"/>
    </xf>
    <xf numFmtId="0" fontId="51" fillId="0" borderId="85" xfId="0" applyFont="1" applyBorder="1"/>
    <xf numFmtId="0" fontId="51" fillId="33" borderId="85" xfId="0" applyFont="1" applyFill="1" applyBorder="1"/>
    <xf numFmtId="0" fontId="51" fillId="33" borderId="74" xfId="0" applyFont="1" applyFill="1" applyBorder="1"/>
    <xf numFmtId="0" fontId="52" fillId="33" borderId="20" xfId="0" applyFont="1" applyFill="1" applyBorder="1" applyAlignment="1">
      <alignment horizontal="center"/>
    </xf>
    <xf numFmtId="0" fontId="52" fillId="33" borderId="58" xfId="0" applyFont="1" applyFill="1" applyBorder="1" applyAlignment="1">
      <alignment horizontal="center" vertical="center"/>
    </xf>
    <xf numFmtId="0" fontId="55" fillId="0" borderId="75" xfId="0" applyFont="1" applyBorder="1"/>
    <xf numFmtId="0" fontId="55" fillId="0" borderId="83" xfId="0" applyFont="1" applyBorder="1"/>
    <xf numFmtId="0" fontId="55" fillId="0" borderId="69" xfId="0" applyFont="1" applyFill="1" applyBorder="1"/>
    <xf numFmtId="0" fontId="52" fillId="0" borderId="58" xfId="0" applyFont="1" applyFill="1" applyBorder="1"/>
    <xf numFmtId="0" fontId="52" fillId="0" borderId="9" xfId="0" applyFont="1" applyBorder="1"/>
    <xf numFmtId="0" fontId="55" fillId="0" borderId="75" xfId="0" applyFont="1" applyBorder="1" applyAlignment="1">
      <alignment horizontal="center"/>
    </xf>
    <xf numFmtId="3" fontId="55" fillId="0" borderId="25" xfId="0" applyNumberFormat="1" applyFont="1" applyBorder="1" applyAlignment="1">
      <alignment horizontal="center"/>
    </xf>
    <xf numFmtId="3" fontId="55" fillId="0" borderId="75" xfId="0" applyNumberFormat="1" applyFont="1" applyBorder="1" applyAlignment="1">
      <alignment horizontal="center"/>
    </xf>
    <xf numFmtId="0" fontId="55" fillId="0" borderId="83" xfId="0" applyFont="1" applyBorder="1" applyAlignment="1">
      <alignment horizontal="center"/>
    </xf>
    <xf numFmtId="3" fontId="55" fillId="0" borderId="83" xfId="0" applyNumberFormat="1" applyFont="1" applyBorder="1" applyAlignment="1">
      <alignment horizontal="center"/>
    </xf>
    <xf numFmtId="0" fontId="55" fillId="0" borderId="36" xfId="0" applyFont="1" applyBorder="1" applyAlignment="1">
      <alignment horizontal="center"/>
    </xf>
    <xf numFmtId="0" fontId="55" fillId="0" borderId="69" xfId="0" applyFont="1" applyFill="1" applyBorder="1" applyAlignment="1">
      <alignment horizontal="center"/>
    </xf>
    <xf numFmtId="0" fontId="55" fillId="0" borderId="48" xfId="0" applyFont="1" applyFill="1" applyBorder="1" applyAlignment="1">
      <alignment horizontal="center"/>
    </xf>
    <xf numFmtId="3" fontId="55" fillId="0" borderId="33" xfId="0" applyNumberFormat="1" applyFont="1" applyBorder="1" applyAlignment="1">
      <alignment horizontal="center"/>
    </xf>
    <xf numFmtId="3" fontId="52" fillId="33" borderId="39" xfId="0" applyNumberFormat="1" applyFont="1" applyFill="1" applyBorder="1" applyAlignment="1">
      <alignment horizontal="center"/>
    </xf>
    <xf numFmtId="3" fontId="55" fillId="0" borderId="30" xfId="0" applyNumberFormat="1" applyFont="1" applyBorder="1" applyAlignment="1">
      <alignment horizontal="center"/>
    </xf>
    <xf numFmtId="3" fontId="55" fillId="0" borderId="85" xfId="0" applyNumberFormat="1" applyFont="1" applyBorder="1" applyAlignment="1">
      <alignment horizontal="center"/>
    </xf>
    <xf numFmtId="3" fontId="52" fillId="33" borderId="69" xfId="0" applyNumberFormat="1" applyFont="1" applyFill="1" applyBorder="1" applyAlignment="1">
      <alignment horizontal="center"/>
    </xf>
    <xf numFmtId="0" fontId="51" fillId="33" borderId="85" xfId="0" applyFont="1" applyFill="1" applyBorder="1" applyAlignment="1">
      <alignment horizontal="center"/>
    </xf>
    <xf numFmtId="0" fontId="51" fillId="33" borderId="74" xfId="0" applyFont="1" applyFill="1" applyBorder="1" applyAlignment="1">
      <alignment horizontal="center"/>
    </xf>
    <xf numFmtId="3" fontId="52" fillId="33" borderId="21" xfId="0" applyNumberFormat="1" applyFont="1" applyFill="1" applyBorder="1" applyAlignment="1">
      <alignment horizontal="center"/>
    </xf>
    <xf numFmtId="3" fontId="52" fillId="33" borderId="45" xfId="0" applyNumberFormat="1" applyFont="1" applyFill="1" applyBorder="1" applyAlignment="1">
      <alignment horizontal="center"/>
    </xf>
    <xf numFmtId="0" fontId="61" fillId="32" borderId="0" xfId="0" applyFont="1" applyFill="1" applyAlignment="1">
      <alignment horizontal="left"/>
    </xf>
    <xf numFmtId="0" fontId="51" fillId="33" borderId="47" xfId="0" applyFont="1" applyFill="1" applyBorder="1" applyAlignment="1">
      <alignment horizontal="left"/>
    </xf>
    <xf numFmtId="3" fontId="51" fillId="33" borderId="12" xfId="0" applyNumberFormat="1" applyFont="1" applyFill="1" applyBorder="1" applyAlignment="1">
      <alignment horizontal="right" vertical="center" wrapText="1"/>
    </xf>
    <xf numFmtId="172" fontId="65" fillId="33" borderId="12" xfId="151" applyNumberFormat="1" applyFont="1" applyFill="1" applyBorder="1" applyAlignment="1">
      <alignment horizontal="right" vertical="center" wrapText="1"/>
    </xf>
    <xf numFmtId="0" fontId="52" fillId="33" borderId="21" xfId="0" applyFont="1" applyFill="1" applyBorder="1" applyAlignment="1">
      <alignment horizontal="centerContinuous" vertical="center" wrapText="1"/>
    </xf>
    <xf numFmtId="172" fontId="52" fillId="33" borderId="22" xfId="151" applyNumberFormat="1" applyFont="1" applyFill="1" applyBorder="1" applyAlignment="1">
      <alignment horizontal="centerContinuous" vertical="center" wrapText="1"/>
    </xf>
    <xf numFmtId="3" fontId="51" fillId="33" borderId="35" xfId="0" applyNumberFormat="1" applyFont="1" applyFill="1" applyBorder="1" applyAlignment="1">
      <alignment horizontal="left" wrapText="1"/>
    </xf>
    <xf numFmtId="3" fontId="51" fillId="0" borderId="34" xfId="0" applyNumberFormat="1" applyFont="1" applyFill="1" applyBorder="1"/>
    <xf numFmtId="3" fontId="51" fillId="32" borderId="34" xfId="0" applyNumberFormat="1" applyFont="1" applyFill="1" applyBorder="1"/>
    <xf numFmtId="3" fontId="51" fillId="0" borderId="35" xfId="0" applyNumberFormat="1" applyFont="1" applyFill="1" applyBorder="1"/>
    <xf numFmtId="172" fontId="51" fillId="0" borderId="10" xfId="151" applyNumberFormat="1" applyFont="1" applyFill="1" applyBorder="1"/>
    <xf numFmtId="172" fontId="51" fillId="32" borderId="33" xfId="151" applyNumberFormat="1" applyFont="1" applyFill="1" applyBorder="1"/>
    <xf numFmtId="172" fontId="51" fillId="0" borderId="11" xfId="151" applyNumberFormat="1" applyFont="1" applyFill="1" applyBorder="1"/>
    <xf numFmtId="172" fontId="62" fillId="0" borderId="27" xfId="151" applyNumberFormat="1" applyFont="1" applyFill="1" applyBorder="1" applyAlignment="1">
      <alignment horizontal="centerContinuous" vertical="center" wrapText="1"/>
    </xf>
    <xf numFmtId="0" fontId="52" fillId="33" borderId="57" xfId="0" applyFont="1" applyFill="1" applyBorder="1" applyAlignment="1">
      <alignment horizontal="center" wrapText="1"/>
    </xf>
    <xf numFmtId="3" fontId="52" fillId="33" borderId="18" xfId="0" applyNumberFormat="1" applyFont="1" applyFill="1" applyBorder="1"/>
    <xf numFmtId="172" fontId="52" fillId="33" borderId="18" xfId="151" applyNumberFormat="1" applyFont="1" applyFill="1" applyBorder="1"/>
    <xf numFmtId="0" fontId="62" fillId="0" borderId="0" xfId="0" applyFont="1" applyFill="1" applyBorder="1" applyAlignment="1">
      <alignment horizontal="left"/>
    </xf>
    <xf numFmtId="172" fontId="62" fillId="0" borderId="0" xfId="151" applyNumberFormat="1" applyFont="1" applyFill="1" applyBorder="1" applyAlignment="1">
      <alignment horizontal="centerContinuous" vertical="center" wrapText="1"/>
    </xf>
    <xf numFmtId="3" fontId="51" fillId="33" borderId="34" xfId="0" applyNumberFormat="1" applyFont="1" applyFill="1" applyBorder="1"/>
    <xf numFmtId="3" fontId="51" fillId="0" borderId="47" xfId="0" applyNumberFormat="1" applyFont="1" applyFill="1" applyBorder="1"/>
    <xf numFmtId="172" fontId="51" fillId="0" borderId="12" xfId="151" applyNumberFormat="1" applyFont="1" applyFill="1" applyBorder="1"/>
    <xf numFmtId="172" fontId="51" fillId="32" borderId="30" xfId="151" applyNumberFormat="1" applyFont="1" applyFill="1" applyBorder="1"/>
    <xf numFmtId="0" fontId="52" fillId="0" borderId="58" xfId="0" applyFont="1" applyFill="1" applyBorder="1" applyAlignment="1">
      <alignment horizontal="left"/>
    </xf>
    <xf numFmtId="172" fontId="62" fillId="0" borderId="60" xfId="151" applyNumberFormat="1" applyFont="1" applyBorder="1"/>
    <xf numFmtId="3" fontId="62" fillId="0" borderId="9" xfId="0" applyNumberFormat="1" applyFont="1" applyBorder="1"/>
    <xf numFmtId="172" fontId="51" fillId="33" borderId="13" xfId="151" applyNumberFormat="1" applyFont="1" applyFill="1" applyBorder="1" applyAlignment="1">
      <alignment horizontal="right" vertical="center" wrapText="1"/>
    </xf>
    <xf numFmtId="172" fontId="51" fillId="33" borderId="19" xfId="151" applyNumberFormat="1" applyFont="1" applyFill="1" applyBorder="1" applyAlignment="1">
      <alignment horizontal="right" vertical="center" wrapText="1"/>
    </xf>
    <xf numFmtId="0" fontId="51" fillId="33" borderId="34" xfId="0" applyFont="1" applyFill="1" applyBorder="1" applyAlignment="1">
      <alignment horizontal="center" vertical="center" wrapText="1"/>
    </xf>
    <xf numFmtId="3" fontId="51" fillId="33" borderId="10" xfId="0" applyNumberFormat="1" applyFont="1" applyFill="1" applyBorder="1" applyAlignment="1">
      <alignment vertical="center"/>
    </xf>
    <xf numFmtId="3" fontId="51" fillId="33" borderId="33" xfId="0" applyNumberFormat="1" applyFont="1" applyFill="1" applyBorder="1" applyAlignment="1">
      <alignment vertical="center"/>
    </xf>
    <xf numFmtId="3" fontId="51" fillId="33" borderId="28" xfId="0" applyNumberFormat="1" applyFont="1" applyFill="1" applyBorder="1" applyAlignment="1">
      <alignment horizontal="right" vertical="center" wrapText="1"/>
    </xf>
    <xf numFmtId="172" fontId="52" fillId="33" borderId="33" xfId="151" applyNumberFormat="1" applyFont="1" applyFill="1" applyBorder="1"/>
    <xf numFmtId="172" fontId="52" fillId="33" borderId="46" xfId="151" applyNumberFormat="1" applyFont="1" applyFill="1" applyBorder="1"/>
    <xf numFmtId="3" fontId="51" fillId="33" borderId="39" xfId="0" applyNumberFormat="1" applyFont="1" applyFill="1" applyBorder="1"/>
    <xf numFmtId="172" fontId="52" fillId="33" borderId="87" xfId="151" applyNumberFormat="1" applyFont="1" applyFill="1" applyBorder="1"/>
    <xf numFmtId="0" fontId="53" fillId="33" borderId="34" xfId="0" applyFont="1" applyFill="1" applyBorder="1" applyAlignment="1">
      <alignment horizontal="center"/>
    </xf>
    <xf numFmtId="0" fontId="52" fillId="33" borderId="58" xfId="0" applyFont="1" applyFill="1" applyBorder="1" applyAlignment="1"/>
    <xf numFmtId="0" fontId="51" fillId="33" borderId="41" xfId="0" applyFont="1" applyFill="1" applyBorder="1" applyAlignment="1"/>
    <xf numFmtId="0" fontId="51" fillId="33" borderId="36" xfId="0" applyFont="1" applyFill="1" applyBorder="1" applyAlignment="1"/>
    <xf numFmtId="0" fontId="51" fillId="33" borderId="26" xfId="0" applyFont="1" applyFill="1" applyBorder="1" applyAlignment="1"/>
    <xf numFmtId="0" fontId="52" fillId="33" borderId="60" xfId="0" applyFont="1" applyFill="1" applyBorder="1" applyAlignment="1">
      <alignment horizontal="centerContinuous" vertical="center" wrapText="1"/>
    </xf>
    <xf numFmtId="3" fontId="51" fillId="33" borderId="86" xfId="0" applyNumberFormat="1" applyFont="1" applyFill="1" applyBorder="1"/>
    <xf numFmtId="0" fontId="52" fillId="33" borderId="9" xfId="0" applyFont="1" applyFill="1" applyBorder="1" applyAlignment="1">
      <alignment horizontal="centerContinuous" vertical="center" wrapText="1"/>
    </xf>
    <xf numFmtId="3" fontId="51" fillId="33" borderId="85" xfId="0" applyNumberFormat="1" applyFont="1" applyFill="1" applyBorder="1"/>
    <xf numFmtId="3" fontId="51" fillId="33" borderId="84" xfId="0" applyNumberFormat="1" applyFont="1" applyFill="1" applyBorder="1"/>
    <xf numFmtId="0" fontId="51" fillId="0" borderId="0" xfId="0" applyFont="1" applyFill="1" applyAlignment="1">
      <alignment horizontal="justify" vertical="justify" wrapText="1"/>
    </xf>
    <xf numFmtId="0" fontId="51" fillId="0" borderId="0" xfId="0" applyFont="1" applyAlignment="1">
      <alignment horizontal="left" vertical="center" wrapText="1"/>
    </xf>
    <xf numFmtId="0" fontId="65" fillId="0" borderId="0" xfId="0" applyFont="1" applyAlignment="1">
      <alignment horizontal="left" vertical="center" wrapText="1"/>
    </xf>
    <xf numFmtId="0" fontId="61" fillId="0" borderId="0" xfId="0" applyFont="1" applyFill="1" applyAlignment="1">
      <alignment horizontal="left"/>
    </xf>
    <xf numFmtId="0" fontId="51" fillId="32" borderId="0" xfId="0" applyFont="1" applyFill="1" applyAlignment="1">
      <alignment horizontal="justify" vertical="justify"/>
    </xf>
    <xf numFmtId="0" fontId="51" fillId="0" borderId="0" xfId="0" applyFont="1" applyAlignment="1">
      <alignment vertical="center" wrapText="1"/>
    </xf>
    <xf numFmtId="172" fontId="14" fillId="0" borderId="0" xfId="151" applyNumberFormat="1" applyFont="1"/>
    <xf numFmtId="0" fontId="65" fillId="0" borderId="0" xfId="0" applyFont="1" applyAlignment="1">
      <alignment horizontal="left"/>
    </xf>
    <xf numFmtId="0" fontId="65" fillId="0" borderId="0" xfId="0" applyFont="1" applyFill="1" applyAlignment="1">
      <alignment horizontal="left"/>
    </xf>
    <xf numFmtId="0" fontId="65" fillId="0" borderId="0" xfId="0" applyFont="1" applyAlignment="1">
      <alignment horizontal="justify" vertical="justify" wrapText="1"/>
    </xf>
    <xf numFmtId="0" fontId="65" fillId="32" borderId="0" xfId="0" applyFont="1" applyFill="1" applyAlignment="1">
      <alignment horizontal="justify" vertical="justify" wrapText="1"/>
    </xf>
    <xf numFmtId="0" fontId="75" fillId="33" borderId="10" xfId="114" applyFont="1" applyFill="1" applyBorder="1" applyAlignment="1">
      <alignment horizontal="center" vertical="center"/>
    </xf>
    <xf numFmtId="0" fontId="75" fillId="33" borderId="10" xfId="114" applyFont="1" applyFill="1" applyBorder="1" applyAlignment="1">
      <alignment horizontal="center" vertical="center" wrapText="1"/>
    </xf>
    <xf numFmtId="10" fontId="52" fillId="33" borderId="18" xfId="114" applyNumberFormat="1" applyFont="1" applyFill="1" applyBorder="1" applyAlignment="1">
      <alignment horizontal="center" vertical="center"/>
    </xf>
    <xf numFmtId="0" fontId="52" fillId="33" borderId="68" xfId="114" applyFont="1" applyFill="1" applyBorder="1" applyAlignment="1">
      <alignment horizontal="center"/>
    </xf>
    <xf numFmtId="0" fontId="75" fillId="33" borderId="17" xfId="114" applyFont="1" applyFill="1" applyBorder="1" applyAlignment="1">
      <alignment horizontal="center" vertical="center"/>
    </xf>
    <xf numFmtId="0" fontId="75" fillId="33" borderId="12" xfId="114" applyFont="1" applyFill="1" applyBorder="1" applyAlignment="1">
      <alignment horizontal="center" vertical="center"/>
    </xf>
    <xf numFmtId="3" fontId="75" fillId="33" borderId="17" xfId="114" applyNumberFormat="1" applyFont="1" applyFill="1" applyBorder="1" applyAlignment="1">
      <alignment horizontal="center" vertical="center"/>
    </xf>
    <xf numFmtId="10" fontId="75" fillId="33" borderId="12" xfId="114" applyNumberFormat="1" applyFont="1" applyFill="1" applyBorder="1" applyAlignment="1">
      <alignment horizontal="center" vertical="center"/>
    </xf>
    <xf numFmtId="0" fontId="58" fillId="33" borderId="54" xfId="114" applyFont="1" applyFill="1" applyBorder="1"/>
    <xf numFmtId="0" fontId="75" fillId="33" borderId="64" xfId="114" applyFont="1" applyFill="1" applyBorder="1"/>
    <xf numFmtId="3" fontId="75" fillId="33" borderId="64" xfId="114" applyNumberFormat="1" applyFont="1" applyFill="1" applyBorder="1" applyAlignment="1">
      <alignment horizontal="center"/>
    </xf>
    <xf numFmtId="0" fontId="75" fillId="33" borderId="64" xfId="114" applyFont="1" applyFill="1" applyBorder="1" applyAlignment="1">
      <alignment horizontal="center"/>
    </xf>
    <xf numFmtId="10" fontId="75" fillId="33" borderId="65" xfId="114" applyNumberFormat="1" applyFont="1" applyFill="1" applyBorder="1" applyAlignment="1">
      <alignment horizontal="center"/>
    </xf>
    <xf numFmtId="0" fontId="52" fillId="33" borderId="37" xfId="0" applyFont="1" applyFill="1" applyBorder="1" applyAlignment="1">
      <alignment horizontal="center" vertical="center" wrapText="1"/>
    </xf>
    <xf numFmtId="0" fontId="61" fillId="33" borderId="52" xfId="0" applyFont="1" applyFill="1" applyBorder="1" applyAlignment="1">
      <alignment horizontal="centerContinuous" vertical="center" wrapText="1"/>
    </xf>
    <xf numFmtId="0" fontId="61" fillId="33" borderId="67" xfId="0" applyFont="1" applyFill="1" applyBorder="1" applyAlignment="1">
      <alignment horizontal="centerContinuous" vertical="center" wrapText="1"/>
    </xf>
    <xf numFmtId="0" fontId="71" fillId="0" borderId="79" xfId="0" applyFont="1" applyBorder="1" applyAlignment="1">
      <alignment vertical="center"/>
    </xf>
    <xf numFmtId="0" fontId="71" fillId="0" borderId="66" xfId="0" applyFont="1" applyBorder="1" applyAlignment="1">
      <alignment vertical="center"/>
    </xf>
    <xf numFmtId="0" fontId="71" fillId="0" borderId="74" xfId="0" applyFont="1" applyBorder="1" applyAlignment="1">
      <alignment vertical="center"/>
    </xf>
    <xf numFmtId="0" fontId="58" fillId="33" borderId="0" xfId="114" applyFont="1" applyFill="1" applyBorder="1"/>
    <xf numFmtId="0" fontId="75" fillId="33" borderId="0" xfId="114" applyFont="1" applyFill="1" applyBorder="1"/>
    <xf numFmtId="3" fontId="75" fillId="33" borderId="0" xfId="114" applyNumberFormat="1" applyFont="1" applyFill="1" applyBorder="1" applyAlignment="1">
      <alignment horizontal="center"/>
    </xf>
    <xf numFmtId="0" fontId="75" fillId="33" borderId="0" xfId="114" applyFont="1" applyFill="1" applyBorder="1" applyAlignment="1">
      <alignment horizontal="center"/>
    </xf>
    <xf numFmtId="10" fontId="75" fillId="33" borderId="0" xfId="114" applyNumberFormat="1" applyFont="1" applyFill="1" applyBorder="1" applyAlignment="1">
      <alignment horizontal="center"/>
    </xf>
    <xf numFmtId="0" fontId="61" fillId="33" borderId="0" xfId="0" applyFont="1" applyFill="1" applyBorder="1" applyAlignment="1">
      <alignment horizontal="center" vertical="center"/>
    </xf>
    <xf numFmtId="0" fontId="61" fillId="0" borderId="0" xfId="0" applyFont="1" applyAlignment="1">
      <alignment horizontal="left" vertical="top"/>
    </xf>
    <xf numFmtId="0" fontId="72" fillId="0" borderId="29" xfId="0" applyFont="1" applyBorder="1" applyAlignment="1">
      <alignment horizontal="left" vertical="center"/>
    </xf>
    <xf numFmtId="0" fontId="72" fillId="0" borderId="40" xfId="0" applyFont="1" applyBorder="1" applyAlignment="1">
      <alignment horizontal="left" vertical="center"/>
    </xf>
    <xf numFmtId="0" fontId="72" fillId="0" borderId="54" xfId="0" applyFont="1" applyBorder="1" applyAlignment="1">
      <alignment horizontal="left" vertical="center"/>
    </xf>
    <xf numFmtId="0" fontId="72" fillId="0" borderId="65" xfId="0" applyFont="1" applyBorder="1" applyAlignment="1">
      <alignment horizontal="left" vertical="center"/>
    </xf>
    <xf numFmtId="0" fontId="52" fillId="0" borderId="0" xfId="0" applyFont="1" applyFill="1" applyBorder="1" applyAlignment="1">
      <alignment horizontal="left"/>
    </xf>
    <xf numFmtId="0" fontId="67" fillId="33" borderId="0" xfId="0" applyFont="1" applyFill="1" applyBorder="1"/>
    <xf numFmtId="0" fontId="71" fillId="0" borderId="9" xfId="0" applyFont="1" applyBorder="1" applyAlignment="1">
      <alignment horizontal="center" vertical="center"/>
    </xf>
    <xf numFmtId="0" fontId="16" fillId="0" borderId="40" xfId="0" applyFont="1" applyFill="1" applyBorder="1"/>
    <xf numFmtId="3" fontId="60" fillId="0" borderId="33" xfId="113" applyNumberFormat="1" applyFont="1" applyFill="1" applyBorder="1"/>
    <xf numFmtId="3" fontId="51" fillId="0" borderId="45" xfId="0" applyNumberFormat="1" applyFont="1" applyFill="1" applyBorder="1" applyAlignment="1">
      <alignment horizontal="right"/>
    </xf>
    <xf numFmtId="0" fontId="51" fillId="0" borderId="64" xfId="0" applyFont="1" applyFill="1" applyBorder="1"/>
    <xf numFmtId="3" fontId="51" fillId="0" borderId="45" xfId="0" applyNumberFormat="1" applyFont="1" applyFill="1" applyBorder="1"/>
    <xf numFmtId="3" fontId="51" fillId="0" borderId="65" xfId="0" applyNumberFormat="1" applyFont="1" applyFill="1" applyBorder="1"/>
    <xf numFmtId="0" fontId="16" fillId="0" borderId="12" xfId="0" applyFont="1" applyFill="1" applyBorder="1"/>
    <xf numFmtId="0" fontId="51" fillId="33" borderId="51" xfId="0" applyFont="1" applyFill="1" applyBorder="1"/>
    <xf numFmtId="4" fontId="51" fillId="33" borderId="55" xfId="0" applyNumberFormat="1" applyFont="1" applyFill="1" applyBorder="1" applyAlignment="1">
      <alignment horizontal="center"/>
    </xf>
    <xf numFmtId="4" fontId="62" fillId="33" borderId="56" xfId="0" applyNumberFormat="1" applyFont="1" applyFill="1" applyBorder="1"/>
    <xf numFmtId="4" fontId="62" fillId="33" borderId="53" xfId="0" applyNumberFormat="1" applyFont="1" applyFill="1" applyBorder="1"/>
    <xf numFmtId="3" fontId="62" fillId="33" borderId="67" xfId="0" applyNumberFormat="1" applyFont="1" applyFill="1" applyBorder="1"/>
    <xf numFmtId="0" fontId="51" fillId="0" borderId="54" xfId="0" applyFont="1" applyFill="1" applyBorder="1"/>
    <xf numFmtId="4" fontId="51" fillId="0" borderId="70" xfId="0" applyNumberFormat="1" applyFont="1" applyFill="1" applyBorder="1" applyAlignment="1">
      <alignment horizontal="center"/>
    </xf>
    <xf numFmtId="4" fontId="62" fillId="0" borderId="45" xfId="0" applyNumberFormat="1" applyFont="1" applyFill="1" applyBorder="1"/>
    <xf numFmtId="4" fontId="62" fillId="0" borderId="49" xfId="0" applyNumberFormat="1" applyFont="1" applyFill="1" applyBorder="1"/>
    <xf numFmtId="3" fontId="62" fillId="0" borderId="64" xfId="0" applyNumberFormat="1" applyFont="1" applyFill="1" applyBorder="1"/>
    <xf numFmtId="3" fontId="62" fillId="0" borderId="65" xfId="0" applyNumberFormat="1" applyFont="1" applyFill="1" applyBorder="1"/>
    <xf numFmtId="3" fontId="52" fillId="0" borderId="14" xfId="0" applyNumberFormat="1" applyFont="1" applyFill="1" applyBorder="1" applyAlignment="1">
      <alignment horizontal="center"/>
    </xf>
    <xf numFmtId="3" fontId="52" fillId="0" borderId="24" xfId="0" applyNumberFormat="1" applyFont="1" applyFill="1" applyBorder="1" applyAlignment="1">
      <alignment horizontal="center"/>
    </xf>
    <xf numFmtId="3" fontId="52" fillId="0" borderId="86" xfId="0" applyNumberFormat="1" applyFont="1" applyFill="1" applyBorder="1" applyAlignment="1">
      <alignment horizontal="center"/>
    </xf>
    <xf numFmtId="3" fontId="51" fillId="33" borderId="18" xfId="125" applyNumberFormat="1" applyFont="1" applyFill="1" applyBorder="1"/>
    <xf numFmtId="164" fontId="51" fillId="33" borderId="33" xfId="50" applyFont="1" applyFill="1" applyBorder="1" applyProtection="1">
      <protection locked="0"/>
    </xf>
    <xf numFmtId="3" fontId="61" fillId="0" borderId="39" xfId="0" applyNumberFormat="1" applyFont="1" applyBorder="1"/>
    <xf numFmtId="3" fontId="65" fillId="0" borderId="31" xfId="0" applyNumberFormat="1" applyFont="1" applyBorder="1"/>
    <xf numFmtId="3" fontId="52" fillId="33" borderId="79" xfId="0" applyNumberFormat="1" applyFont="1" applyFill="1" applyBorder="1" applyAlignment="1">
      <alignment horizontal="centerContinuous" vertical="center" wrapText="1"/>
    </xf>
    <xf numFmtId="3" fontId="52" fillId="0" borderId="45" xfId="0" applyNumberFormat="1" applyFont="1" applyBorder="1"/>
    <xf numFmtId="3" fontId="52" fillId="0" borderId="31" xfId="0" applyNumberFormat="1" applyFont="1" applyBorder="1"/>
    <xf numFmtId="3" fontId="52" fillId="33" borderId="51" xfId="0" applyNumberFormat="1" applyFont="1" applyFill="1" applyBorder="1" applyAlignment="1">
      <alignment horizontal="center" wrapText="1"/>
    </xf>
    <xf numFmtId="3" fontId="52" fillId="0" borderId="61" xfId="0" applyNumberFormat="1" applyFont="1" applyBorder="1"/>
    <xf numFmtId="0" fontId="51" fillId="0" borderId="54" xfId="0" applyFont="1" applyBorder="1"/>
    <xf numFmtId="0" fontId="53" fillId="33" borderId="0" xfId="113" applyFont="1" applyFill="1" applyBorder="1" applyAlignment="1">
      <alignment horizontal="center" vertical="center"/>
    </xf>
    <xf numFmtId="0" fontId="53" fillId="33" borderId="16" xfId="113" applyFont="1" applyFill="1" applyBorder="1" applyAlignment="1">
      <alignment horizontal="center" vertical="center"/>
    </xf>
    <xf numFmtId="0" fontId="42" fillId="33" borderId="0" xfId="125" applyFont="1" applyFill="1" applyAlignment="1">
      <alignment horizontal="center" vertical="center" wrapText="1"/>
    </xf>
    <xf numFmtId="0" fontId="68" fillId="33" borderId="0" xfId="125" applyFont="1" applyFill="1" applyBorder="1" applyAlignment="1">
      <alignment horizontal="center" vertical="center" wrapText="1"/>
    </xf>
    <xf numFmtId="0" fontId="72" fillId="0" borderId="29" xfId="0" applyFont="1" applyBorder="1" applyAlignment="1">
      <alignment horizontal="left" vertical="center"/>
    </xf>
    <xf numFmtId="0" fontId="72" fillId="0" borderId="40" xfId="0" applyFont="1" applyBorder="1" applyAlignment="1">
      <alignment horizontal="left" vertical="center"/>
    </xf>
    <xf numFmtId="0" fontId="71" fillId="0" borderId="58" xfId="0" applyFont="1" applyBorder="1" applyAlignment="1">
      <alignment horizontal="center" vertical="center"/>
    </xf>
    <xf numFmtId="0" fontId="71" fillId="0" borderId="60" xfId="0" applyFont="1" applyBorder="1" applyAlignment="1">
      <alignment horizontal="center" vertical="center"/>
    </xf>
    <xf numFmtId="0" fontId="72" fillId="0" borderId="51" xfId="0" applyFont="1" applyBorder="1" applyAlignment="1">
      <alignment horizontal="left" vertical="center"/>
    </xf>
    <xf numFmtId="0" fontId="72" fillId="0" borderId="67" xfId="0" applyFont="1" applyBorder="1" applyAlignment="1">
      <alignment horizontal="left" vertical="center"/>
    </xf>
    <xf numFmtId="0" fontId="52" fillId="33" borderId="25" xfId="114" applyFont="1" applyFill="1" applyBorder="1" applyAlignment="1">
      <alignment horizontal="center"/>
    </xf>
    <xf numFmtId="0" fontId="52" fillId="33" borderId="17" xfId="114" applyFont="1" applyFill="1" applyBorder="1" applyAlignment="1">
      <alignment horizontal="center"/>
    </xf>
    <xf numFmtId="0" fontId="52" fillId="33" borderId="15" xfId="114" applyFont="1" applyFill="1" applyBorder="1" applyAlignment="1">
      <alignment horizontal="center"/>
    </xf>
    <xf numFmtId="0" fontId="74" fillId="34" borderId="41" xfId="0" applyFont="1" applyFill="1" applyBorder="1" applyAlignment="1">
      <alignment horizontal="left" vertical="center"/>
    </xf>
    <xf numFmtId="0" fontId="74" fillId="34" borderId="72" xfId="0" applyFont="1" applyFill="1" applyBorder="1" applyAlignment="1">
      <alignment horizontal="left" vertical="center"/>
    </xf>
    <xf numFmtId="0" fontId="74" fillId="34" borderId="36" xfId="0" applyFont="1" applyFill="1" applyBorder="1" applyAlignment="1">
      <alignment horizontal="left" vertical="center"/>
    </xf>
    <xf numFmtId="0" fontId="74" fillId="34" borderId="81" xfId="0" applyFont="1" applyFill="1" applyBorder="1" applyAlignment="1">
      <alignment horizontal="left" vertical="center"/>
    </xf>
    <xf numFmtId="0" fontId="74" fillId="34" borderId="48" xfId="0" applyFont="1" applyFill="1" applyBorder="1" applyAlignment="1">
      <alignment horizontal="left" vertical="center"/>
    </xf>
    <xf numFmtId="0" fontId="74" fillId="34" borderId="87" xfId="0" applyFont="1" applyFill="1" applyBorder="1" applyAlignment="1">
      <alignment horizontal="left" vertical="center"/>
    </xf>
    <xf numFmtId="0" fontId="61" fillId="33" borderId="54" xfId="0" applyFont="1" applyFill="1" applyBorder="1" applyAlignment="1">
      <alignment horizontal="center" vertical="center"/>
    </xf>
    <xf numFmtId="0" fontId="61" fillId="33" borderId="80" xfId="0" applyFont="1" applyFill="1" applyBorder="1" applyAlignment="1">
      <alignment horizontal="center" vertical="center"/>
    </xf>
    <xf numFmtId="0" fontId="67" fillId="0" borderId="58" xfId="0" applyFont="1" applyBorder="1" applyAlignment="1">
      <alignment horizontal="center"/>
    </xf>
    <xf numFmtId="0" fontId="67" fillId="0" borderId="60" xfId="0" applyFont="1" applyBorder="1" applyAlignment="1">
      <alignment horizontal="center"/>
    </xf>
    <xf numFmtId="0" fontId="67" fillId="0" borderId="58" xfId="0" applyFont="1" applyBorder="1" applyAlignment="1">
      <alignment horizontal="center" vertical="center"/>
    </xf>
    <xf numFmtId="0" fontId="67" fillId="0" borderId="60" xfId="0" applyFont="1" applyBorder="1" applyAlignment="1">
      <alignment horizontal="center" vertical="center"/>
    </xf>
    <xf numFmtId="3" fontId="52" fillId="33" borderId="62" xfId="0" applyNumberFormat="1" applyFont="1" applyFill="1" applyBorder="1" applyAlignment="1">
      <alignment horizontal="center" vertical="center"/>
    </xf>
    <xf numFmtId="3" fontId="52" fillId="33" borderId="31" xfId="0" applyNumberFormat="1" applyFont="1" applyFill="1" applyBorder="1" applyAlignment="1">
      <alignment horizontal="center" vertical="center"/>
    </xf>
    <xf numFmtId="0" fontId="16" fillId="32" borderId="0" xfId="0" applyFont="1" applyFill="1" applyAlignment="1">
      <alignment horizontal="center"/>
    </xf>
    <xf numFmtId="0" fontId="66" fillId="32" borderId="0" xfId="0" applyFont="1" applyFill="1" applyAlignment="1">
      <alignment horizontal="center"/>
    </xf>
    <xf numFmtId="0" fontId="64" fillId="32" borderId="0" xfId="0" applyFont="1" applyFill="1" applyAlignment="1">
      <alignment horizontal="center"/>
    </xf>
    <xf numFmtId="0" fontId="52" fillId="0" borderId="0" xfId="0" applyFont="1" applyFill="1" applyBorder="1" applyAlignment="1">
      <alignment horizontal="left"/>
    </xf>
    <xf numFmtId="0" fontId="52" fillId="33" borderId="51" xfId="0" applyFont="1" applyFill="1" applyBorder="1" applyAlignment="1">
      <alignment horizontal="center" vertical="center"/>
    </xf>
    <xf numFmtId="0" fontId="52" fillId="33" borderId="54" xfId="0" applyFont="1" applyFill="1" applyBorder="1" applyAlignment="1">
      <alignment horizontal="center" vertical="center"/>
    </xf>
    <xf numFmtId="3" fontId="52" fillId="33" borderId="56" xfId="0" applyNumberFormat="1" applyFont="1" applyFill="1" applyBorder="1" applyAlignment="1">
      <alignment horizontal="center" vertical="center"/>
    </xf>
    <xf numFmtId="3" fontId="52" fillId="33" borderId="49" xfId="0" applyNumberFormat="1" applyFont="1" applyFill="1" applyBorder="1" applyAlignment="1">
      <alignment horizontal="center" vertical="center"/>
    </xf>
    <xf numFmtId="3" fontId="52" fillId="33" borderId="79" xfId="0" applyNumberFormat="1" applyFont="1" applyFill="1" applyBorder="1" applyAlignment="1">
      <alignment horizontal="center" vertical="center"/>
    </xf>
    <xf numFmtId="3" fontId="52" fillId="33" borderId="74" xfId="0" applyNumberFormat="1" applyFont="1" applyFill="1" applyBorder="1" applyAlignment="1">
      <alignment horizontal="center" vertical="center"/>
    </xf>
    <xf numFmtId="3" fontId="52" fillId="33" borderId="52" xfId="0" applyNumberFormat="1" applyFont="1" applyFill="1" applyBorder="1" applyAlignment="1">
      <alignment horizontal="center" vertical="center"/>
    </xf>
    <xf numFmtId="3" fontId="52" fillId="33" borderId="64" xfId="0" applyNumberFormat="1" applyFont="1" applyFill="1" applyBorder="1" applyAlignment="1">
      <alignment horizontal="center" vertical="center"/>
    </xf>
    <xf numFmtId="0" fontId="52" fillId="33" borderId="79" xfId="0" applyFont="1" applyFill="1" applyBorder="1" applyAlignment="1">
      <alignment horizontal="center" vertical="center"/>
    </xf>
    <xf numFmtId="0" fontId="52" fillId="33" borderId="74" xfId="0" applyFont="1" applyFill="1" applyBorder="1" applyAlignment="1">
      <alignment horizontal="center" vertical="center"/>
    </xf>
    <xf numFmtId="0" fontId="63" fillId="0" borderId="0" xfId="0" applyFont="1" applyAlignment="1">
      <alignment horizontal="center"/>
    </xf>
    <xf numFmtId="0" fontId="66" fillId="0" borderId="0" xfId="0" applyFont="1" applyAlignment="1">
      <alignment horizontal="center"/>
    </xf>
    <xf numFmtId="0" fontId="64" fillId="0" borderId="0" xfId="0" applyFont="1" applyAlignment="1">
      <alignment horizontal="center"/>
    </xf>
    <xf numFmtId="0" fontId="66" fillId="33" borderId="50" xfId="0" applyFont="1" applyFill="1" applyBorder="1" applyAlignment="1">
      <alignment horizontal="center"/>
    </xf>
    <xf numFmtId="0" fontId="66" fillId="33" borderId="35" xfId="0" applyFont="1" applyFill="1" applyBorder="1" applyAlignment="1">
      <alignment horizontal="center"/>
    </xf>
    <xf numFmtId="0" fontId="66" fillId="33" borderId="53" xfId="0" applyFont="1" applyFill="1" applyBorder="1" applyAlignment="1">
      <alignment horizontal="center" vertical="center" wrapText="1"/>
    </xf>
    <xf numFmtId="0" fontId="66" fillId="33" borderId="12" xfId="0" applyFont="1" applyFill="1" applyBorder="1" applyAlignment="1">
      <alignment horizontal="center" vertical="center" wrapText="1"/>
    </xf>
    <xf numFmtId="3" fontId="66" fillId="33" borderId="62" xfId="0" applyNumberFormat="1" applyFont="1" applyFill="1" applyBorder="1" applyAlignment="1">
      <alignment horizontal="center" vertical="center" wrapText="1"/>
    </xf>
    <xf numFmtId="3" fontId="66" fillId="33" borderId="30" xfId="0" applyNumberFormat="1" applyFont="1" applyFill="1" applyBorder="1" applyAlignment="1">
      <alignment horizontal="center" vertical="center" wrapText="1"/>
    </xf>
    <xf numFmtId="0" fontId="65" fillId="0" borderId="0" xfId="39" applyFont="1" applyAlignment="1">
      <alignment horizontal="center"/>
    </xf>
    <xf numFmtId="0" fontId="61" fillId="0" borderId="0" xfId="39" applyFont="1" applyAlignment="1">
      <alignment horizontal="center"/>
    </xf>
    <xf numFmtId="0" fontId="64" fillId="32" borderId="0" xfId="0" applyFont="1" applyFill="1" applyBorder="1" applyAlignment="1">
      <alignment horizontal="center"/>
    </xf>
    <xf numFmtId="0" fontId="63" fillId="32" borderId="0" xfId="0" applyFont="1" applyFill="1" applyBorder="1" applyAlignment="1">
      <alignment horizontal="center"/>
    </xf>
    <xf numFmtId="0" fontId="52" fillId="0" borderId="50" xfId="0" applyFont="1" applyBorder="1" applyAlignment="1">
      <alignment horizontal="center" vertical="center"/>
    </xf>
    <xf numFmtId="0" fontId="52" fillId="0" borderId="34" xfId="0" applyFont="1" applyBorder="1" applyAlignment="1">
      <alignment horizontal="center" vertical="center"/>
    </xf>
    <xf numFmtId="0" fontId="61" fillId="33" borderId="42" xfId="0" applyFont="1" applyFill="1" applyBorder="1" applyAlignment="1">
      <alignment horizontal="center"/>
    </xf>
    <xf numFmtId="0" fontId="61" fillId="33" borderId="43" xfId="0" applyFont="1" applyFill="1" applyBorder="1" applyAlignment="1">
      <alignment horizontal="center"/>
    </xf>
    <xf numFmtId="0" fontId="62" fillId="33" borderId="0" xfId="0" applyFont="1" applyFill="1" applyAlignment="1">
      <alignment horizontal="left" vertical="justify" wrapText="1"/>
    </xf>
    <xf numFmtId="0" fontId="36" fillId="0" borderId="0" xfId="0" applyFont="1" applyAlignment="1">
      <alignment horizontal="center"/>
    </xf>
    <xf numFmtId="0" fontId="65" fillId="0" borderId="0" xfId="0" applyFont="1" applyAlignment="1">
      <alignment horizontal="left" wrapText="1"/>
    </xf>
    <xf numFmtId="0" fontId="65" fillId="0" borderId="0" xfId="0" applyFont="1" applyAlignment="1">
      <alignment horizontal="justify" vertical="justify" wrapText="1"/>
    </xf>
    <xf numFmtId="0" fontId="62" fillId="0" borderId="0" xfId="0" applyFont="1" applyAlignment="1">
      <alignment horizontal="justify" vertical="justify" wrapText="1"/>
    </xf>
    <xf numFmtId="0" fontId="16" fillId="33" borderId="0" xfId="0" applyFont="1" applyFill="1" applyAlignment="1">
      <alignment horizontal="justify" vertical="justify" wrapText="1"/>
    </xf>
    <xf numFmtId="0" fontId="65" fillId="33" borderId="0" xfId="0" applyFont="1" applyFill="1" applyAlignment="1">
      <alignment horizontal="justify" vertical="justify" wrapText="1"/>
    </xf>
    <xf numFmtId="0" fontId="65" fillId="0" borderId="0" xfId="0" applyFont="1" applyAlignment="1">
      <alignment horizontal="left" vertical="justify" wrapText="1"/>
    </xf>
    <xf numFmtId="0" fontId="51" fillId="0" borderId="0" xfId="0" applyFont="1" applyAlignment="1">
      <alignment horizontal="justify" vertical="justify" wrapText="1"/>
    </xf>
    <xf numFmtId="0" fontId="20" fillId="0" borderId="58" xfId="0" applyFont="1" applyFill="1" applyBorder="1" applyAlignment="1">
      <alignment horizontal="center"/>
    </xf>
    <xf numFmtId="0" fontId="20" fillId="0" borderId="59" xfId="0" applyFont="1" applyFill="1" applyBorder="1" applyAlignment="1">
      <alignment horizontal="center"/>
    </xf>
    <xf numFmtId="0" fontId="18" fillId="0" borderId="51" xfId="0" applyFont="1" applyFill="1" applyBorder="1" applyAlignment="1">
      <alignment horizontal="center"/>
    </xf>
    <xf numFmtId="0" fontId="18" fillId="0" borderId="52" xfId="0" applyFont="1" applyFill="1" applyBorder="1" applyAlignment="1">
      <alignment horizontal="center"/>
    </xf>
    <xf numFmtId="0" fontId="18" fillId="0" borderId="56" xfId="0" applyFont="1" applyFill="1" applyBorder="1" applyAlignment="1">
      <alignment horizontal="center"/>
    </xf>
    <xf numFmtId="0" fontId="18" fillId="0" borderId="32" xfId="0" applyFont="1" applyFill="1" applyBorder="1" applyAlignment="1">
      <alignment horizontal="center"/>
    </xf>
    <xf numFmtId="0" fontId="18" fillId="0" borderId="17" xfId="0" applyFont="1" applyFill="1" applyBorder="1" applyAlignment="1">
      <alignment horizontal="center"/>
    </xf>
    <xf numFmtId="0" fontId="18" fillId="0" borderId="68" xfId="0" applyFont="1" applyFill="1" applyBorder="1" applyAlignment="1">
      <alignment horizontal="center"/>
    </xf>
    <xf numFmtId="0" fontId="66" fillId="0" borderId="0" xfId="0" applyFont="1" applyAlignment="1">
      <alignment horizontal="left"/>
    </xf>
    <xf numFmtId="0" fontId="66" fillId="0" borderId="58" xfId="0" applyFont="1" applyBorder="1" applyAlignment="1">
      <alignment horizontal="center"/>
    </xf>
    <xf numFmtId="0" fontId="66" fillId="0" borderId="59" xfId="0" applyFont="1" applyBorder="1" applyAlignment="1">
      <alignment horizontal="center"/>
    </xf>
    <xf numFmtId="0" fontId="66" fillId="0" borderId="60" xfId="0" applyFont="1" applyBorder="1" applyAlignment="1">
      <alignment horizontal="center"/>
    </xf>
    <xf numFmtId="0" fontId="61" fillId="33" borderId="51" xfId="0" applyFont="1" applyFill="1" applyBorder="1" applyAlignment="1">
      <alignment horizontal="left" vertical="center"/>
    </xf>
    <xf numFmtId="0" fontId="61" fillId="33" borderId="54" xfId="0" applyFont="1" applyFill="1" applyBorder="1" applyAlignment="1">
      <alignment horizontal="left" vertical="center"/>
    </xf>
    <xf numFmtId="0" fontId="66" fillId="0" borderId="0" xfId="0" applyFont="1" applyBorder="1" applyAlignment="1">
      <alignment horizontal="left"/>
    </xf>
    <xf numFmtId="0" fontId="61" fillId="33" borderId="50" xfId="0" applyFont="1" applyFill="1" applyBorder="1" applyAlignment="1">
      <alignment horizontal="center" vertical="center"/>
    </xf>
    <xf numFmtId="0" fontId="61" fillId="33" borderId="37" xfId="0" applyFont="1" applyFill="1" applyBorder="1" applyAlignment="1">
      <alignment horizontal="center" vertical="center"/>
    </xf>
    <xf numFmtId="0" fontId="61" fillId="33" borderId="42" xfId="0" applyFont="1" applyFill="1" applyBorder="1" applyAlignment="1">
      <alignment horizontal="center" vertical="center" wrapText="1"/>
    </xf>
    <xf numFmtId="0" fontId="61" fillId="33" borderId="38" xfId="0" applyFont="1" applyFill="1" applyBorder="1" applyAlignment="1">
      <alignment horizontal="center" vertical="center" wrapText="1"/>
    </xf>
    <xf numFmtId="0" fontId="61" fillId="33" borderId="43" xfId="0" applyFont="1" applyFill="1" applyBorder="1" applyAlignment="1">
      <alignment horizontal="center" vertical="center" wrapText="1"/>
    </xf>
    <xf numFmtId="0" fontId="61" fillId="33" borderId="39" xfId="0" applyFont="1" applyFill="1" applyBorder="1" applyAlignment="1">
      <alignment horizontal="center" vertical="center" wrapText="1"/>
    </xf>
    <xf numFmtId="0" fontId="61" fillId="33" borderId="58" xfId="0" applyFont="1" applyFill="1" applyBorder="1" applyAlignment="1">
      <alignment horizontal="center"/>
    </xf>
    <xf numFmtId="0" fontId="61" fillId="33" borderId="60" xfId="0" applyFont="1" applyFill="1" applyBorder="1" applyAlignment="1">
      <alignment horizontal="center"/>
    </xf>
    <xf numFmtId="3" fontId="61" fillId="0" borderId="41" xfId="0" applyNumberFormat="1" applyFont="1" applyBorder="1" applyAlignment="1">
      <alignment horizontal="left"/>
    </xf>
    <xf numFmtId="3" fontId="61" fillId="0" borderId="71" xfId="0" applyNumberFormat="1" applyFont="1" applyBorder="1" applyAlignment="1">
      <alignment horizontal="left"/>
    </xf>
    <xf numFmtId="3" fontId="61" fillId="0" borderId="72" xfId="0" applyNumberFormat="1" applyFont="1" applyBorder="1" applyAlignment="1">
      <alignment horizontal="left"/>
    </xf>
    <xf numFmtId="0" fontId="61" fillId="0" borderId="58" xfId="0" applyFont="1" applyFill="1" applyBorder="1" applyAlignment="1">
      <alignment horizontal="center"/>
    </xf>
    <xf numFmtId="0" fontId="61" fillId="0" borderId="59" xfId="0" applyFont="1" applyFill="1" applyBorder="1" applyAlignment="1">
      <alignment horizontal="center"/>
    </xf>
    <xf numFmtId="0" fontId="61" fillId="0" borderId="60" xfId="0" applyFont="1" applyFill="1" applyBorder="1" applyAlignment="1">
      <alignment horizontal="center"/>
    </xf>
    <xf numFmtId="0" fontId="61" fillId="0" borderId="29"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6" xfId="0" applyFont="1" applyFill="1" applyBorder="1" applyAlignment="1">
      <alignment horizontal="center" vertical="center"/>
    </xf>
    <xf numFmtId="0" fontId="61" fillId="0" borderId="32"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68" xfId="0" applyFont="1" applyFill="1" applyBorder="1" applyAlignment="1">
      <alignment horizontal="center" vertical="center"/>
    </xf>
    <xf numFmtId="4" fontId="52" fillId="0" borderId="19" xfId="0" applyNumberFormat="1" applyFont="1" applyFill="1" applyBorder="1" applyAlignment="1">
      <alignment horizontal="center" wrapText="1"/>
    </xf>
    <xf numFmtId="4" fontId="52" fillId="0" borderId="17" xfId="0" applyNumberFormat="1" applyFont="1" applyFill="1" applyBorder="1" applyAlignment="1">
      <alignment horizontal="center" wrapText="1"/>
    </xf>
    <xf numFmtId="4" fontId="52" fillId="0" borderId="46" xfId="0" applyNumberFormat="1" applyFont="1" applyFill="1" applyBorder="1" applyAlignment="1">
      <alignment horizontal="center" wrapText="1"/>
    </xf>
    <xf numFmtId="3" fontId="61" fillId="0" borderId="58" xfId="0" applyNumberFormat="1" applyFont="1" applyBorder="1" applyAlignment="1">
      <alignment horizontal="center"/>
    </xf>
    <xf numFmtId="3" fontId="61" fillId="0" borderId="59" xfId="0" applyNumberFormat="1" applyFont="1" applyBorder="1" applyAlignment="1">
      <alignment horizontal="center"/>
    </xf>
    <xf numFmtId="3" fontId="61" fillId="0" borderId="60" xfId="0" applyNumberFormat="1" applyFont="1" applyBorder="1" applyAlignment="1">
      <alignment horizontal="center"/>
    </xf>
    <xf numFmtId="3" fontId="65" fillId="0" borderId="0" xfId="0" applyNumberFormat="1" applyFont="1" applyAlignment="1">
      <alignment horizontal="left" vertical="center" wrapText="1"/>
    </xf>
    <xf numFmtId="3" fontId="52" fillId="0" borderId="25" xfId="0" applyNumberFormat="1" applyFont="1" applyFill="1" applyBorder="1" applyAlignment="1">
      <alignment horizontal="center"/>
    </xf>
    <xf numFmtId="3" fontId="52" fillId="0" borderId="76" xfId="0" applyNumberFormat="1" applyFont="1" applyFill="1" applyBorder="1" applyAlignment="1">
      <alignment horizontal="center"/>
    </xf>
    <xf numFmtId="3" fontId="52" fillId="0" borderId="81" xfId="0" applyNumberFormat="1" applyFont="1" applyFill="1" applyBorder="1" applyAlignment="1">
      <alignment horizontal="center"/>
    </xf>
    <xf numFmtId="0" fontId="61" fillId="33" borderId="75" xfId="0" applyFont="1" applyFill="1" applyBorder="1" applyAlignment="1">
      <alignment horizontal="center" vertical="center"/>
    </xf>
    <xf numFmtId="0" fontId="61" fillId="33" borderId="83" xfId="0" applyFont="1" applyFill="1" applyBorder="1" applyAlignment="1">
      <alignment horizontal="center" vertical="center"/>
    </xf>
    <xf numFmtId="0" fontId="61" fillId="33" borderId="69" xfId="0" applyFont="1" applyFill="1" applyBorder="1" applyAlignment="1">
      <alignment horizontal="center" vertical="center"/>
    </xf>
    <xf numFmtId="0" fontId="61" fillId="33" borderId="56" xfId="0" applyFont="1" applyFill="1" applyBorder="1" applyAlignment="1">
      <alignment horizontal="center" vertical="center"/>
    </xf>
    <xf numFmtId="0" fontId="61" fillId="33" borderId="53" xfId="0" applyFont="1" applyFill="1" applyBorder="1" applyAlignment="1">
      <alignment horizontal="center" vertical="center"/>
    </xf>
    <xf numFmtId="0" fontId="61" fillId="33" borderId="62" xfId="0" applyFont="1" applyFill="1" applyBorder="1" applyAlignment="1">
      <alignment horizontal="center" vertical="center"/>
    </xf>
    <xf numFmtId="0" fontId="51" fillId="33" borderId="29" xfId="0" applyFont="1" applyFill="1" applyBorder="1" applyAlignment="1">
      <alignment horizontal="left"/>
    </xf>
    <xf numFmtId="0" fontId="51" fillId="33" borderId="16" xfId="0" applyFont="1" applyFill="1" applyBorder="1" applyAlignment="1">
      <alignment horizontal="left"/>
    </xf>
    <xf numFmtId="0" fontId="17" fillId="0" borderId="52" xfId="0" applyFont="1" applyFill="1" applyBorder="1" applyAlignment="1">
      <alignment horizontal="justify"/>
    </xf>
    <xf numFmtId="0" fontId="17" fillId="0" borderId="52" xfId="0" applyFont="1" applyBorder="1" applyAlignment="1">
      <alignment horizontal="justify"/>
    </xf>
    <xf numFmtId="0" fontId="52" fillId="33" borderId="58" xfId="0" applyFont="1" applyFill="1" applyBorder="1" applyAlignment="1">
      <alignment horizontal="center" wrapText="1"/>
    </xf>
    <xf numFmtId="0" fontId="52" fillId="33" borderId="59" xfId="0" applyFont="1" applyFill="1" applyBorder="1" applyAlignment="1">
      <alignment horizontal="center" wrapText="1"/>
    </xf>
    <xf numFmtId="0" fontId="52" fillId="33" borderId="60" xfId="0" applyFont="1" applyFill="1" applyBorder="1" applyAlignment="1">
      <alignment horizontal="center" wrapText="1"/>
    </xf>
    <xf numFmtId="0" fontId="58" fillId="33" borderId="0" xfId="0" applyFont="1" applyFill="1" applyBorder="1" applyAlignment="1">
      <alignment horizontal="justify"/>
    </xf>
    <xf numFmtId="0" fontId="46" fillId="33" borderId="0" xfId="0" applyFont="1" applyFill="1" applyAlignment="1">
      <alignment horizontal="center"/>
    </xf>
    <xf numFmtId="175" fontId="49" fillId="33" borderId="0" xfId="0" applyNumberFormat="1" applyFont="1" applyFill="1" applyAlignment="1">
      <alignment horizontal="center"/>
    </xf>
    <xf numFmtId="0" fontId="52" fillId="33" borderId="10" xfId="114" applyFont="1" applyFill="1" applyBorder="1" applyAlignment="1">
      <alignment horizontal="center"/>
    </xf>
    <xf numFmtId="0" fontId="56" fillId="33" borderId="10" xfId="114" applyFont="1" applyFill="1" applyBorder="1" applyAlignment="1">
      <alignment horizontal="center"/>
    </xf>
    <xf numFmtId="0" fontId="52" fillId="33" borderId="10" xfId="114" applyFont="1" applyFill="1" applyBorder="1" applyAlignment="1">
      <alignment horizontal="center"/>
    </xf>
    <xf numFmtId="3" fontId="56" fillId="33" borderId="10" xfId="114" applyNumberFormat="1" applyFont="1" applyFill="1" applyBorder="1" applyAlignment="1">
      <alignment horizontal="center"/>
    </xf>
    <xf numFmtId="10" fontId="52" fillId="33" borderId="10" xfId="114" applyNumberFormat="1" applyFont="1" applyFill="1" applyBorder="1" applyAlignment="1">
      <alignment horizontal="center" vertical="center"/>
    </xf>
    <xf numFmtId="0" fontId="58" fillId="33" borderId="11" xfId="114" applyFont="1" applyFill="1" applyBorder="1" applyAlignment="1">
      <alignment horizontal="center"/>
    </xf>
    <xf numFmtId="0" fontId="58" fillId="33" borderId="12" xfId="114" applyFont="1" applyFill="1" applyBorder="1" applyAlignment="1">
      <alignment horizontal="center"/>
    </xf>
    <xf numFmtId="0" fontId="58" fillId="33" borderId="0" xfId="114" applyFont="1" applyFill="1" applyBorder="1" applyAlignment="1">
      <alignment horizontal="left"/>
    </xf>
    <xf numFmtId="0" fontId="75" fillId="33" borderId="11" xfId="114" applyFont="1" applyFill="1" applyBorder="1" applyAlignment="1">
      <alignment horizontal="center" vertical="center"/>
    </xf>
    <xf numFmtId="0" fontId="52" fillId="33" borderId="12" xfId="114" applyFont="1" applyFill="1" applyBorder="1" applyAlignment="1">
      <alignment horizontal="center"/>
    </xf>
    <xf numFmtId="0" fontId="58" fillId="33" borderId="0" xfId="114" applyFont="1" applyFill="1" applyBorder="1" applyAlignment="1">
      <alignment horizontal="center" vertical="center"/>
    </xf>
    <xf numFmtId="0" fontId="75" fillId="33" borderId="11" xfId="114" applyFont="1" applyFill="1" applyBorder="1" applyAlignment="1">
      <alignment horizontal="center" vertical="center" wrapText="1"/>
    </xf>
    <xf numFmtId="0" fontId="56" fillId="33" borderId="12" xfId="114" applyFont="1" applyFill="1" applyBorder="1" applyAlignment="1">
      <alignment horizontal="center"/>
    </xf>
    <xf numFmtId="3" fontId="58" fillId="33" borderId="11" xfId="114" applyNumberFormat="1" applyFont="1" applyFill="1" applyBorder="1" applyAlignment="1">
      <alignment horizontal="center" vertical="center"/>
    </xf>
    <xf numFmtId="3" fontId="58" fillId="33" borderId="18" xfId="114" applyNumberFormat="1" applyFont="1" applyFill="1" applyBorder="1" applyAlignment="1">
      <alignment horizontal="center" vertical="center"/>
    </xf>
    <xf numFmtId="3" fontId="58" fillId="33" borderId="12" xfId="114" applyNumberFormat="1" applyFont="1" applyFill="1" applyBorder="1" applyAlignment="1">
      <alignment horizontal="center" vertical="center"/>
    </xf>
    <xf numFmtId="3" fontId="62" fillId="0" borderId="51" xfId="0" applyNumberFormat="1" applyFont="1" applyBorder="1"/>
    <xf numFmtId="3" fontId="65" fillId="0" borderId="29" xfId="0" applyNumberFormat="1" applyFont="1" applyBorder="1"/>
    <xf numFmtId="3" fontId="65" fillId="0" borderId="54" xfId="0" applyNumberFormat="1" applyFont="1" applyBorder="1"/>
    <xf numFmtId="3" fontId="62" fillId="0" borderId="79" xfId="0" applyNumberFormat="1" applyFont="1" applyFill="1" applyBorder="1"/>
    <xf numFmtId="3" fontId="62" fillId="0" borderId="66" xfId="0" applyNumberFormat="1" applyFont="1" applyFill="1" applyBorder="1"/>
    <xf numFmtId="3" fontId="62" fillId="0" borderId="74" xfId="0" applyNumberFormat="1" applyFont="1" applyFill="1" applyBorder="1"/>
    <xf numFmtId="3" fontId="62" fillId="0" borderId="51" xfId="0" applyNumberFormat="1" applyFont="1" applyFill="1" applyBorder="1"/>
    <xf numFmtId="3" fontId="62" fillId="0" borderId="29" xfId="0" applyNumberFormat="1" applyFont="1" applyFill="1" applyBorder="1"/>
    <xf numFmtId="3" fontId="62" fillId="0" borderId="54" xfId="0" applyNumberFormat="1" applyFont="1" applyFill="1" applyBorder="1"/>
    <xf numFmtId="172" fontId="75" fillId="33" borderId="20" xfId="151" applyNumberFormat="1" applyFont="1" applyFill="1" applyBorder="1" applyAlignment="1">
      <alignment horizontal="centerContinuous" vertical="center" wrapText="1"/>
    </xf>
    <xf numFmtId="172" fontId="75" fillId="33" borderId="63" xfId="151" applyNumberFormat="1" applyFont="1" applyFill="1" applyBorder="1" applyAlignment="1">
      <alignment horizontal="centerContinuous" vertical="center" wrapText="1"/>
    </xf>
    <xf numFmtId="172" fontId="75" fillId="33" borderId="60" xfId="151" applyNumberFormat="1" applyFont="1" applyFill="1" applyBorder="1" applyAlignment="1">
      <alignment horizontal="centerContinuous" vertical="center" wrapText="1"/>
    </xf>
  </cellXfs>
  <cellStyles count="153">
    <cellStyle name="20% - Énfasis1" xfId="16" builtinId="30" customBuiltin="1"/>
    <cellStyle name="20% - Énfasis2" xfId="20" builtinId="34" customBuiltin="1"/>
    <cellStyle name="20% - Énfasis3" xfId="24" builtinId="38" customBuiltin="1"/>
    <cellStyle name="20% - Énfasis4" xfId="28" builtinId="42" customBuiltin="1"/>
    <cellStyle name="20% - Énfasis5" xfId="32" builtinId="46" customBuiltin="1"/>
    <cellStyle name="20% - Énfasis6" xfId="36" builtinId="50" customBuiltin="1"/>
    <cellStyle name="40% - Énfasis1" xfId="17" builtinId="31" customBuiltin="1"/>
    <cellStyle name="40% - Énfasis2" xfId="21" builtinId="35" customBuiltin="1"/>
    <cellStyle name="40% - Énfasis3" xfId="25" builtinId="39" customBuiltin="1"/>
    <cellStyle name="40% - Énfasis4" xfId="29" builtinId="43" customBuiltin="1"/>
    <cellStyle name="40% - Énfasis5" xfId="33" builtinId="47" customBuiltin="1"/>
    <cellStyle name="40% - Énfasis6" xfId="37" builtinId="51" customBuiltin="1"/>
    <cellStyle name="60% - Énfasis1" xfId="18" builtinId="32" customBuiltin="1"/>
    <cellStyle name="60% - Énfasis2" xfId="22" builtinId="36" customBuiltin="1"/>
    <cellStyle name="60% - Énfasis3" xfId="26" builtinId="40" customBuiltin="1"/>
    <cellStyle name="60% - Énfasis4" xfId="30" builtinId="44" customBuiltin="1"/>
    <cellStyle name="60% - Énfasis5" xfId="34" builtinId="48" customBuiltin="1"/>
    <cellStyle name="60% - Énfasis6" xfId="38" builtinId="52" customBuiltin="1"/>
    <cellStyle name="Cálculo" xfId="9" builtinId="22" customBuiltin="1"/>
    <cellStyle name="Celda de comprobación" xfId="11" builtinId="23" customBuiltin="1"/>
    <cellStyle name="Celda vinculada" xfId="10" builtinId="24" customBuiltin="1"/>
    <cellStyle name="Encabezado 4" xfId="4" builtinId="19" customBuiltin="1"/>
    <cellStyle name="Énfasis1" xfId="15" builtinId="29" customBuiltin="1"/>
    <cellStyle name="Énfasis2" xfId="19" builtinId="33" customBuiltin="1"/>
    <cellStyle name="Énfasis3" xfId="23" builtinId="37" customBuiltin="1"/>
    <cellStyle name="Énfasis4" xfId="27" builtinId="41" customBuiltin="1"/>
    <cellStyle name="Énfasis5" xfId="31" builtinId="45" customBuiltin="1"/>
    <cellStyle name="Énfasis6" xfId="35" builtinId="49" customBuiltin="1"/>
    <cellStyle name="Entrada" xfId="7" builtinId="20" customBuiltin="1"/>
    <cellStyle name="Estilo 1" xfId="40" xr:uid="{00000000-0005-0000-0000-00001D000000}"/>
    <cellStyle name="Euro" xfId="41" xr:uid="{00000000-0005-0000-0000-00001E000000}"/>
    <cellStyle name="Euro 2" xfId="42" xr:uid="{00000000-0005-0000-0000-00001F000000}"/>
    <cellStyle name="Euro 2 2" xfId="43" xr:uid="{00000000-0005-0000-0000-000020000000}"/>
    <cellStyle name="Euro 3" xfId="44" xr:uid="{00000000-0005-0000-0000-000021000000}"/>
    <cellStyle name="Euro 4" xfId="45" xr:uid="{00000000-0005-0000-0000-000022000000}"/>
    <cellStyle name="Euro_Form 101 IRACIS  - Valores 2007" xfId="46" xr:uid="{00000000-0005-0000-0000-000023000000}"/>
    <cellStyle name="Excel Built-in Normal" xfId="47" xr:uid="{00000000-0005-0000-0000-000024000000}"/>
    <cellStyle name="Hipervínculo 2" xfId="48" xr:uid="{00000000-0005-0000-0000-000025000000}"/>
    <cellStyle name="Incorrecto" xfId="5" builtinId="27" customBuiltin="1"/>
    <cellStyle name="Millares" xfId="151" builtinId="3"/>
    <cellStyle name="Millares [0]" xfId="152" builtinId="6"/>
    <cellStyle name="Millares [0] 10" xfId="150" xr:uid="{00000000-0005-0000-0000-000029000000}"/>
    <cellStyle name="Millares [0] 2" xfId="51" xr:uid="{00000000-0005-0000-0000-00002A000000}"/>
    <cellStyle name="Millares [0] 2 2" xfId="52" xr:uid="{00000000-0005-0000-0000-00002B000000}"/>
    <cellStyle name="Millares [0] 2 3" xfId="53" xr:uid="{00000000-0005-0000-0000-00002C000000}"/>
    <cellStyle name="Millares [0] 2 5" xfId="149" xr:uid="{00000000-0005-0000-0000-00002D000000}"/>
    <cellStyle name="Millares [0] 3" xfId="54" xr:uid="{00000000-0005-0000-0000-00002E000000}"/>
    <cellStyle name="Millares [0] 3 2" xfId="55" xr:uid="{00000000-0005-0000-0000-00002F000000}"/>
    <cellStyle name="Millares [0] 4" xfId="56" xr:uid="{00000000-0005-0000-0000-000030000000}"/>
    <cellStyle name="Millares [0] 4 2" xfId="57" xr:uid="{00000000-0005-0000-0000-000031000000}"/>
    <cellStyle name="Millares [0] 5" xfId="58" xr:uid="{00000000-0005-0000-0000-000032000000}"/>
    <cellStyle name="Millares [0] 6" xfId="59" xr:uid="{00000000-0005-0000-0000-000033000000}"/>
    <cellStyle name="Millares [0] 7" xfId="50" xr:uid="{00000000-0005-0000-0000-000034000000}"/>
    <cellStyle name="Millares 10" xfId="60" xr:uid="{00000000-0005-0000-0000-000035000000}"/>
    <cellStyle name="Millares 10 2" xfId="61" xr:uid="{00000000-0005-0000-0000-000036000000}"/>
    <cellStyle name="Millares 11" xfId="62" xr:uid="{00000000-0005-0000-0000-000037000000}"/>
    <cellStyle name="Millares 11 2" xfId="63" xr:uid="{00000000-0005-0000-0000-000038000000}"/>
    <cellStyle name="Millares 12" xfId="64" xr:uid="{00000000-0005-0000-0000-000039000000}"/>
    <cellStyle name="Millares 12 2" xfId="65" xr:uid="{00000000-0005-0000-0000-00003A000000}"/>
    <cellStyle name="Millares 13" xfId="66" xr:uid="{00000000-0005-0000-0000-00003B000000}"/>
    <cellStyle name="Millares 14" xfId="67" xr:uid="{00000000-0005-0000-0000-00003C000000}"/>
    <cellStyle name="Millares 15" xfId="68" xr:uid="{00000000-0005-0000-0000-00003D000000}"/>
    <cellStyle name="Millares 16" xfId="69" xr:uid="{00000000-0005-0000-0000-00003E000000}"/>
    <cellStyle name="Millares 17" xfId="70" xr:uid="{00000000-0005-0000-0000-00003F000000}"/>
    <cellStyle name="Millares 18" xfId="71" xr:uid="{00000000-0005-0000-0000-000040000000}"/>
    <cellStyle name="Millares 19" xfId="72" xr:uid="{00000000-0005-0000-0000-000041000000}"/>
    <cellStyle name="Millares 2" xfId="73" xr:uid="{00000000-0005-0000-0000-000042000000}"/>
    <cellStyle name="Millares 2 2" xfId="74" xr:uid="{00000000-0005-0000-0000-000043000000}"/>
    <cellStyle name="Millares 2 2 2" xfId="75" xr:uid="{00000000-0005-0000-0000-000044000000}"/>
    <cellStyle name="Millares 2 3" xfId="76" xr:uid="{00000000-0005-0000-0000-000045000000}"/>
    <cellStyle name="Millares 2 3 2" xfId="77" xr:uid="{00000000-0005-0000-0000-000046000000}"/>
    <cellStyle name="Millares 2 4" xfId="78" xr:uid="{00000000-0005-0000-0000-000047000000}"/>
    <cellStyle name="Millares 20" xfId="79" xr:uid="{00000000-0005-0000-0000-000048000000}"/>
    <cellStyle name="Millares 21" xfId="80" xr:uid="{00000000-0005-0000-0000-000049000000}"/>
    <cellStyle name="Millares 22" xfId="81" xr:uid="{00000000-0005-0000-0000-00004A000000}"/>
    <cellStyle name="Millares 23" xfId="82" xr:uid="{00000000-0005-0000-0000-00004B000000}"/>
    <cellStyle name="Millares 24" xfId="83" xr:uid="{00000000-0005-0000-0000-00004C000000}"/>
    <cellStyle name="Millares 25" xfId="84" xr:uid="{00000000-0005-0000-0000-00004D000000}"/>
    <cellStyle name="Millares 26" xfId="85" xr:uid="{00000000-0005-0000-0000-00004E000000}"/>
    <cellStyle name="Millares 27" xfId="86" xr:uid="{00000000-0005-0000-0000-00004F000000}"/>
    <cellStyle name="Millares 28" xfId="87" xr:uid="{00000000-0005-0000-0000-000050000000}"/>
    <cellStyle name="Millares 29" xfId="88" xr:uid="{00000000-0005-0000-0000-000051000000}"/>
    <cellStyle name="Millares 3" xfId="89" xr:uid="{00000000-0005-0000-0000-000052000000}"/>
    <cellStyle name="Millares 3 2" xfId="90" xr:uid="{00000000-0005-0000-0000-000053000000}"/>
    <cellStyle name="Millares 30" xfId="91" xr:uid="{00000000-0005-0000-0000-000054000000}"/>
    <cellStyle name="Millares 31" xfId="92" xr:uid="{00000000-0005-0000-0000-000055000000}"/>
    <cellStyle name="Millares 32" xfId="93" xr:uid="{00000000-0005-0000-0000-000056000000}"/>
    <cellStyle name="Millares 33" xfId="94" xr:uid="{00000000-0005-0000-0000-000057000000}"/>
    <cellStyle name="Millares 34" xfId="95" xr:uid="{00000000-0005-0000-0000-000058000000}"/>
    <cellStyle name="Millares 35" xfId="96" xr:uid="{00000000-0005-0000-0000-000059000000}"/>
    <cellStyle name="Millares 36" xfId="97" xr:uid="{00000000-0005-0000-0000-00005A000000}"/>
    <cellStyle name="Millares 37" xfId="98" xr:uid="{00000000-0005-0000-0000-00005B000000}"/>
    <cellStyle name="Millares 38" xfId="99" xr:uid="{00000000-0005-0000-0000-00005C000000}"/>
    <cellStyle name="Millares 39" xfId="49" xr:uid="{00000000-0005-0000-0000-00005D000000}"/>
    <cellStyle name="Millares 4" xfId="100" xr:uid="{00000000-0005-0000-0000-00005E000000}"/>
    <cellStyle name="Millares 40" xfId="141" xr:uid="{00000000-0005-0000-0000-00005F000000}"/>
    <cellStyle name="Millares 41" xfId="145" xr:uid="{00000000-0005-0000-0000-000060000000}"/>
    <cellStyle name="Millares 42" xfId="143" xr:uid="{00000000-0005-0000-0000-000061000000}"/>
    <cellStyle name="Millares 43" xfId="147" xr:uid="{00000000-0005-0000-0000-000062000000}"/>
    <cellStyle name="Millares 44" xfId="142" xr:uid="{00000000-0005-0000-0000-000063000000}"/>
    <cellStyle name="Millares 45" xfId="144" xr:uid="{00000000-0005-0000-0000-000064000000}"/>
    <cellStyle name="Millares 46" xfId="138" xr:uid="{00000000-0005-0000-0000-000065000000}"/>
    <cellStyle name="Millares 47" xfId="146" xr:uid="{00000000-0005-0000-0000-000066000000}"/>
    <cellStyle name="Millares 48" xfId="140" xr:uid="{00000000-0005-0000-0000-000067000000}"/>
    <cellStyle name="Millares 49" xfId="148" xr:uid="{00000000-0005-0000-0000-000068000000}"/>
    <cellStyle name="Millares 5" xfId="101" xr:uid="{00000000-0005-0000-0000-000069000000}"/>
    <cellStyle name="Millares 5 2" xfId="102" xr:uid="{00000000-0005-0000-0000-00006A000000}"/>
    <cellStyle name="Millares 50" xfId="139" xr:uid="{00000000-0005-0000-0000-00006B000000}"/>
    <cellStyle name="Millares 6" xfId="103" xr:uid="{00000000-0005-0000-0000-00006C000000}"/>
    <cellStyle name="Millares 6 2" xfId="104" xr:uid="{00000000-0005-0000-0000-00006D000000}"/>
    <cellStyle name="Millares 7" xfId="105" xr:uid="{00000000-0005-0000-0000-00006E000000}"/>
    <cellStyle name="Millares 7 2" xfId="106" xr:uid="{00000000-0005-0000-0000-00006F000000}"/>
    <cellStyle name="Millares 8" xfId="107" xr:uid="{00000000-0005-0000-0000-000070000000}"/>
    <cellStyle name="Millares 8 2" xfId="108" xr:uid="{00000000-0005-0000-0000-000071000000}"/>
    <cellStyle name="Millares 9" xfId="109" xr:uid="{00000000-0005-0000-0000-000072000000}"/>
    <cellStyle name="Millares 9 2" xfId="110" xr:uid="{00000000-0005-0000-0000-000073000000}"/>
    <cellStyle name="Neutral" xfId="6" builtinId="28" customBuiltin="1"/>
    <cellStyle name="Normal" xfId="0" builtinId="0"/>
    <cellStyle name="Normal 11" xfId="111" xr:uid="{00000000-0005-0000-0000-000076000000}"/>
    <cellStyle name="Normal 11 2" xfId="112" xr:uid="{00000000-0005-0000-0000-000077000000}"/>
    <cellStyle name="Normal 17 2" xfId="113" xr:uid="{00000000-0005-0000-0000-000078000000}"/>
    <cellStyle name="Normal 2" xfId="114" xr:uid="{00000000-0005-0000-0000-000079000000}"/>
    <cellStyle name="Normal 2 2" xfId="115" xr:uid="{00000000-0005-0000-0000-00007A000000}"/>
    <cellStyle name="Normal 2 2 2" xfId="116" xr:uid="{00000000-0005-0000-0000-00007B000000}"/>
    <cellStyle name="Normal 2 3" xfId="117" xr:uid="{00000000-0005-0000-0000-00007C000000}"/>
    <cellStyle name="Normal 3" xfId="118" xr:uid="{00000000-0005-0000-0000-00007D000000}"/>
    <cellStyle name="Normal 3 2" xfId="119" xr:uid="{00000000-0005-0000-0000-00007E000000}"/>
    <cellStyle name="Normal 3 3" xfId="120" xr:uid="{00000000-0005-0000-0000-00007F000000}"/>
    <cellStyle name="Normal 4" xfId="121" xr:uid="{00000000-0005-0000-0000-000080000000}"/>
    <cellStyle name="Normal 4 2" xfId="122" xr:uid="{00000000-0005-0000-0000-000081000000}"/>
    <cellStyle name="Normal 5" xfId="123" xr:uid="{00000000-0005-0000-0000-000082000000}"/>
    <cellStyle name="Normal 6" xfId="124" xr:uid="{00000000-0005-0000-0000-000083000000}"/>
    <cellStyle name="Normal 7" xfId="125" xr:uid="{00000000-0005-0000-0000-000084000000}"/>
    <cellStyle name="Normal 8" xfId="39" xr:uid="{00000000-0005-0000-0000-000085000000}"/>
    <cellStyle name="Normal 9" xfId="126" xr:uid="{00000000-0005-0000-0000-000086000000}"/>
    <cellStyle name="Notas 2" xfId="127" xr:uid="{00000000-0005-0000-0000-000087000000}"/>
    <cellStyle name="Notas 3" xfId="128" xr:uid="{00000000-0005-0000-0000-000088000000}"/>
    <cellStyle name="Porcentaje 2" xfId="129" xr:uid="{00000000-0005-0000-0000-000089000000}"/>
    <cellStyle name="Porcentaje 2 2" xfId="130" xr:uid="{00000000-0005-0000-0000-00008A000000}"/>
    <cellStyle name="Porcentaje 3" xfId="131" xr:uid="{00000000-0005-0000-0000-00008B000000}"/>
    <cellStyle name="Porcentual 2" xfId="132" xr:uid="{00000000-0005-0000-0000-00008C000000}"/>
    <cellStyle name="Porcentual 2 2" xfId="133" xr:uid="{00000000-0005-0000-0000-00008D000000}"/>
    <cellStyle name="Porcentual 3" xfId="134" xr:uid="{00000000-0005-0000-0000-00008E000000}"/>
    <cellStyle name="Porcentual 4" xfId="135" xr:uid="{00000000-0005-0000-0000-00008F000000}"/>
    <cellStyle name="Porcentual 4 2" xfId="136" xr:uid="{00000000-0005-0000-0000-000090000000}"/>
    <cellStyle name="Porcentual 5" xfId="137" xr:uid="{00000000-0005-0000-0000-000091000000}"/>
    <cellStyle name="Salida" xfId="8" builtinId="21" customBuiltin="1"/>
    <cellStyle name="Texto de advertencia" xfId="12" builtinId="11" customBuiltin="1"/>
    <cellStyle name="Texto explicativo" xfId="13" builtinId="53" customBuiltin="1"/>
    <cellStyle name="Título" xfId="1" builtinId="15" customBuiltin="1"/>
    <cellStyle name="Título 2" xfId="2" builtinId="17" customBuiltin="1"/>
    <cellStyle name="Título 3" xfId="3" builtinId="18" customBuiltin="1"/>
    <cellStyle name="Total" xfId="14"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5.png"/><Relationship Id="rId1" Type="http://schemas.openxmlformats.org/officeDocument/2006/relationships/image" Target="../media/image2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5.emf"/><Relationship Id="rId1" Type="http://schemas.openxmlformats.org/officeDocument/2006/relationships/image" Target="../media/image17.emf"/></Relationships>
</file>

<file path=xl/drawings/_rels/vmlDrawing1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10.emf"/></Relationships>
</file>

<file path=xl/drawings/_rels/vmlDrawing12.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0.emf"/></Relationships>
</file>

<file path=xl/drawings/_rels/vmlDrawing13.v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image" Target="../media/image21.emf"/><Relationship Id="rId1" Type="http://schemas.openxmlformats.org/officeDocument/2006/relationships/image" Target="../media/image20.emf"/></Relationships>
</file>

<file path=xl/drawings/_rels/vmlDrawing14.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23.emf"/><Relationship Id="rId1" Type="http://schemas.openxmlformats.org/officeDocument/2006/relationships/image" Target="../media/image10.emf"/></Relationships>
</file>

<file path=xl/drawings/_rels/vmlDrawing15.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5.emf"/><Relationship Id="rId1" Type="http://schemas.openxmlformats.org/officeDocument/2006/relationships/image" Target="../media/image10.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5" Type="http://schemas.openxmlformats.org/officeDocument/2006/relationships/image" Target="../media/image8.emf"/><Relationship Id="rId4"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7.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7.emf"/><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7.emf"/><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 Id="rId4" Type="http://schemas.openxmlformats.org/officeDocument/2006/relationships/image" Target="../media/image14.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7.emf"/><Relationship Id="rId1" Type="http://schemas.openxmlformats.org/officeDocument/2006/relationships/image" Target="../media/image10.emf"/><Relationship Id="rId5" Type="http://schemas.openxmlformats.org/officeDocument/2006/relationships/image" Target="../media/image8.emf"/><Relationship Id="rId4" Type="http://schemas.openxmlformats.org/officeDocument/2006/relationships/image" Target="../media/image12.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7.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600075</xdr:colOff>
          <xdr:row>25</xdr:row>
          <xdr:rowOff>0</xdr:rowOff>
        </xdr:from>
        <xdr:to>
          <xdr:col>9</xdr:col>
          <xdr:colOff>152400</xdr:colOff>
          <xdr:row>25</xdr:row>
          <xdr:rowOff>0</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1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752475</xdr:colOff>
          <xdr:row>65</xdr:row>
          <xdr:rowOff>128984</xdr:rowOff>
        </xdr:from>
        <xdr:to>
          <xdr:col>9</xdr:col>
          <xdr:colOff>38100</xdr:colOff>
          <xdr:row>74</xdr:row>
          <xdr:rowOff>57149</xdr:rowOff>
        </xdr:to>
        <xdr:sp macro="" textlink="">
          <xdr:nvSpPr>
            <xdr:cNvPr id="29698" name="Object 2" hidden="1">
              <a:extLst>
                <a:ext uri="{63B3BB69-23CF-44E3-9099-C40C66FF867C}">
                  <a14:compatExt spid="_x0000_s29698"/>
                </a:ext>
                <a:ext uri="{FF2B5EF4-FFF2-40B4-BE49-F238E27FC236}">
                  <a16:creationId xmlns:a16="http://schemas.microsoft.com/office/drawing/2014/main" id="{00000000-0008-0000-0100-000002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0</xdr:colOff>
      <xdr:row>7</xdr:row>
      <xdr:rowOff>0</xdr:rowOff>
    </xdr:from>
    <xdr:to>
      <xdr:col>8</xdr:col>
      <xdr:colOff>607695</xdr:colOff>
      <xdr:row>13</xdr:row>
      <xdr:rowOff>38100</xdr:rowOff>
    </xdr:to>
    <xdr:sp macro="" textlink="">
      <xdr:nvSpPr>
        <xdr:cNvPr id="15361" name="AutoShape 1">
          <a:extLst>
            <a:ext uri="{FF2B5EF4-FFF2-40B4-BE49-F238E27FC236}">
              <a16:creationId xmlns:a16="http://schemas.microsoft.com/office/drawing/2014/main" id="{00000000-0008-0000-0E00-0000013C0000}"/>
            </a:ext>
          </a:extLst>
        </xdr:cNvPr>
        <xdr:cNvSpPr>
          <a:spLocks noChangeAspect="1" noChangeArrowheads="1"/>
        </xdr:cNvSpPr>
      </xdr:nvSpPr>
      <xdr:spPr bwMode="auto">
        <a:xfrm>
          <a:off x="485775" y="1343025"/>
          <a:ext cx="6734175" cy="118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xdr:row>
      <xdr:rowOff>0</xdr:rowOff>
    </xdr:from>
    <xdr:to>
      <xdr:col>8</xdr:col>
      <xdr:colOff>607695</xdr:colOff>
      <xdr:row>13</xdr:row>
      <xdr:rowOff>38100</xdr:rowOff>
    </xdr:to>
    <xdr:sp macro="" textlink="">
      <xdr:nvSpPr>
        <xdr:cNvPr id="15473" name="AutoShape 113">
          <a:extLst>
            <a:ext uri="{FF2B5EF4-FFF2-40B4-BE49-F238E27FC236}">
              <a16:creationId xmlns:a16="http://schemas.microsoft.com/office/drawing/2014/main" id="{00000000-0008-0000-0E00-0000713C0000}"/>
            </a:ext>
          </a:extLst>
        </xdr:cNvPr>
        <xdr:cNvSpPr>
          <a:spLocks noChangeAspect="1" noChangeArrowheads="1"/>
        </xdr:cNvSpPr>
      </xdr:nvSpPr>
      <xdr:spPr bwMode="auto">
        <a:xfrm>
          <a:off x="485775" y="1343025"/>
          <a:ext cx="6734175" cy="118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533400</xdr:colOff>
      <xdr:row>6</xdr:row>
      <xdr:rowOff>47624</xdr:rowOff>
    </xdr:from>
    <xdr:to>
      <xdr:col>1</xdr:col>
      <xdr:colOff>6496051</xdr:colOff>
      <xdr:row>12</xdr:row>
      <xdr:rowOff>52873</xdr:rowOff>
    </xdr:to>
    <xdr:pic>
      <xdr:nvPicPr>
        <xdr:cNvPr id="9" name="Imagen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1"/>
        <a:stretch>
          <a:fillRect/>
        </a:stretch>
      </xdr:blipFill>
      <xdr:spPr>
        <a:xfrm>
          <a:off x="533400" y="1200149"/>
          <a:ext cx="6524626" cy="1148249"/>
        </a:xfrm>
        <a:prstGeom prst="rect">
          <a:avLst/>
        </a:prstGeom>
      </xdr:spPr>
    </xdr:pic>
    <xdr:clientData/>
  </xdr:twoCellAnchor>
  <xdr:twoCellAnchor editAs="oneCell">
    <xdr:from>
      <xdr:col>0</xdr:col>
      <xdr:colOff>542925</xdr:colOff>
      <xdr:row>28</xdr:row>
      <xdr:rowOff>285750</xdr:rowOff>
    </xdr:from>
    <xdr:to>
      <xdr:col>1</xdr:col>
      <xdr:colOff>8475597</xdr:colOff>
      <xdr:row>28</xdr:row>
      <xdr:rowOff>2000017</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stretch>
          <a:fillRect/>
        </a:stretch>
      </xdr:blipFill>
      <xdr:spPr>
        <a:xfrm>
          <a:off x="542925" y="6572250"/>
          <a:ext cx="8493589" cy="17142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hiasangulo/AppData/Local/Microsoft/Windows/INetCache/Content.Outlook/FSE7PEWY/Copia%20de%20INFORME%20CNV%20JUNIO%202021%20V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abilidad/Desktop/INFORME%20MARZO%202022/02%20INFORME%20CNV%20MARZO%202022%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ntabilidad2/AppData/Local/Microsoft/Windows/INetCache/Content.Outlook/XVT10JNK/Al%20cierre%20de%20Junio%202021%20CUSTOD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Pasivo"/>
      <sheetName val="Balance Gral."/>
      <sheetName val="Resultados"/>
      <sheetName val="Resultados Acum"/>
      <sheetName val="Flujo"/>
      <sheetName val="Variac Patrim"/>
      <sheetName val="Notas inicial"/>
      <sheetName val="Nota 5 a-e"/>
      <sheetName val="Nota 5 f"/>
      <sheetName val="anexo g-l"/>
      <sheetName val="anexo m-p"/>
      <sheetName val="anexo r-u"/>
      <sheetName val="Nota final"/>
      <sheetName val="anexo v-x"/>
      <sheetName val="Calc. auxiliar flujo"/>
      <sheetName val="Claculo Anexou"/>
      <sheetName val="calculo Nota 5"/>
      <sheetName val="Claculo Nota 5c"/>
      <sheetName val="Com.RV"/>
      <sheetName val="Anexo nota K"/>
      <sheetName val="Hoja3"/>
      <sheetName val="Hoja1"/>
      <sheetName val="Hoja4"/>
      <sheetName val="Hoja2"/>
    </sheetNames>
    <sheetDataSet>
      <sheetData sheetId="0" refreshError="1"/>
      <sheetData sheetId="1" refreshError="1">
        <row r="11">
          <cell r="A11" t="str">
            <v>Recaudaciones a Depositar M/E</v>
          </cell>
        </row>
        <row r="62">
          <cell r="A62" t="str">
            <v>FNV Inversiones USD</v>
          </cell>
        </row>
        <row r="63">
          <cell r="A63" t="str">
            <v>OPPY OPERADOR PARAGUAY S.A.E</v>
          </cell>
          <cell r="B63">
            <v>408374</v>
          </cell>
        </row>
        <row r="65">
          <cell r="A65" t="str">
            <v>Rieder BONO</v>
          </cell>
          <cell r="B65">
            <v>110236.92</v>
          </cell>
        </row>
        <row r="169">
          <cell r="A169" t="str">
            <v>Sistema Informático</v>
          </cell>
        </row>
        <row r="185">
          <cell r="A185" t="str">
            <v>Honorarios a Pagar usd</v>
          </cell>
          <cell r="B185">
            <v>3465</v>
          </cell>
        </row>
      </sheetData>
      <sheetData sheetId="2" refreshError="1"/>
      <sheetData sheetId="3" refreshError="1">
        <row r="9">
          <cell r="A9" t="str">
            <v>Com. P/Servicio de Asesoría</v>
          </cell>
        </row>
        <row r="52">
          <cell r="C52">
            <v>0</v>
          </cell>
        </row>
      </sheetData>
      <sheetData sheetId="4" refreshError="1"/>
      <sheetData sheetId="5" refreshError="1"/>
      <sheetData sheetId="6" refreshError="1">
        <row r="65">
          <cell r="D65">
            <v>6761.37</v>
          </cell>
        </row>
      </sheetData>
      <sheetData sheetId="7" refreshError="1">
        <row r="65">
          <cell r="D65">
            <v>3465</v>
          </cell>
          <cell r="E65">
            <v>6761.37</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N4">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Pasivo"/>
      <sheetName val="Balance Gral."/>
      <sheetName val="Resultados"/>
      <sheetName val="Resultados Acum"/>
      <sheetName val="Flujo"/>
      <sheetName val="Variac Patrim"/>
      <sheetName val="Notas inicial"/>
      <sheetName val="Nota 5 a-e"/>
      <sheetName val="Nota 5 f"/>
      <sheetName val="anexo g-l"/>
      <sheetName val="anexo r-u"/>
      <sheetName val="anexo m-p"/>
      <sheetName val="anexo v-x"/>
      <sheetName val="Nota final"/>
      <sheetName val="Calc. auxiliar flujo"/>
      <sheetName val="Claculo Anexou"/>
      <sheetName val="calculo Nota 5"/>
      <sheetName val="Claculo Nota 5c"/>
      <sheetName val="Com.RV"/>
      <sheetName val="Anexo nota K"/>
      <sheetName val="Hoja3"/>
      <sheetName val="Hoja1"/>
      <sheetName val="Hoja4"/>
      <sheetName val="Hoja2"/>
    </sheetNames>
    <sheetDataSet>
      <sheetData sheetId="0">
        <row r="79">
          <cell r="B79">
            <v>36111300.220000006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Custodia Renta Fija"/>
      <sheetName val="Detalle de Custodia Renta Varia"/>
      <sheetName val="RF"/>
      <sheetName val="RV"/>
      <sheetName val="Hoja3"/>
    </sheetNames>
    <sheetDataSet>
      <sheetData sheetId="0">
        <row r="29">
          <cell r="A29" t="str">
            <v>RENTA FIJA GS</v>
          </cell>
          <cell r="B29">
            <v>32279670723.579998</v>
          </cell>
        </row>
        <row r="30">
          <cell r="A30" t="str">
            <v>RENTA FIJA USD</v>
          </cell>
          <cell r="B30">
            <v>675461.07000000007</v>
          </cell>
        </row>
        <row r="31">
          <cell r="A31" t="str">
            <v xml:space="preserve">TC </v>
          </cell>
          <cell r="B31">
            <v>6733.98</v>
          </cell>
        </row>
        <row r="32">
          <cell r="A32" t="str">
            <v>EN GS</v>
          </cell>
          <cell r="B32">
            <v>4548541336.1585999</v>
          </cell>
        </row>
        <row r="33">
          <cell r="A33" t="str">
            <v>RENTA VARIABLE GS</v>
          </cell>
          <cell r="B33">
            <v>58141246000</v>
          </cell>
        </row>
        <row r="34">
          <cell r="A34" t="str">
            <v>TOTALES</v>
          </cell>
          <cell r="B34">
            <v>94969458059.738602</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Microsoft_Excel_97-2003_Worksheet.xls"/><Relationship Id="rId5" Type="http://schemas.openxmlformats.org/officeDocument/2006/relationships/image" Target="../media/image4.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T26"/>
  <sheetViews>
    <sheetView tabSelected="1" zoomScaleNormal="100" workbookViewId="0">
      <selection activeCell="E31" sqref="E31"/>
    </sheetView>
  </sheetViews>
  <sheetFormatPr baseColWidth="10" defaultColWidth="11.42578125" defaultRowHeight="15" x14ac:dyDescent="0.25"/>
  <cols>
    <col min="1" max="1" width="11.42578125" style="20"/>
    <col min="2" max="2" width="9.7109375" style="20" customWidth="1"/>
    <col min="3" max="3" width="28.42578125" style="20" customWidth="1"/>
    <col min="4" max="4" width="11.42578125" style="20"/>
    <col min="5" max="5" width="11.85546875" style="20" customWidth="1"/>
    <col min="6" max="6" width="36" style="20" customWidth="1"/>
    <col min="7" max="16384" width="11.42578125" style="20"/>
  </cols>
  <sheetData>
    <row r="2" spans="2:7" ht="20.25" x14ac:dyDescent="0.25">
      <c r="B2" s="41"/>
      <c r="C2" s="42"/>
      <c r="D2" s="42"/>
      <c r="E2" s="46"/>
      <c r="F2" s="42"/>
      <c r="G2" s="43"/>
    </row>
    <row r="3" spans="2:7" ht="23.25" customHeight="1" x14ac:dyDescent="0.25">
      <c r="B3" s="44"/>
      <c r="C3" s="289"/>
      <c r="D3" s="289"/>
      <c r="E3" s="290" t="s">
        <v>390</v>
      </c>
      <c r="F3" s="289"/>
      <c r="G3" s="291"/>
    </row>
    <row r="4" spans="2:7" ht="15.75" x14ac:dyDescent="0.25">
      <c r="B4" s="44"/>
      <c r="C4" s="289"/>
      <c r="D4" s="289"/>
      <c r="E4" s="292"/>
      <c r="F4" s="289"/>
      <c r="G4" s="291"/>
    </row>
    <row r="5" spans="2:7" ht="15.75" x14ac:dyDescent="0.25">
      <c r="B5" s="44"/>
      <c r="C5" s="289"/>
      <c r="D5" s="289"/>
      <c r="E5" s="292"/>
      <c r="F5" s="289"/>
      <c r="G5" s="291"/>
    </row>
    <row r="6" spans="2:7" ht="15.75" x14ac:dyDescent="0.25">
      <c r="B6" s="44"/>
      <c r="C6" s="289"/>
      <c r="D6" s="289"/>
      <c r="E6" s="293" t="s">
        <v>868</v>
      </c>
      <c r="F6" s="289"/>
      <c r="G6" s="291"/>
    </row>
    <row r="7" spans="2:7" ht="15.75" x14ac:dyDescent="0.25">
      <c r="B7" s="44"/>
      <c r="C7" s="289"/>
      <c r="D7" s="289"/>
      <c r="E7" s="293" t="s">
        <v>391</v>
      </c>
      <c r="F7" s="289"/>
      <c r="G7" s="291"/>
    </row>
    <row r="8" spans="2:7" ht="18.75" x14ac:dyDescent="0.25">
      <c r="B8" s="44"/>
      <c r="C8" s="289"/>
      <c r="D8" s="289"/>
      <c r="E8" s="294"/>
      <c r="F8" s="289"/>
      <c r="G8" s="291"/>
    </row>
    <row r="9" spans="2:7" ht="18.75" x14ac:dyDescent="0.25">
      <c r="B9" s="44"/>
      <c r="C9" s="289"/>
      <c r="D9" s="289"/>
      <c r="E9" s="295"/>
      <c r="F9" s="289"/>
      <c r="G9" s="291"/>
    </row>
    <row r="10" spans="2:7" ht="18.75" x14ac:dyDescent="0.25">
      <c r="B10" s="44"/>
      <c r="C10" s="295" t="s">
        <v>392</v>
      </c>
      <c r="D10" s="295" t="s">
        <v>680</v>
      </c>
      <c r="E10" s="289"/>
      <c r="F10" s="289"/>
      <c r="G10" s="291"/>
    </row>
    <row r="11" spans="2:7" ht="18.75" x14ac:dyDescent="0.25">
      <c r="B11" s="44"/>
      <c r="C11" s="296"/>
      <c r="D11" s="289"/>
      <c r="E11" s="289"/>
      <c r="F11" s="289"/>
      <c r="G11" s="291"/>
    </row>
    <row r="12" spans="2:7" ht="18.75" x14ac:dyDescent="0.25">
      <c r="B12" s="44"/>
      <c r="C12" s="295" t="s">
        <v>393</v>
      </c>
      <c r="D12" s="295" t="s">
        <v>681</v>
      </c>
      <c r="E12" s="289"/>
      <c r="F12" s="289"/>
      <c r="G12" s="291"/>
    </row>
    <row r="13" spans="2:7" x14ac:dyDescent="0.25">
      <c r="B13" s="44"/>
      <c r="C13" s="297"/>
      <c r="D13" s="289"/>
      <c r="E13" s="289"/>
      <c r="F13" s="289"/>
      <c r="G13" s="291"/>
    </row>
    <row r="14" spans="2:7" ht="18.75" x14ac:dyDescent="0.25">
      <c r="B14" s="44"/>
      <c r="C14" s="295" t="s">
        <v>394</v>
      </c>
      <c r="D14" s="296" t="s">
        <v>682</v>
      </c>
      <c r="E14" s="289"/>
      <c r="F14" s="289"/>
      <c r="G14" s="291"/>
    </row>
    <row r="15" spans="2:7" x14ac:dyDescent="0.25">
      <c r="B15" s="44"/>
      <c r="C15" s="298"/>
      <c r="D15" s="289"/>
      <c r="E15" s="289"/>
      <c r="F15" s="289"/>
      <c r="G15" s="291"/>
    </row>
    <row r="16" spans="2:7" ht="18.75" x14ac:dyDescent="0.25">
      <c r="B16" s="44"/>
      <c r="C16" s="295" t="s">
        <v>395</v>
      </c>
      <c r="D16" s="295" t="s">
        <v>683</v>
      </c>
      <c r="E16" s="295"/>
      <c r="F16" s="295"/>
      <c r="G16" s="299"/>
    </row>
    <row r="17" spans="2:72" ht="18.75" x14ac:dyDescent="0.25">
      <c r="B17" s="44"/>
      <c r="C17" s="295" t="s">
        <v>396</v>
      </c>
      <c r="D17" s="295" t="s">
        <v>684</v>
      </c>
      <c r="E17" s="295"/>
      <c r="F17" s="295"/>
      <c r="G17" s="299"/>
    </row>
    <row r="18" spans="2:72" ht="18.75" x14ac:dyDescent="0.25">
      <c r="B18" s="44"/>
      <c r="C18" s="295" t="s">
        <v>397</v>
      </c>
      <c r="D18" s="295" t="s">
        <v>685</v>
      </c>
      <c r="E18" s="295"/>
      <c r="F18" s="295"/>
      <c r="G18" s="299"/>
    </row>
    <row r="19" spans="2:72" ht="18.75" x14ac:dyDescent="0.25">
      <c r="B19" s="44"/>
      <c r="C19" s="295" t="s">
        <v>813</v>
      </c>
      <c r="D19" s="1098" t="s">
        <v>814</v>
      </c>
      <c r="E19" s="289"/>
      <c r="F19" s="289"/>
      <c r="G19" s="291"/>
    </row>
    <row r="20" spans="2:72" ht="47.45" customHeight="1" x14ac:dyDescent="0.25">
      <c r="B20" s="44"/>
      <c r="C20" s="295" t="s">
        <v>687</v>
      </c>
      <c r="D20" s="289"/>
      <c r="E20" s="289"/>
      <c r="F20" s="289"/>
      <c r="G20" s="291"/>
    </row>
    <row r="21" spans="2:72" ht="375.75" customHeight="1" x14ac:dyDescent="0.25">
      <c r="B21" s="44"/>
      <c r="C21" s="1134" t="s">
        <v>686</v>
      </c>
      <c r="D21" s="1134"/>
      <c r="E21" s="1134"/>
      <c r="F21" s="1134"/>
      <c r="G21" s="300"/>
      <c r="H21" s="1133"/>
      <c r="I21" s="1133"/>
      <c r="J21" s="1133"/>
      <c r="K21" s="1133"/>
      <c r="L21" s="1133"/>
      <c r="M21" s="1133"/>
      <c r="N21" s="1133"/>
      <c r="O21" s="1133"/>
      <c r="P21" s="1133"/>
      <c r="Q21" s="1133"/>
      <c r="R21" s="1133"/>
      <c r="S21" s="1133"/>
      <c r="T21" s="1133"/>
      <c r="U21" s="1133"/>
      <c r="V21" s="1133"/>
      <c r="W21" s="1133"/>
      <c r="X21" s="1133"/>
      <c r="Y21" s="1133"/>
      <c r="Z21" s="1133"/>
      <c r="AA21" s="1133"/>
      <c r="AB21" s="1133"/>
      <c r="AC21" s="1133"/>
      <c r="AD21" s="1133"/>
      <c r="AE21" s="1133"/>
      <c r="AF21" s="1133"/>
      <c r="AG21" s="1133"/>
      <c r="AH21" s="1133"/>
      <c r="AI21" s="1133"/>
      <c r="AJ21" s="1133"/>
      <c r="AK21" s="1133"/>
      <c r="AL21" s="1133"/>
      <c r="AM21" s="1133"/>
      <c r="AN21" s="1133"/>
      <c r="AO21" s="1133"/>
      <c r="AP21" s="1133"/>
      <c r="AQ21" s="1133"/>
      <c r="AR21" s="1133"/>
      <c r="AS21" s="1133"/>
      <c r="AT21" s="1133"/>
      <c r="AU21" s="1133"/>
      <c r="AV21" s="1133"/>
      <c r="AW21" s="1133"/>
      <c r="AX21" s="1133"/>
      <c r="AY21" s="1133"/>
      <c r="AZ21" s="1133"/>
      <c r="BA21" s="1133"/>
      <c r="BB21" s="1133"/>
      <c r="BC21" s="1133"/>
      <c r="BD21" s="1133"/>
      <c r="BE21" s="1133"/>
      <c r="BF21" s="1133"/>
      <c r="BG21" s="1133"/>
      <c r="BH21" s="1133"/>
      <c r="BI21" s="1133"/>
      <c r="BJ21" s="1133"/>
      <c r="BK21" s="1133"/>
      <c r="BL21" s="1133"/>
      <c r="BM21" s="1133"/>
      <c r="BN21" s="1133"/>
      <c r="BO21" s="1133"/>
      <c r="BP21" s="1133"/>
      <c r="BQ21" s="1133"/>
      <c r="BR21" s="1133"/>
      <c r="BS21" s="1133"/>
      <c r="BT21" s="40"/>
    </row>
    <row r="22" spans="2:72" ht="103.9" customHeight="1" x14ac:dyDescent="0.25">
      <c r="B22" s="44"/>
      <c r="C22" s="289"/>
      <c r="D22" s="289"/>
      <c r="E22" s="301"/>
      <c r="F22" s="289"/>
      <c r="G22" s="291"/>
    </row>
    <row r="23" spans="2:72" x14ac:dyDescent="0.25">
      <c r="B23" s="44"/>
      <c r="C23" s="302"/>
      <c r="D23" s="1131"/>
      <c r="E23" s="1131"/>
      <c r="F23" s="1131"/>
      <c r="G23" s="1132"/>
    </row>
    <row r="24" spans="2:72" x14ac:dyDescent="0.25">
      <c r="B24" s="44"/>
      <c r="C24" s="302"/>
      <c r="D24" s="1131"/>
      <c r="E24" s="1131"/>
      <c r="F24" s="1131"/>
      <c r="G24" s="1132"/>
    </row>
    <row r="25" spans="2:72" x14ac:dyDescent="0.25">
      <c r="B25" s="44"/>
      <c r="C25" s="303"/>
      <c r="D25" s="1131"/>
      <c r="E25" s="1131"/>
      <c r="F25" s="303"/>
      <c r="G25" s="291"/>
    </row>
    <row r="26" spans="2:72" x14ac:dyDescent="0.25">
      <c r="B26" s="45"/>
      <c r="C26" s="304"/>
      <c r="D26" s="304"/>
      <c r="E26" s="304"/>
      <c r="F26" s="304"/>
      <c r="G26" s="305"/>
    </row>
  </sheetData>
  <mergeCells count="22">
    <mergeCell ref="BH21:BK21"/>
    <mergeCell ref="BL21:BO21"/>
    <mergeCell ref="BP21:BS21"/>
    <mergeCell ref="D23:E23"/>
    <mergeCell ref="AF21:AI21"/>
    <mergeCell ref="AJ21:AM21"/>
    <mergeCell ref="AN21:AQ21"/>
    <mergeCell ref="AR21:AU21"/>
    <mergeCell ref="AV21:AY21"/>
    <mergeCell ref="AZ21:BC21"/>
    <mergeCell ref="C21:F21"/>
    <mergeCell ref="H21:K21"/>
    <mergeCell ref="L21:O21"/>
    <mergeCell ref="P21:S21"/>
    <mergeCell ref="T21:W21"/>
    <mergeCell ref="D24:E24"/>
    <mergeCell ref="F23:G23"/>
    <mergeCell ref="F24:G24"/>
    <mergeCell ref="D25:E25"/>
    <mergeCell ref="BD21:BG21"/>
    <mergeCell ref="X21:AA21"/>
    <mergeCell ref="AB21:AE21"/>
  </mergeCells>
  <pageMargins left="0.7" right="0.7" top="0.75" bottom="0.75" header="0.3" footer="0.3"/>
  <pageSetup paperSize="9" scale="57" orientation="portrait" r:id="rId1"/>
  <colBreaks count="1" manualBreakCount="1">
    <brk id="7" max="22"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R121"/>
  <sheetViews>
    <sheetView showGridLines="0" topLeftCell="A67" zoomScale="85" zoomScaleNormal="85" workbookViewId="0">
      <selection activeCell="B1" sqref="B1"/>
    </sheetView>
  </sheetViews>
  <sheetFormatPr baseColWidth="10" defaultRowHeight="15" x14ac:dyDescent="0.25"/>
  <cols>
    <col min="2" max="2" width="45.85546875" customWidth="1"/>
    <col min="3" max="3" width="16.85546875" customWidth="1"/>
    <col min="4" max="4" width="19.5703125" customWidth="1"/>
    <col min="5" max="5" width="18" customWidth="1"/>
    <col min="6" max="6" width="18.140625" customWidth="1"/>
    <col min="7" max="7" width="19.28515625" customWidth="1"/>
    <col min="8" max="8" width="18.5703125" customWidth="1"/>
    <col min="9" max="9" width="20.5703125" customWidth="1"/>
    <col min="10" max="10" width="5.85546875" customWidth="1"/>
    <col min="11" max="11" width="14.7109375" style="20" customWidth="1"/>
    <col min="12" max="12" width="0.5703125" style="20" customWidth="1"/>
    <col min="13" max="13" width="15.7109375" style="20" customWidth="1"/>
    <col min="14" max="14" width="11.7109375" customWidth="1"/>
    <col min="15" max="15" width="15.85546875" bestFit="1" customWidth="1"/>
    <col min="258" max="258" width="45.28515625" customWidth="1"/>
    <col min="259" max="259" width="16.85546875" customWidth="1"/>
    <col min="260" max="260" width="15.85546875" customWidth="1"/>
    <col min="261" max="261" width="18" customWidth="1"/>
    <col min="262" max="262" width="18.140625" customWidth="1"/>
    <col min="263" max="263" width="19.28515625" customWidth="1"/>
    <col min="264" max="264" width="18.5703125" customWidth="1"/>
    <col min="265" max="265" width="20.5703125" customWidth="1"/>
    <col min="266" max="266" width="5.85546875" customWidth="1"/>
    <col min="267" max="267" width="14.7109375" customWidth="1"/>
    <col min="268" max="268" width="0.5703125" customWidth="1"/>
    <col min="269" max="269" width="15.7109375" customWidth="1"/>
    <col min="270" max="270" width="11.7109375" customWidth="1"/>
    <col min="271" max="271" width="15.85546875" bestFit="1" customWidth="1"/>
    <col min="514" max="514" width="45.28515625" customWidth="1"/>
    <col min="515" max="515" width="16.85546875" customWidth="1"/>
    <col min="516" max="516" width="15.85546875" customWidth="1"/>
    <col min="517" max="517" width="18" customWidth="1"/>
    <col min="518" max="518" width="18.140625" customWidth="1"/>
    <col min="519" max="519" width="19.28515625" customWidth="1"/>
    <col min="520" max="520" width="18.5703125" customWidth="1"/>
    <col min="521" max="521" width="20.5703125" customWidth="1"/>
    <col min="522" max="522" width="5.85546875" customWidth="1"/>
    <col min="523" max="523" width="14.7109375" customWidth="1"/>
    <col min="524" max="524" width="0.5703125" customWidth="1"/>
    <col min="525" max="525" width="15.7109375" customWidth="1"/>
    <col min="526" max="526" width="11.7109375" customWidth="1"/>
    <col min="527" max="527" width="15.85546875" bestFit="1" customWidth="1"/>
    <col min="770" max="770" width="45.28515625" customWidth="1"/>
    <col min="771" max="771" width="16.85546875" customWidth="1"/>
    <col min="772" max="772" width="15.85546875" customWidth="1"/>
    <col min="773" max="773" width="18" customWidth="1"/>
    <col min="774" max="774" width="18.140625" customWidth="1"/>
    <col min="775" max="775" width="19.28515625" customWidth="1"/>
    <col min="776" max="776" width="18.5703125" customWidth="1"/>
    <col min="777" max="777" width="20.5703125" customWidth="1"/>
    <col min="778" max="778" width="5.85546875" customWidth="1"/>
    <col min="779" max="779" width="14.7109375" customWidth="1"/>
    <col min="780" max="780" width="0.5703125" customWidth="1"/>
    <col min="781" max="781" width="15.7109375" customWidth="1"/>
    <col min="782" max="782" width="11.7109375" customWidth="1"/>
    <col min="783" max="783" width="15.85546875" bestFit="1" customWidth="1"/>
    <col min="1026" max="1026" width="45.28515625" customWidth="1"/>
    <col min="1027" max="1027" width="16.85546875" customWidth="1"/>
    <col min="1028" max="1028" width="15.85546875" customWidth="1"/>
    <col min="1029" max="1029" width="18" customWidth="1"/>
    <col min="1030" max="1030" width="18.140625" customWidth="1"/>
    <col min="1031" max="1031" width="19.28515625" customWidth="1"/>
    <col min="1032" max="1032" width="18.5703125" customWidth="1"/>
    <col min="1033" max="1033" width="20.5703125" customWidth="1"/>
    <col min="1034" max="1034" width="5.85546875" customWidth="1"/>
    <col min="1035" max="1035" width="14.7109375" customWidth="1"/>
    <col min="1036" max="1036" width="0.5703125" customWidth="1"/>
    <col min="1037" max="1037" width="15.7109375" customWidth="1"/>
    <col min="1038" max="1038" width="11.7109375" customWidth="1"/>
    <col min="1039" max="1039" width="15.85546875" bestFit="1" customWidth="1"/>
    <col min="1282" max="1282" width="45.28515625" customWidth="1"/>
    <col min="1283" max="1283" width="16.85546875" customWidth="1"/>
    <col min="1284" max="1284" width="15.85546875" customWidth="1"/>
    <col min="1285" max="1285" width="18" customWidth="1"/>
    <col min="1286" max="1286" width="18.140625" customWidth="1"/>
    <col min="1287" max="1287" width="19.28515625" customWidth="1"/>
    <col min="1288" max="1288" width="18.5703125" customWidth="1"/>
    <col min="1289" max="1289" width="20.5703125" customWidth="1"/>
    <col min="1290" max="1290" width="5.85546875" customWidth="1"/>
    <col min="1291" max="1291" width="14.7109375" customWidth="1"/>
    <col min="1292" max="1292" width="0.5703125" customWidth="1"/>
    <col min="1293" max="1293" width="15.7109375" customWidth="1"/>
    <col min="1294" max="1294" width="11.7109375" customWidth="1"/>
    <col min="1295" max="1295" width="15.85546875" bestFit="1" customWidth="1"/>
    <col min="1538" max="1538" width="45.28515625" customWidth="1"/>
    <col min="1539" max="1539" width="16.85546875" customWidth="1"/>
    <col min="1540" max="1540" width="15.85546875" customWidth="1"/>
    <col min="1541" max="1541" width="18" customWidth="1"/>
    <col min="1542" max="1542" width="18.140625" customWidth="1"/>
    <col min="1543" max="1543" width="19.28515625" customWidth="1"/>
    <col min="1544" max="1544" width="18.5703125" customWidth="1"/>
    <col min="1545" max="1545" width="20.5703125" customWidth="1"/>
    <col min="1546" max="1546" width="5.85546875" customWidth="1"/>
    <col min="1547" max="1547" width="14.7109375" customWidth="1"/>
    <col min="1548" max="1548" width="0.5703125" customWidth="1"/>
    <col min="1549" max="1549" width="15.7109375" customWidth="1"/>
    <col min="1550" max="1550" width="11.7109375" customWidth="1"/>
    <col min="1551" max="1551" width="15.85546875" bestFit="1" customWidth="1"/>
    <col min="1794" max="1794" width="45.28515625" customWidth="1"/>
    <col min="1795" max="1795" width="16.85546875" customWidth="1"/>
    <col min="1796" max="1796" width="15.85546875" customWidth="1"/>
    <col min="1797" max="1797" width="18" customWidth="1"/>
    <col min="1798" max="1798" width="18.140625" customWidth="1"/>
    <col min="1799" max="1799" width="19.28515625" customWidth="1"/>
    <col min="1800" max="1800" width="18.5703125" customWidth="1"/>
    <col min="1801" max="1801" width="20.5703125" customWidth="1"/>
    <col min="1802" max="1802" width="5.85546875" customWidth="1"/>
    <col min="1803" max="1803" width="14.7109375" customWidth="1"/>
    <col min="1804" max="1804" width="0.5703125" customWidth="1"/>
    <col min="1805" max="1805" width="15.7109375" customWidth="1"/>
    <col min="1806" max="1806" width="11.7109375" customWidth="1"/>
    <col min="1807" max="1807" width="15.85546875" bestFit="1" customWidth="1"/>
    <col min="2050" max="2050" width="45.28515625" customWidth="1"/>
    <col min="2051" max="2051" width="16.85546875" customWidth="1"/>
    <col min="2052" max="2052" width="15.85546875" customWidth="1"/>
    <col min="2053" max="2053" width="18" customWidth="1"/>
    <col min="2054" max="2054" width="18.140625" customWidth="1"/>
    <col min="2055" max="2055" width="19.28515625" customWidth="1"/>
    <col min="2056" max="2056" width="18.5703125" customWidth="1"/>
    <col min="2057" max="2057" width="20.5703125" customWidth="1"/>
    <col min="2058" max="2058" width="5.85546875" customWidth="1"/>
    <col min="2059" max="2059" width="14.7109375" customWidth="1"/>
    <col min="2060" max="2060" width="0.5703125" customWidth="1"/>
    <col min="2061" max="2061" width="15.7109375" customWidth="1"/>
    <col min="2062" max="2062" width="11.7109375" customWidth="1"/>
    <col min="2063" max="2063" width="15.85546875" bestFit="1" customWidth="1"/>
    <col min="2306" max="2306" width="45.28515625" customWidth="1"/>
    <col min="2307" max="2307" width="16.85546875" customWidth="1"/>
    <col min="2308" max="2308" width="15.85546875" customWidth="1"/>
    <col min="2309" max="2309" width="18" customWidth="1"/>
    <col min="2310" max="2310" width="18.140625" customWidth="1"/>
    <col min="2311" max="2311" width="19.28515625" customWidth="1"/>
    <col min="2312" max="2312" width="18.5703125" customWidth="1"/>
    <col min="2313" max="2313" width="20.5703125" customWidth="1"/>
    <col min="2314" max="2314" width="5.85546875" customWidth="1"/>
    <col min="2315" max="2315" width="14.7109375" customWidth="1"/>
    <col min="2316" max="2316" width="0.5703125" customWidth="1"/>
    <col min="2317" max="2317" width="15.7109375" customWidth="1"/>
    <col min="2318" max="2318" width="11.7109375" customWidth="1"/>
    <col min="2319" max="2319" width="15.85546875" bestFit="1" customWidth="1"/>
    <col min="2562" max="2562" width="45.28515625" customWidth="1"/>
    <col min="2563" max="2563" width="16.85546875" customWidth="1"/>
    <col min="2564" max="2564" width="15.85546875" customWidth="1"/>
    <col min="2565" max="2565" width="18" customWidth="1"/>
    <col min="2566" max="2566" width="18.140625" customWidth="1"/>
    <col min="2567" max="2567" width="19.28515625" customWidth="1"/>
    <col min="2568" max="2568" width="18.5703125" customWidth="1"/>
    <col min="2569" max="2569" width="20.5703125" customWidth="1"/>
    <col min="2570" max="2570" width="5.85546875" customWidth="1"/>
    <col min="2571" max="2571" width="14.7109375" customWidth="1"/>
    <col min="2572" max="2572" width="0.5703125" customWidth="1"/>
    <col min="2573" max="2573" width="15.7109375" customWidth="1"/>
    <col min="2574" max="2574" width="11.7109375" customWidth="1"/>
    <col min="2575" max="2575" width="15.85546875" bestFit="1" customWidth="1"/>
    <col min="2818" max="2818" width="45.28515625" customWidth="1"/>
    <col min="2819" max="2819" width="16.85546875" customWidth="1"/>
    <col min="2820" max="2820" width="15.85546875" customWidth="1"/>
    <col min="2821" max="2821" width="18" customWidth="1"/>
    <col min="2822" max="2822" width="18.140625" customWidth="1"/>
    <col min="2823" max="2823" width="19.28515625" customWidth="1"/>
    <col min="2824" max="2824" width="18.5703125" customWidth="1"/>
    <col min="2825" max="2825" width="20.5703125" customWidth="1"/>
    <col min="2826" max="2826" width="5.85546875" customWidth="1"/>
    <col min="2827" max="2827" width="14.7109375" customWidth="1"/>
    <col min="2828" max="2828" width="0.5703125" customWidth="1"/>
    <col min="2829" max="2829" width="15.7109375" customWidth="1"/>
    <col min="2830" max="2830" width="11.7109375" customWidth="1"/>
    <col min="2831" max="2831" width="15.85546875" bestFit="1" customWidth="1"/>
    <col min="3074" max="3074" width="45.28515625" customWidth="1"/>
    <col min="3075" max="3075" width="16.85546875" customWidth="1"/>
    <col min="3076" max="3076" width="15.85546875" customWidth="1"/>
    <col min="3077" max="3077" width="18" customWidth="1"/>
    <col min="3078" max="3078" width="18.140625" customWidth="1"/>
    <col min="3079" max="3079" width="19.28515625" customWidth="1"/>
    <col min="3080" max="3080" width="18.5703125" customWidth="1"/>
    <col min="3081" max="3081" width="20.5703125" customWidth="1"/>
    <col min="3082" max="3082" width="5.85546875" customWidth="1"/>
    <col min="3083" max="3083" width="14.7109375" customWidth="1"/>
    <col min="3084" max="3084" width="0.5703125" customWidth="1"/>
    <col min="3085" max="3085" width="15.7109375" customWidth="1"/>
    <col min="3086" max="3086" width="11.7109375" customWidth="1"/>
    <col min="3087" max="3087" width="15.85546875" bestFit="1" customWidth="1"/>
    <col min="3330" max="3330" width="45.28515625" customWidth="1"/>
    <col min="3331" max="3331" width="16.85546875" customWidth="1"/>
    <col min="3332" max="3332" width="15.85546875" customWidth="1"/>
    <col min="3333" max="3333" width="18" customWidth="1"/>
    <col min="3334" max="3334" width="18.140625" customWidth="1"/>
    <col min="3335" max="3335" width="19.28515625" customWidth="1"/>
    <col min="3336" max="3336" width="18.5703125" customWidth="1"/>
    <col min="3337" max="3337" width="20.5703125" customWidth="1"/>
    <col min="3338" max="3338" width="5.85546875" customWidth="1"/>
    <col min="3339" max="3339" width="14.7109375" customWidth="1"/>
    <col min="3340" max="3340" width="0.5703125" customWidth="1"/>
    <col min="3341" max="3341" width="15.7109375" customWidth="1"/>
    <col min="3342" max="3342" width="11.7109375" customWidth="1"/>
    <col min="3343" max="3343" width="15.85546875" bestFit="1" customWidth="1"/>
    <col min="3586" max="3586" width="45.28515625" customWidth="1"/>
    <col min="3587" max="3587" width="16.85546875" customWidth="1"/>
    <col min="3588" max="3588" width="15.85546875" customWidth="1"/>
    <col min="3589" max="3589" width="18" customWidth="1"/>
    <col min="3590" max="3590" width="18.140625" customWidth="1"/>
    <col min="3591" max="3591" width="19.28515625" customWidth="1"/>
    <col min="3592" max="3592" width="18.5703125" customWidth="1"/>
    <col min="3593" max="3593" width="20.5703125" customWidth="1"/>
    <col min="3594" max="3594" width="5.85546875" customWidth="1"/>
    <col min="3595" max="3595" width="14.7109375" customWidth="1"/>
    <col min="3596" max="3596" width="0.5703125" customWidth="1"/>
    <col min="3597" max="3597" width="15.7109375" customWidth="1"/>
    <col min="3598" max="3598" width="11.7109375" customWidth="1"/>
    <col min="3599" max="3599" width="15.85546875" bestFit="1" customWidth="1"/>
    <col min="3842" max="3842" width="45.28515625" customWidth="1"/>
    <col min="3843" max="3843" width="16.85546875" customWidth="1"/>
    <col min="3844" max="3844" width="15.85546875" customWidth="1"/>
    <col min="3845" max="3845" width="18" customWidth="1"/>
    <col min="3846" max="3846" width="18.140625" customWidth="1"/>
    <col min="3847" max="3847" width="19.28515625" customWidth="1"/>
    <col min="3848" max="3848" width="18.5703125" customWidth="1"/>
    <col min="3849" max="3849" width="20.5703125" customWidth="1"/>
    <col min="3850" max="3850" width="5.85546875" customWidth="1"/>
    <col min="3851" max="3851" width="14.7109375" customWidth="1"/>
    <col min="3852" max="3852" width="0.5703125" customWidth="1"/>
    <col min="3853" max="3853" width="15.7109375" customWidth="1"/>
    <col min="3854" max="3854" width="11.7109375" customWidth="1"/>
    <col min="3855" max="3855" width="15.85546875" bestFit="1" customWidth="1"/>
    <col min="4098" max="4098" width="45.28515625" customWidth="1"/>
    <col min="4099" max="4099" width="16.85546875" customWidth="1"/>
    <col min="4100" max="4100" width="15.85546875" customWidth="1"/>
    <col min="4101" max="4101" width="18" customWidth="1"/>
    <col min="4102" max="4102" width="18.140625" customWidth="1"/>
    <col min="4103" max="4103" width="19.28515625" customWidth="1"/>
    <col min="4104" max="4104" width="18.5703125" customWidth="1"/>
    <col min="4105" max="4105" width="20.5703125" customWidth="1"/>
    <col min="4106" max="4106" width="5.85546875" customWidth="1"/>
    <col min="4107" max="4107" width="14.7109375" customWidth="1"/>
    <col min="4108" max="4108" width="0.5703125" customWidth="1"/>
    <col min="4109" max="4109" width="15.7109375" customWidth="1"/>
    <col min="4110" max="4110" width="11.7109375" customWidth="1"/>
    <col min="4111" max="4111" width="15.85546875" bestFit="1" customWidth="1"/>
    <col min="4354" max="4354" width="45.28515625" customWidth="1"/>
    <col min="4355" max="4355" width="16.85546875" customWidth="1"/>
    <col min="4356" max="4356" width="15.85546875" customWidth="1"/>
    <col min="4357" max="4357" width="18" customWidth="1"/>
    <col min="4358" max="4358" width="18.140625" customWidth="1"/>
    <col min="4359" max="4359" width="19.28515625" customWidth="1"/>
    <col min="4360" max="4360" width="18.5703125" customWidth="1"/>
    <col min="4361" max="4361" width="20.5703125" customWidth="1"/>
    <col min="4362" max="4362" width="5.85546875" customWidth="1"/>
    <col min="4363" max="4363" width="14.7109375" customWidth="1"/>
    <col min="4364" max="4364" width="0.5703125" customWidth="1"/>
    <col min="4365" max="4365" width="15.7109375" customWidth="1"/>
    <col min="4366" max="4366" width="11.7109375" customWidth="1"/>
    <col min="4367" max="4367" width="15.85546875" bestFit="1" customWidth="1"/>
    <col min="4610" max="4610" width="45.28515625" customWidth="1"/>
    <col min="4611" max="4611" width="16.85546875" customWidth="1"/>
    <col min="4612" max="4612" width="15.85546875" customWidth="1"/>
    <col min="4613" max="4613" width="18" customWidth="1"/>
    <col min="4614" max="4614" width="18.140625" customWidth="1"/>
    <col min="4615" max="4615" width="19.28515625" customWidth="1"/>
    <col min="4616" max="4616" width="18.5703125" customWidth="1"/>
    <col min="4617" max="4617" width="20.5703125" customWidth="1"/>
    <col min="4618" max="4618" width="5.85546875" customWidth="1"/>
    <col min="4619" max="4619" width="14.7109375" customWidth="1"/>
    <col min="4620" max="4620" width="0.5703125" customWidth="1"/>
    <col min="4621" max="4621" width="15.7109375" customWidth="1"/>
    <col min="4622" max="4622" width="11.7109375" customWidth="1"/>
    <col min="4623" max="4623" width="15.85546875" bestFit="1" customWidth="1"/>
    <col min="4866" max="4866" width="45.28515625" customWidth="1"/>
    <col min="4867" max="4867" width="16.85546875" customWidth="1"/>
    <col min="4868" max="4868" width="15.85546875" customWidth="1"/>
    <col min="4869" max="4869" width="18" customWidth="1"/>
    <col min="4870" max="4870" width="18.140625" customWidth="1"/>
    <col min="4871" max="4871" width="19.28515625" customWidth="1"/>
    <col min="4872" max="4872" width="18.5703125" customWidth="1"/>
    <col min="4873" max="4873" width="20.5703125" customWidth="1"/>
    <col min="4874" max="4874" width="5.85546875" customWidth="1"/>
    <col min="4875" max="4875" width="14.7109375" customWidth="1"/>
    <col min="4876" max="4876" width="0.5703125" customWidth="1"/>
    <col min="4877" max="4877" width="15.7109375" customWidth="1"/>
    <col min="4878" max="4878" width="11.7109375" customWidth="1"/>
    <col min="4879" max="4879" width="15.85546875" bestFit="1" customWidth="1"/>
    <col min="5122" max="5122" width="45.28515625" customWidth="1"/>
    <col min="5123" max="5123" width="16.85546875" customWidth="1"/>
    <col min="5124" max="5124" width="15.85546875" customWidth="1"/>
    <col min="5125" max="5125" width="18" customWidth="1"/>
    <col min="5126" max="5126" width="18.140625" customWidth="1"/>
    <col min="5127" max="5127" width="19.28515625" customWidth="1"/>
    <col min="5128" max="5128" width="18.5703125" customWidth="1"/>
    <col min="5129" max="5129" width="20.5703125" customWidth="1"/>
    <col min="5130" max="5130" width="5.85546875" customWidth="1"/>
    <col min="5131" max="5131" width="14.7109375" customWidth="1"/>
    <col min="5132" max="5132" width="0.5703125" customWidth="1"/>
    <col min="5133" max="5133" width="15.7109375" customWidth="1"/>
    <col min="5134" max="5134" width="11.7109375" customWidth="1"/>
    <col min="5135" max="5135" width="15.85546875" bestFit="1" customWidth="1"/>
    <col min="5378" max="5378" width="45.28515625" customWidth="1"/>
    <col min="5379" max="5379" width="16.85546875" customWidth="1"/>
    <col min="5380" max="5380" width="15.85546875" customWidth="1"/>
    <col min="5381" max="5381" width="18" customWidth="1"/>
    <col min="5382" max="5382" width="18.140625" customWidth="1"/>
    <col min="5383" max="5383" width="19.28515625" customWidth="1"/>
    <col min="5384" max="5384" width="18.5703125" customWidth="1"/>
    <col min="5385" max="5385" width="20.5703125" customWidth="1"/>
    <col min="5386" max="5386" width="5.85546875" customWidth="1"/>
    <col min="5387" max="5387" width="14.7109375" customWidth="1"/>
    <col min="5388" max="5388" width="0.5703125" customWidth="1"/>
    <col min="5389" max="5389" width="15.7109375" customWidth="1"/>
    <col min="5390" max="5390" width="11.7109375" customWidth="1"/>
    <col min="5391" max="5391" width="15.85546875" bestFit="1" customWidth="1"/>
    <col min="5634" max="5634" width="45.28515625" customWidth="1"/>
    <col min="5635" max="5635" width="16.85546875" customWidth="1"/>
    <col min="5636" max="5636" width="15.85546875" customWidth="1"/>
    <col min="5637" max="5637" width="18" customWidth="1"/>
    <col min="5638" max="5638" width="18.140625" customWidth="1"/>
    <col min="5639" max="5639" width="19.28515625" customWidth="1"/>
    <col min="5640" max="5640" width="18.5703125" customWidth="1"/>
    <col min="5641" max="5641" width="20.5703125" customWidth="1"/>
    <col min="5642" max="5642" width="5.85546875" customWidth="1"/>
    <col min="5643" max="5643" width="14.7109375" customWidth="1"/>
    <col min="5644" max="5644" width="0.5703125" customWidth="1"/>
    <col min="5645" max="5645" width="15.7109375" customWidth="1"/>
    <col min="5646" max="5646" width="11.7109375" customWidth="1"/>
    <col min="5647" max="5647" width="15.85546875" bestFit="1" customWidth="1"/>
    <col min="5890" max="5890" width="45.28515625" customWidth="1"/>
    <col min="5891" max="5891" width="16.85546875" customWidth="1"/>
    <col min="5892" max="5892" width="15.85546875" customWidth="1"/>
    <col min="5893" max="5893" width="18" customWidth="1"/>
    <col min="5894" max="5894" width="18.140625" customWidth="1"/>
    <col min="5895" max="5895" width="19.28515625" customWidth="1"/>
    <col min="5896" max="5896" width="18.5703125" customWidth="1"/>
    <col min="5897" max="5897" width="20.5703125" customWidth="1"/>
    <col min="5898" max="5898" width="5.85546875" customWidth="1"/>
    <col min="5899" max="5899" width="14.7109375" customWidth="1"/>
    <col min="5900" max="5900" width="0.5703125" customWidth="1"/>
    <col min="5901" max="5901" width="15.7109375" customWidth="1"/>
    <col min="5902" max="5902" width="11.7109375" customWidth="1"/>
    <col min="5903" max="5903" width="15.85546875" bestFit="1" customWidth="1"/>
    <col min="6146" max="6146" width="45.28515625" customWidth="1"/>
    <col min="6147" max="6147" width="16.85546875" customWidth="1"/>
    <col min="6148" max="6148" width="15.85546875" customWidth="1"/>
    <col min="6149" max="6149" width="18" customWidth="1"/>
    <col min="6150" max="6150" width="18.140625" customWidth="1"/>
    <col min="6151" max="6151" width="19.28515625" customWidth="1"/>
    <col min="6152" max="6152" width="18.5703125" customWidth="1"/>
    <col min="6153" max="6153" width="20.5703125" customWidth="1"/>
    <col min="6154" max="6154" width="5.85546875" customWidth="1"/>
    <col min="6155" max="6155" width="14.7109375" customWidth="1"/>
    <col min="6156" max="6156" width="0.5703125" customWidth="1"/>
    <col min="6157" max="6157" width="15.7109375" customWidth="1"/>
    <col min="6158" max="6158" width="11.7109375" customWidth="1"/>
    <col min="6159" max="6159" width="15.85546875" bestFit="1" customWidth="1"/>
    <col min="6402" max="6402" width="45.28515625" customWidth="1"/>
    <col min="6403" max="6403" width="16.85546875" customWidth="1"/>
    <col min="6404" max="6404" width="15.85546875" customWidth="1"/>
    <col min="6405" max="6405" width="18" customWidth="1"/>
    <col min="6406" max="6406" width="18.140625" customWidth="1"/>
    <col min="6407" max="6407" width="19.28515625" customWidth="1"/>
    <col min="6408" max="6408" width="18.5703125" customWidth="1"/>
    <col min="6409" max="6409" width="20.5703125" customWidth="1"/>
    <col min="6410" max="6410" width="5.85546875" customWidth="1"/>
    <col min="6411" max="6411" width="14.7109375" customWidth="1"/>
    <col min="6412" max="6412" width="0.5703125" customWidth="1"/>
    <col min="6413" max="6413" width="15.7109375" customWidth="1"/>
    <col min="6414" max="6414" width="11.7109375" customWidth="1"/>
    <col min="6415" max="6415" width="15.85546875" bestFit="1" customWidth="1"/>
    <col min="6658" max="6658" width="45.28515625" customWidth="1"/>
    <col min="6659" max="6659" width="16.85546875" customWidth="1"/>
    <col min="6660" max="6660" width="15.85546875" customWidth="1"/>
    <col min="6661" max="6661" width="18" customWidth="1"/>
    <col min="6662" max="6662" width="18.140625" customWidth="1"/>
    <col min="6663" max="6663" width="19.28515625" customWidth="1"/>
    <col min="6664" max="6664" width="18.5703125" customWidth="1"/>
    <col min="6665" max="6665" width="20.5703125" customWidth="1"/>
    <col min="6666" max="6666" width="5.85546875" customWidth="1"/>
    <col min="6667" max="6667" width="14.7109375" customWidth="1"/>
    <col min="6668" max="6668" width="0.5703125" customWidth="1"/>
    <col min="6669" max="6669" width="15.7109375" customWidth="1"/>
    <col min="6670" max="6670" width="11.7109375" customWidth="1"/>
    <col min="6671" max="6671" width="15.85546875" bestFit="1" customWidth="1"/>
    <col min="6914" max="6914" width="45.28515625" customWidth="1"/>
    <col min="6915" max="6915" width="16.85546875" customWidth="1"/>
    <col min="6916" max="6916" width="15.85546875" customWidth="1"/>
    <col min="6917" max="6917" width="18" customWidth="1"/>
    <col min="6918" max="6918" width="18.140625" customWidth="1"/>
    <col min="6919" max="6919" width="19.28515625" customWidth="1"/>
    <col min="6920" max="6920" width="18.5703125" customWidth="1"/>
    <col min="6921" max="6921" width="20.5703125" customWidth="1"/>
    <col min="6922" max="6922" width="5.85546875" customWidth="1"/>
    <col min="6923" max="6923" width="14.7109375" customWidth="1"/>
    <col min="6924" max="6924" width="0.5703125" customWidth="1"/>
    <col min="6925" max="6925" width="15.7109375" customWidth="1"/>
    <col min="6926" max="6926" width="11.7109375" customWidth="1"/>
    <col min="6927" max="6927" width="15.85546875" bestFit="1" customWidth="1"/>
    <col min="7170" max="7170" width="45.28515625" customWidth="1"/>
    <col min="7171" max="7171" width="16.85546875" customWidth="1"/>
    <col min="7172" max="7172" width="15.85546875" customWidth="1"/>
    <col min="7173" max="7173" width="18" customWidth="1"/>
    <col min="7174" max="7174" width="18.140625" customWidth="1"/>
    <col min="7175" max="7175" width="19.28515625" customWidth="1"/>
    <col min="7176" max="7176" width="18.5703125" customWidth="1"/>
    <col min="7177" max="7177" width="20.5703125" customWidth="1"/>
    <col min="7178" max="7178" width="5.85546875" customWidth="1"/>
    <col min="7179" max="7179" width="14.7109375" customWidth="1"/>
    <col min="7180" max="7180" width="0.5703125" customWidth="1"/>
    <col min="7181" max="7181" width="15.7109375" customWidth="1"/>
    <col min="7182" max="7182" width="11.7109375" customWidth="1"/>
    <col min="7183" max="7183" width="15.85546875" bestFit="1" customWidth="1"/>
    <col min="7426" max="7426" width="45.28515625" customWidth="1"/>
    <col min="7427" max="7427" width="16.85546875" customWidth="1"/>
    <col min="7428" max="7428" width="15.85546875" customWidth="1"/>
    <col min="7429" max="7429" width="18" customWidth="1"/>
    <col min="7430" max="7430" width="18.140625" customWidth="1"/>
    <col min="7431" max="7431" width="19.28515625" customWidth="1"/>
    <col min="7432" max="7432" width="18.5703125" customWidth="1"/>
    <col min="7433" max="7433" width="20.5703125" customWidth="1"/>
    <col min="7434" max="7434" width="5.85546875" customWidth="1"/>
    <col min="7435" max="7435" width="14.7109375" customWidth="1"/>
    <col min="7436" max="7436" width="0.5703125" customWidth="1"/>
    <col min="7437" max="7437" width="15.7109375" customWidth="1"/>
    <col min="7438" max="7438" width="11.7109375" customWidth="1"/>
    <col min="7439" max="7439" width="15.85546875" bestFit="1" customWidth="1"/>
    <col min="7682" max="7682" width="45.28515625" customWidth="1"/>
    <col min="7683" max="7683" width="16.85546875" customWidth="1"/>
    <col min="7684" max="7684" width="15.85546875" customWidth="1"/>
    <col min="7685" max="7685" width="18" customWidth="1"/>
    <col min="7686" max="7686" width="18.140625" customWidth="1"/>
    <col min="7687" max="7687" width="19.28515625" customWidth="1"/>
    <col min="7688" max="7688" width="18.5703125" customWidth="1"/>
    <col min="7689" max="7689" width="20.5703125" customWidth="1"/>
    <col min="7690" max="7690" width="5.85546875" customWidth="1"/>
    <col min="7691" max="7691" width="14.7109375" customWidth="1"/>
    <col min="7692" max="7692" width="0.5703125" customWidth="1"/>
    <col min="7693" max="7693" width="15.7109375" customWidth="1"/>
    <col min="7694" max="7694" width="11.7109375" customWidth="1"/>
    <col min="7695" max="7695" width="15.85546875" bestFit="1" customWidth="1"/>
    <col min="7938" max="7938" width="45.28515625" customWidth="1"/>
    <col min="7939" max="7939" width="16.85546875" customWidth="1"/>
    <col min="7940" max="7940" width="15.85546875" customWidth="1"/>
    <col min="7941" max="7941" width="18" customWidth="1"/>
    <col min="7942" max="7942" width="18.140625" customWidth="1"/>
    <col min="7943" max="7943" width="19.28515625" customWidth="1"/>
    <col min="7944" max="7944" width="18.5703125" customWidth="1"/>
    <col min="7945" max="7945" width="20.5703125" customWidth="1"/>
    <col min="7946" max="7946" width="5.85546875" customWidth="1"/>
    <col min="7947" max="7947" width="14.7109375" customWidth="1"/>
    <col min="7948" max="7948" width="0.5703125" customWidth="1"/>
    <col min="7949" max="7949" width="15.7109375" customWidth="1"/>
    <col min="7950" max="7950" width="11.7109375" customWidth="1"/>
    <col min="7951" max="7951" width="15.85546875" bestFit="1" customWidth="1"/>
    <col min="8194" max="8194" width="45.28515625" customWidth="1"/>
    <col min="8195" max="8195" width="16.85546875" customWidth="1"/>
    <col min="8196" max="8196" width="15.85546875" customWidth="1"/>
    <col min="8197" max="8197" width="18" customWidth="1"/>
    <col min="8198" max="8198" width="18.140625" customWidth="1"/>
    <col min="8199" max="8199" width="19.28515625" customWidth="1"/>
    <col min="8200" max="8200" width="18.5703125" customWidth="1"/>
    <col min="8201" max="8201" width="20.5703125" customWidth="1"/>
    <col min="8202" max="8202" width="5.85546875" customWidth="1"/>
    <col min="8203" max="8203" width="14.7109375" customWidth="1"/>
    <col min="8204" max="8204" width="0.5703125" customWidth="1"/>
    <col min="8205" max="8205" width="15.7109375" customWidth="1"/>
    <col min="8206" max="8206" width="11.7109375" customWidth="1"/>
    <col min="8207" max="8207" width="15.85546875" bestFit="1" customWidth="1"/>
    <col min="8450" max="8450" width="45.28515625" customWidth="1"/>
    <col min="8451" max="8451" width="16.85546875" customWidth="1"/>
    <col min="8452" max="8452" width="15.85546875" customWidth="1"/>
    <col min="8453" max="8453" width="18" customWidth="1"/>
    <col min="8454" max="8454" width="18.140625" customWidth="1"/>
    <col min="8455" max="8455" width="19.28515625" customWidth="1"/>
    <col min="8456" max="8456" width="18.5703125" customWidth="1"/>
    <col min="8457" max="8457" width="20.5703125" customWidth="1"/>
    <col min="8458" max="8458" width="5.85546875" customWidth="1"/>
    <col min="8459" max="8459" width="14.7109375" customWidth="1"/>
    <col min="8460" max="8460" width="0.5703125" customWidth="1"/>
    <col min="8461" max="8461" width="15.7109375" customWidth="1"/>
    <col min="8462" max="8462" width="11.7109375" customWidth="1"/>
    <col min="8463" max="8463" width="15.85546875" bestFit="1" customWidth="1"/>
    <col min="8706" max="8706" width="45.28515625" customWidth="1"/>
    <col min="8707" max="8707" width="16.85546875" customWidth="1"/>
    <col min="8708" max="8708" width="15.85546875" customWidth="1"/>
    <col min="8709" max="8709" width="18" customWidth="1"/>
    <col min="8710" max="8710" width="18.140625" customWidth="1"/>
    <col min="8711" max="8711" width="19.28515625" customWidth="1"/>
    <col min="8712" max="8712" width="18.5703125" customWidth="1"/>
    <col min="8713" max="8713" width="20.5703125" customWidth="1"/>
    <col min="8714" max="8714" width="5.85546875" customWidth="1"/>
    <col min="8715" max="8715" width="14.7109375" customWidth="1"/>
    <col min="8716" max="8716" width="0.5703125" customWidth="1"/>
    <col min="8717" max="8717" width="15.7109375" customWidth="1"/>
    <col min="8718" max="8718" width="11.7109375" customWidth="1"/>
    <col min="8719" max="8719" width="15.85546875" bestFit="1" customWidth="1"/>
    <col min="8962" max="8962" width="45.28515625" customWidth="1"/>
    <col min="8963" max="8963" width="16.85546875" customWidth="1"/>
    <col min="8964" max="8964" width="15.85546875" customWidth="1"/>
    <col min="8965" max="8965" width="18" customWidth="1"/>
    <col min="8966" max="8966" width="18.140625" customWidth="1"/>
    <col min="8967" max="8967" width="19.28515625" customWidth="1"/>
    <col min="8968" max="8968" width="18.5703125" customWidth="1"/>
    <col min="8969" max="8969" width="20.5703125" customWidth="1"/>
    <col min="8970" max="8970" width="5.85546875" customWidth="1"/>
    <col min="8971" max="8971" width="14.7109375" customWidth="1"/>
    <col min="8972" max="8972" width="0.5703125" customWidth="1"/>
    <col min="8973" max="8973" width="15.7109375" customWidth="1"/>
    <col min="8974" max="8974" width="11.7109375" customWidth="1"/>
    <col min="8975" max="8975" width="15.85546875" bestFit="1" customWidth="1"/>
    <col min="9218" max="9218" width="45.28515625" customWidth="1"/>
    <col min="9219" max="9219" width="16.85546875" customWidth="1"/>
    <col min="9220" max="9220" width="15.85546875" customWidth="1"/>
    <col min="9221" max="9221" width="18" customWidth="1"/>
    <col min="9222" max="9222" width="18.140625" customWidth="1"/>
    <col min="9223" max="9223" width="19.28515625" customWidth="1"/>
    <col min="9224" max="9224" width="18.5703125" customWidth="1"/>
    <col min="9225" max="9225" width="20.5703125" customWidth="1"/>
    <col min="9226" max="9226" width="5.85546875" customWidth="1"/>
    <col min="9227" max="9227" width="14.7109375" customWidth="1"/>
    <col min="9228" max="9228" width="0.5703125" customWidth="1"/>
    <col min="9229" max="9229" width="15.7109375" customWidth="1"/>
    <col min="9230" max="9230" width="11.7109375" customWidth="1"/>
    <col min="9231" max="9231" width="15.85546875" bestFit="1" customWidth="1"/>
    <col min="9474" max="9474" width="45.28515625" customWidth="1"/>
    <col min="9475" max="9475" width="16.85546875" customWidth="1"/>
    <col min="9476" max="9476" width="15.85546875" customWidth="1"/>
    <col min="9477" max="9477" width="18" customWidth="1"/>
    <col min="9478" max="9478" width="18.140625" customWidth="1"/>
    <col min="9479" max="9479" width="19.28515625" customWidth="1"/>
    <col min="9480" max="9480" width="18.5703125" customWidth="1"/>
    <col min="9481" max="9481" width="20.5703125" customWidth="1"/>
    <col min="9482" max="9482" width="5.85546875" customWidth="1"/>
    <col min="9483" max="9483" width="14.7109375" customWidth="1"/>
    <col min="9484" max="9484" width="0.5703125" customWidth="1"/>
    <col min="9485" max="9485" width="15.7109375" customWidth="1"/>
    <col min="9486" max="9486" width="11.7109375" customWidth="1"/>
    <col min="9487" max="9487" width="15.85546875" bestFit="1" customWidth="1"/>
    <col min="9730" max="9730" width="45.28515625" customWidth="1"/>
    <col min="9731" max="9731" width="16.85546875" customWidth="1"/>
    <col min="9732" max="9732" width="15.85546875" customWidth="1"/>
    <col min="9733" max="9733" width="18" customWidth="1"/>
    <col min="9734" max="9734" width="18.140625" customWidth="1"/>
    <col min="9735" max="9735" width="19.28515625" customWidth="1"/>
    <col min="9736" max="9736" width="18.5703125" customWidth="1"/>
    <col min="9737" max="9737" width="20.5703125" customWidth="1"/>
    <col min="9738" max="9738" width="5.85546875" customWidth="1"/>
    <col min="9739" max="9739" width="14.7109375" customWidth="1"/>
    <col min="9740" max="9740" width="0.5703125" customWidth="1"/>
    <col min="9741" max="9741" width="15.7109375" customWidth="1"/>
    <col min="9742" max="9742" width="11.7109375" customWidth="1"/>
    <col min="9743" max="9743" width="15.85546875" bestFit="1" customWidth="1"/>
    <col min="9986" max="9986" width="45.28515625" customWidth="1"/>
    <col min="9987" max="9987" width="16.85546875" customWidth="1"/>
    <col min="9988" max="9988" width="15.85546875" customWidth="1"/>
    <col min="9989" max="9989" width="18" customWidth="1"/>
    <col min="9990" max="9990" width="18.140625" customWidth="1"/>
    <col min="9991" max="9991" width="19.28515625" customWidth="1"/>
    <col min="9992" max="9992" width="18.5703125" customWidth="1"/>
    <col min="9993" max="9993" width="20.5703125" customWidth="1"/>
    <col min="9994" max="9994" width="5.85546875" customWidth="1"/>
    <col min="9995" max="9995" width="14.7109375" customWidth="1"/>
    <col min="9996" max="9996" width="0.5703125" customWidth="1"/>
    <col min="9997" max="9997" width="15.7109375" customWidth="1"/>
    <col min="9998" max="9998" width="11.7109375" customWidth="1"/>
    <col min="9999" max="9999" width="15.85546875" bestFit="1" customWidth="1"/>
    <col min="10242" max="10242" width="45.28515625" customWidth="1"/>
    <col min="10243" max="10243" width="16.85546875" customWidth="1"/>
    <col min="10244" max="10244" width="15.85546875" customWidth="1"/>
    <col min="10245" max="10245" width="18" customWidth="1"/>
    <col min="10246" max="10246" width="18.140625" customWidth="1"/>
    <col min="10247" max="10247" width="19.28515625" customWidth="1"/>
    <col min="10248" max="10248" width="18.5703125" customWidth="1"/>
    <col min="10249" max="10249" width="20.5703125" customWidth="1"/>
    <col min="10250" max="10250" width="5.85546875" customWidth="1"/>
    <col min="10251" max="10251" width="14.7109375" customWidth="1"/>
    <col min="10252" max="10252" width="0.5703125" customWidth="1"/>
    <col min="10253" max="10253" width="15.7109375" customWidth="1"/>
    <col min="10254" max="10254" width="11.7109375" customWidth="1"/>
    <col min="10255" max="10255" width="15.85546875" bestFit="1" customWidth="1"/>
    <col min="10498" max="10498" width="45.28515625" customWidth="1"/>
    <col min="10499" max="10499" width="16.85546875" customWidth="1"/>
    <col min="10500" max="10500" width="15.85546875" customWidth="1"/>
    <col min="10501" max="10501" width="18" customWidth="1"/>
    <col min="10502" max="10502" width="18.140625" customWidth="1"/>
    <col min="10503" max="10503" width="19.28515625" customWidth="1"/>
    <col min="10504" max="10504" width="18.5703125" customWidth="1"/>
    <col min="10505" max="10505" width="20.5703125" customWidth="1"/>
    <col min="10506" max="10506" width="5.85546875" customWidth="1"/>
    <col min="10507" max="10507" width="14.7109375" customWidth="1"/>
    <col min="10508" max="10508" width="0.5703125" customWidth="1"/>
    <col min="10509" max="10509" width="15.7109375" customWidth="1"/>
    <col min="10510" max="10510" width="11.7109375" customWidth="1"/>
    <col min="10511" max="10511" width="15.85546875" bestFit="1" customWidth="1"/>
    <col min="10754" max="10754" width="45.28515625" customWidth="1"/>
    <col min="10755" max="10755" width="16.85546875" customWidth="1"/>
    <col min="10756" max="10756" width="15.85546875" customWidth="1"/>
    <col min="10757" max="10757" width="18" customWidth="1"/>
    <col min="10758" max="10758" width="18.140625" customWidth="1"/>
    <col min="10759" max="10759" width="19.28515625" customWidth="1"/>
    <col min="10760" max="10760" width="18.5703125" customWidth="1"/>
    <col min="10761" max="10761" width="20.5703125" customWidth="1"/>
    <col min="10762" max="10762" width="5.85546875" customWidth="1"/>
    <col min="10763" max="10763" width="14.7109375" customWidth="1"/>
    <col min="10764" max="10764" width="0.5703125" customWidth="1"/>
    <col min="10765" max="10765" width="15.7109375" customWidth="1"/>
    <col min="10766" max="10766" width="11.7109375" customWidth="1"/>
    <col min="10767" max="10767" width="15.85546875" bestFit="1" customWidth="1"/>
    <col min="11010" max="11010" width="45.28515625" customWidth="1"/>
    <col min="11011" max="11011" width="16.85546875" customWidth="1"/>
    <col min="11012" max="11012" width="15.85546875" customWidth="1"/>
    <col min="11013" max="11013" width="18" customWidth="1"/>
    <col min="11014" max="11014" width="18.140625" customWidth="1"/>
    <col min="11015" max="11015" width="19.28515625" customWidth="1"/>
    <col min="11016" max="11016" width="18.5703125" customWidth="1"/>
    <col min="11017" max="11017" width="20.5703125" customWidth="1"/>
    <col min="11018" max="11018" width="5.85546875" customWidth="1"/>
    <col min="11019" max="11019" width="14.7109375" customWidth="1"/>
    <col min="11020" max="11020" width="0.5703125" customWidth="1"/>
    <col min="11021" max="11021" width="15.7109375" customWidth="1"/>
    <col min="11022" max="11022" width="11.7109375" customWidth="1"/>
    <col min="11023" max="11023" width="15.85546875" bestFit="1" customWidth="1"/>
    <col min="11266" max="11266" width="45.28515625" customWidth="1"/>
    <col min="11267" max="11267" width="16.85546875" customWidth="1"/>
    <col min="11268" max="11268" width="15.85546875" customWidth="1"/>
    <col min="11269" max="11269" width="18" customWidth="1"/>
    <col min="11270" max="11270" width="18.140625" customWidth="1"/>
    <col min="11271" max="11271" width="19.28515625" customWidth="1"/>
    <col min="11272" max="11272" width="18.5703125" customWidth="1"/>
    <col min="11273" max="11273" width="20.5703125" customWidth="1"/>
    <col min="11274" max="11274" width="5.85546875" customWidth="1"/>
    <col min="11275" max="11275" width="14.7109375" customWidth="1"/>
    <col min="11276" max="11276" width="0.5703125" customWidth="1"/>
    <col min="11277" max="11277" width="15.7109375" customWidth="1"/>
    <col min="11278" max="11278" width="11.7109375" customWidth="1"/>
    <col min="11279" max="11279" width="15.85546875" bestFit="1" customWidth="1"/>
    <col min="11522" max="11522" width="45.28515625" customWidth="1"/>
    <col min="11523" max="11523" width="16.85546875" customWidth="1"/>
    <col min="11524" max="11524" width="15.85546875" customWidth="1"/>
    <col min="11525" max="11525" width="18" customWidth="1"/>
    <col min="11526" max="11526" width="18.140625" customWidth="1"/>
    <col min="11527" max="11527" width="19.28515625" customWidth="1"/>
    <col min="11528" max="11528" width="18.5703125" customWidth="1"/>
    <col min="11529" max="11529" width="20.5703125" customWidth="1"/>
    <col min="11530" max="11530" width="5.85546875" customWidth="1"/>
    <col min="11531" max="11531" width="14.7109375" customWidth="1"/>
    <col min="11532" max="11532" width="0.5703125" customWidth="1"/>
    <col min="11533" max="11533" width="15.7109375" customWidth="1"/>
    <col min="11534" max="11534" width="11.7109375" customWidth="1"/>
    <col min="11535" max="11535" width="15.85546875" bestFit="1" customWidth="1"/>
    <col min="11778" max="11778" width="45.28515625" customWidth="1"/>
    <col min="11779" max="11779" width="16.85546875" customWidth="1"/>
    <col min="11780" max="11780" width="15.85546875" customWidth="1"/>
    <col min="11781" max="11781" width="18" customWidth="1"/>
    <col min="11782" max="11782" width="18.140625" customWidth="1"/>
    <col min="11783" max="11783" width="19.28515625" customWidth="1"/>
    <col min="11784" max="11784" width="18.5703125" customWidth="1"/>
    <col min="11785" max="11785" width="20.5703125" customWidth="1"/>
    <col min="11786" max="11786" width="5.85546875" customWidth="1"/>
    <col min="11787" max="11787" width="14.7109375" customWidth="1"/>
    <col min="11788" max="11788" width="0.5703125" customWidth="1"/>
    <col min="11789" max="11789" width="15.7109375" customWidth="1"/>
    <col min="11790" max="11790" width="11.7109375" customWidth="1"/>
    <col min="11791" max="11791" width="15.85546875" bestFit="1" customWidth="1"/>
    <col min="12034" max="12034" width="45.28515625" customWidth="1"/>
    <col min="12035" max="12035" width="16.85546875" customWidth="1"/>
    <col min="12036" max="12036" width="15.85546875" customWidth="1"/>
    <col min="12037" max="12037" width="18" customWidth="1"/>
    <col min="12038" max="12038" width="18.140625" customWidth="1"/>
    <col min="12039" max="12039" width="19.28515625" customWidth="1"/>
    <col min="12040" max="12040" width="18.5703125" customWidth="1"/>
    <col min="12041" max="12041" width="20.5703125" customWidth="1"/>
    <col min="12042" max="12042" width="5.85546875" customWidth="1"/>
    <col min="12043" max="12043" width="14.7109375" customWidth="1"/>
    <col min="12044" max="12044" width="0.5703125" customWidth="1"/>
    <col min="12045" max="12045" width="15.7109375" customWidth="1"/>
    <col min="12046" max="12046" width="11.7109375" customWidth="1"/>
    <col min="12047" max="12047" width="15.85546875" bestFit="1" customWidth="1"/>
    <col min="12290" max="12290" width="45.28515625" customWidth="1"/>
    <col min="12291" max="12291" width="16.85546875" customWidth="1"/>
    <col min="12292" max="12292" width="15.85546875" customWidth="1"/>
    <col min="12293" max="12293" width="18" customWidth="1"/>
    <col min="12294" max="12294" width="18.140625" customWidth="1"/>
    <col min="12295" max="12295" width="19.28515625" customWidth="1"/>
    <col min="12296" max="12296" width="18.5703125" customWidth="1"/>
    <col min="12297" max="12297" width="20.5703125" customWidth="1"/>
    <col min="12298" max="12298" width="5.85546875" customWidth="1"/>
    <col min="12299" max="12299" width="14.7109375" customWidth="1"/>
    <col min="12300" max="12300" width="0.5703125" customWidth="1"/>
    <col min="12301" max="12301" width="15.7109375" customWidth="1"/>
    <col min="12302" max="12302" width="11.7109375" customWidth="1"/>
    <col min="12303" max="12303" width="15.85546875" bestFit="1" customWidth="1"/>
    <col min="12546" max="12546" width="45.28515625" customWidth="1"/>
    <col min="12547" max="12547" width="16.85546875" customWidth="1"/>
    <col min="12548" max="12548" width="15.85546875" customWidth="1"/>
    <col min="12549" max="12549" width="18" customWidth="1"/>
    <col min="12550" max="12550" width="18.140625" customWidth="1"/>
    <col min="12551" max="12551" width="19.28515625" customWidth="1"/>
    <col min="12552" max="12552" width="18.5703125" customWidth="1"/>
    <col min="12553" max="12553" width="20.5703125" customWidth="1"/>
    <col min="12554" max="12554" width="5.85546875" customWidth="1"/>
    <col min="12555" max="12555" width="14.7109375" customWidth="1"/>
    <col min="12556" max="12556" width="0.5703125" customWidth="1"/>
    <col min="12557" max="12557" width="15.7109375" customWidth="1"/>
    <col min="12558" max="12558" width="11.7109375" customWidth="1"/>
    <col min="12559" max="12559" width="15.85546875" bestFit="1" customWidth="1"/>
    <col min="12802" max="12802" width="45.28515625" customWidth="1"/>
    <col min="12803" max="12803" width="16.85546875" customWidth="1"/>
    <col min="12804" max="12804" width="15.85546875" customWidth="1"/>
    <col min="12805" max="12805" width="18" customWidth="1"/>
    <col min="12806" max="12806" width="18.140625" customWidth="1"/>
    <col min="12807" max="12807" width="19.28515625" customWidth="1"/>
    <col min="12808" max="12808" width="18.5703125" customWidth="1"/>
    <col min="12809" max="12809" width="20.5703125" customWidth="1"/>
    <col min="12810" max="12810" width="5.85546875" customWidth="1"/>
    <col min="12811" max="12811" width="14.7109375" customWidth="1"/>
    <col min="12812" max="12812" width="0.5703125" customWidth="1"/>
    <col min="12813" max="12813" width="15.7109375" customWidth="1"/>
    <col min="12814" max="12814" width="11.7109375" customWidth="1"/>
    <col min="12815" max="12815" width="15.85546875" bestFit="1" customWidth="1"/>
    <col min="13058" max="13058" width="45.28515625" customWidth="1"/>
    <col min="13059" max="13059" width="16.85546875" customWidth="1"/>
    <col min="13060" max="13060" width="15.85546875" customWidth="1"/>
    <col min="13061" max="13061" width="18" customWidth="1"/>
    <col min="13062" max="13062" width="18.140625" customWidth="1"/>
    <col min="13063" max="13063" width="19.28515625" customWidth="1"/>
    <col min="13064" max="13064" width="18.5703125" customWidth="1"/>
    <col min="13065" max="13065" width="20.5703125" customWidth="1"/>
    <col min="13066" max="13066" width="5.85546875" customWidth="1"/>
    <col min="13067" max="13067" width="14.7109375" customWidth="1"/>
    <col min="13068" max="13068" width="0.5703125" customWidth="1"/>
    <col min="13069" max="13069" width="15.7109375" customWidth="1"/>
    <col min="13070" max="13070" width="11.7109375" customWidth="1"/>
    <col min="13071" max="13071" width="15.85546875" bestFit="1" customWidth="1"/>
    <col min="13314" max="13314" width="45.28515625" customWidth="1"/>
    <col min="13315" max="13315" width="16.85546875" customWidth="1"/>
    <col min="13316" max="13316" width="15.85546875" customWidth="1"/>
    <col min="13317" max="13317" width="18" customWidth="1"/>
    <col min="13318" max="13318" width="18.140625" customWidth="1"/>
    <col min="13319" max="13319" width="19.28515625" customWidth="1"/>
    <col min="13320" max="13320" width="18.5703125" customWidth="1"/>
    <col min="13321" max="13321" width="20.5703125" customWidth="1"/>
    <col min="13322" max="13322" width="5.85546875" customWidth="1"/>
    <col min="13323" max="13323" width="14.7109375" customWidth="1"/>
    <col min="13324" max="13324" width="0.5703125" customWidth="1"/>
    <col min="13325" max="13325" width="15.7109375" customWidth="1"/>
    <col min="13326" max="13326" width="11.7109375" customWidth="1"/>
    <col min="13327" max="13327" width="15.85546875" bestFit="1" customWidth="1"/>
    <col min="13570" max="13570" width="45.28515625" customWidth="1"/>
    <col min="13571" max="13571" width="16.85546875" customWidth="1"/>
    <col min="13572" max="13572" width="15.85546875" customWidth="1"/>
    <col min="13573" max="13573" width="18" customWidth="1"/>
    <col min="13574" max="13574" width="18.140625" customWidth="1"/>
    <col min="13575" max="13575" width="19.28515625" customWidth="1"/>
    <col min="13576" max="13576" width="18.5703125" customWidth="1"/>
    <col min="13577" max="13577" width="20.5703125" customWidth="1"/>
    <col min="13578" max="13578" width="5.85546875" customWidth="1"/>
    <col min="13579" max="13579" width="14.7109375" customWidth="1"/>
    <col min="13580" max="13580" width="0.5703125" customWidth="1"/>
    <col min="13581" max="13581" width="15.7109375" customWidth="1"/>
    <col min="13582" max="13582" width="11.7109375" customWidth="1"/>
    <col min="13583" max="13583" width="15.85546875" bestFit="1" customWidth="1"/>
    <col min="13826" max="13826" width="45.28515625" customWidth="1"/>
    <col min="13827" max="13827" width="16.85546875" customWidth="1"/>
    <col min="13828" max="13828" width="15.85546875" customWidth="1"/>
    <col min="13829" max="13829" width="18" customWidth="1"/>
    <col min="13830" max="13830" width="18.140625" customWidth="1"/>
    <col min="13831" max="13831" width="19.28515625" customWidth="1"/>
    <col min="13832" max="13832" width="18.5703125" customWidth="1"/>
    <col min="13833" max="13833" width="20.5703125" customWidth="1"/>
    <col min="13834" max="13834" width="5.85546875" customWidth="1"/>
    <col min="13835" max="13835" width="14.7109375" customWidth="1"/>
    <col min="13836" max="13836" width="0.5703125" customWidth="1"/>
    <col min="13837" max="13837" width="15.7109375" customWidth="1"/>
    <col min="13838" max="13838" width="11.7109375" customWidth="1"/>
    <col min="13839" max="13839" width="15.85546875" bestFit="1" customWidth="1"/>
    <col min="14082" max="14082" width="45.28515625" customWidth="1"/>
    <col min="14083" max="14083" width="16.85546875" customWidth="1"/>
    <col min="14084" max="14084" width="15.85546875" customWidth="1"/>
    <col min="14085" max="14085" width="18" customWidth="1"/>
    <col min="14086" max="14086" width="18.140625" customWidth="1"/>
    <col min="14087" max="14087" width="19.28515625" customWidth="1"/>
    <col min="14088" max="14088" width="18.5703125" customWidth="1"/>
    <col min="14089" max="14089" width="20.5703125" customWidth="1"/>
    <col min="14090" max="14090" width="5.85546875" customWidth="1"/>
    <col min="14091" max="14091" width="14.7109375" customWidth="1"/>
    <col min="14092" max="14092" width="0.5703125" customWidth="1"/>
    <col min="14093" max="14093" width="15.7109375" customWidth="1"/>
    <col min="14094" max="14094" width="11.7109375" customWidth="1"/>
    <col min="14095" max="14095" width="15.85546875" bestFit="1" customWidth="1"/>
    <col min="14338" max="14338" width="45.28515625" customWidth="1"/>
    <col min="14339" max="14339" width="16.85546875" customWidth="1"/>
    <col min="14340" max="14340" width="15.85546875" customWidth="1"/>
    <col min="14341" max="14341" width="18" customWidth="1"/>
    <col min="14342" max="14342" width="18.140625" customWidth="1"/>
    <col min="14343" max="14343" width="19.28515625" customWidth="1"/>
    <col min="14344" max="14344" width="18.5703125" customWidth="1"/>
    <col min="14345" max="14345" width="20.5703125" customWidth="1"/>
    <col min="14346" max="14346" width="5.85546875" customWidth="1"/>
    <col min="14347" max="14347" width="14.7109375" customWidth="1"/>
    <col min="14348" max="14348" width="0.5703125" customWidth="1"/>
    <col min="14349" max="14349" width="15.7109375" customWidth="1"/>
    <col min="14350" max="14350" width="11.7109375" customWidth="1"/>
    <col min="14351" max="14351" width="15.85546875" bestFit="1" customWidth="1"/>
    <col min="14594" max="14594" width="45.28515625" customWidth="1"/>
    <col min="14595" max="14595" width="16.85546875" customWidth="1"/>
    <col min="14596" max="14596" width="15.85546875" customWidth="1"/>
    <col min="14597" max="14597" width="18" customWidth="1"/>
    <col min="14598" max="14598" width="18.140625" customWidth="1"/>
    <col min="14599" max="14599" width="19.28515625" customWidth="1"/>
    <col min="14600" max="14600" width="18.5703125" customWidth="1"/>
    <col min="14601" max="14601" width="20.5703125" customWidth="1"/>
    <col min="14602" max="14602" width="5.85546875" customWidth="1"/>
    <col min="14603" max="14603" width="14.7109375" customWidth="1"/>
    <col min="14604" max="14604" width="0.5703125" customWidth="1"/>
    <col min="14605" max="14605" width="15.7109375" customWidth="1"/>
    <col min="14606" max="14606" width="11.7109375" customWidth="1"/>
    <col min="14607" max="14607" width="15.85546875" bestFit="1" customWidth="1"/>
    <col min="14850" max="14850" width="45.28515625" customWidth="1"/>
    <col min="14851" max="14851" width="16.85546875" customWidth="1"/>
    <col min="14852" max="14852" width="15.85546875" customWidth="1"/>
    <col min="14853" max="14853" width="18" customWidth="1"/>
    <col min="14854" max="14854" width="18.140625" customWidth="1"/>
    <col min="14855" max="14855" width="19.28515625" customWidth="1"/>
    <col min="14856" max="14856" width="18.5703125" customWidth="1"/>
    <col min="14857" max="14857" width="20.5703125" customWidth="1"/>
    <col min="14858" max="14858" width="5.85546875" customWidth="1"/>
    <col min="14859" max="14859" width="14.7109375" customWidth="1"/>
    <col min="14860" max="14860" width="0.5703125" customWidth="1"/>
    <col min="14861" max="14861" width="15.7109375" customWidth="1"/>
    <col min="14862" max="14862" width="11.7109375" customWidth="1"/>
    <col min="14863" max="14863" width="15.85546875" bestFit="1" customWidth="1"/>
    <col min="15106" max="15106" width="45.28515625" customWidth="1"/>
    <col min="15107" max="15107" width="16.85546875" customWidth="1"/>
    <col min="15108" max="15108" width="15.85546875" customWidth="1"/>
    <col min="15109" max="15109" width="18" customWidth="1"/>
    <col min="15110" max="15110" width="18.140625" customWidth="1"/>
    <col min="15111" max="15111" width="19.28515625" customWidth="1"/>
    <col min="15112" max="15112" width="18.5703125" customWidth="1"/>
    <col min="15113" max="15113" width="20.5703125" customWidth="1"/>
    <col min="15114" max="15114" width="5.85546875" customWidth="1"/>
    <col min="15115" max="15115" width="14.7109375" customWidth="1"/>
    <col min="15116" max="15116" width="0.5703125" customWidth="1"/>
    <col min="15117" max="15117" width="15.7109375" customWidth="1"/>
    <col min="15118" max="15118" width="11.7109375" customWidth="1"/>
    <col min="15119" max="15119" width="15.85546875" bestFit="1" customWidth="1"/>
    <col min="15362" max="15362" width="45.28515625" customWidth="1"/>
    <col min="15363" max="15363" width="16.85546875" customWidth="1"/>
    <col min="15364" max="15364" width="15.85546875" customWidth="1"/>
    <col min="15365" max="15365" width="18" customWidth="1"/>
    <col min="15366" max="15366" width="18.140625" customWidth="1"/>
    <col min="15367" max="15367" width="19.28515625" customWidth="1"/>
    <col min="15368" max="15368" width="18.5703125" customWidth="1"/>
    <col min="15369" max="15369" width="20.5703125" customWidth="1"/>
    <col min="15370" max="15370" width="5.85546875" customWidth="1"/>
    <col min="15371" max="15371" width="14.7109375" customWidth="1"/>
    <col min="15372" max="15372" width="0.5703125" customWidth="1"/>
    <col min="15373" max="15373" width="15.7109375" customWidth="1"/>
    <col min="15374" max="15374" width="11.7109375" customWidth="1"/>
    <col min="15375" max="15375" width="15.85546875" bestFit="1" customWidth="1"/>
    <col min="15618" max="15618" width="45.28515625" customWidth="1"/>
    <col min="15619" max="15619" width="16.85546875" customWidth="1"/>
    <col min="15620" max="15620" width="15.85546875" customWidth="1"/>
    <col min="15621" max="15621" width="18" customWidth="1"/>
    <col min="15622" max="15622" width="18.140625" customWidth="1"/>
    <col min="15623" max="15623" width="19.28515625" customWidth="1"/>
    <col min="15624" max="15624" width="18.5703125" customWidth="1"/>
    <col min="15625" max="15625" width="20.5703125" customWidth="1"/>
    <col min="15626" max="15626" width="5.85546875" customWidth="1"/>
    <col min="15627" max="15627" width="14.7109375" customWidth="1"/>
    <col min="15628" max="15628" width="0.5703125" customWidth="1"/>
    <col min="15629" max="15629" width="15.7109375" customWidth="1"/>
    <col min="15630" max="15630" width="11.7109375" customWidth="1"/>
    <col min="15631" max="15631" width="15.85546875" bestFit="1" customWidth="1"/>
    <col min="15874" max="15874" width="45.28515625" customWidth="1"/>
    <col min="15875" max="15875" width="16.85546875" customWidth="1"/>
    <col min="15876" max="15876" width="15.85546875" customWidth="1"/>
    <col min="15877" max="15877" width="18" customWidth="1"/>
    <col min="15878" max="15878" width="18.140625" customWidth="1"/>
    <col min="15879" max="15879" width="19.28515625" customWidth="1"/>
    <col min="15880" max="15880" width="18.5703125" customWidth="1"/>
    <col min="15881" max="15881" width="20.5703125" customWidth="1"/>
    <col min="15882" max="15882" width="5.85546875" customWidth="1"/>
    <col min="15883" max="15883" width="14.7109375" customWidth="1"/>
    <col min="15884" max="15884" width="0.5703125" customWidth="1"/>
    <col min="15885" max="15885" width="15.7109375" customWidth="1"/>
    <col min="15886" max="15886" width="11.7109375" customWidth="1"/>
    <col min="15887" max="15887" width="15.85546875" bestFit="1" customWidth="1"/>
    <col min="16130" max="16130" width="45.28515625" customWidth="1"/>
    <col min="16131" max="16131" width="16.85546875" customWidth="1"/>
    <col min="16132" max="16132" width="15.85546875" customWidth="1"/>
    <col min="16133" max="16133" width="18" customWidth="1"/>
    <col min="16134" max="16134" width="18.140625" customWidth="1"/>
    <col min="16135" max="16135" width="19.28515625" customWidth="1"/>
    <col min="16136" max="16136" width="18.5703125" customWidth="1"/>
    <col min="16137" max="16137" width="20.5703125" customWidth="1"/>
    <col min="16138" max="16138" width="5.85546875" customWidth="1"/>
    <col min="16139" max="16139" width="14.7109375" customWidth="1"/>
    <col min="16140" max="16140" width="0.5703125" customWidth="1"/>
    <col min="16141" max="16141" width="15.7109375" customWidth="1"/>
    <col min="16142" max="16142" width="11.7109375" customWidth="1"/>
    <col min="16143" max="16143" width="15.85546875" bestFit="1" customWidth="1"/>
  </cols>
  <sheetData>
    <row r="2" spans="2:15" ht="15.75" x14ac:dyDescent="0.25">
      <c r="B2" s="342" t="s">
        <v>723</v>
      </c>
      <c r="C2" s="226"/>
      <c r="D2" s="226"/>
    </row>
    <row r="3" spans="2:15" ht="9.75" customHeight="1" x14ac:dyDescent="0.25"/>
    <row r="4" spans="2:15" ht="15.75" x14ac:dyDescent="0.25">
      <c r="B4" s="627" t="s">
        <v>243</v>
      </c>
      <c r="C4" s="226"/>
      <c r="D4" s="226"/>
      <c r="E4" s="226"/>
      <c r="F4" s="226"/>
      <c r="G4" s="226"/>
      <c r="H4" s="530"/>
      <c r="I4" s="226"/>
    </row>
    <row r="5" spans="2:15" ht="15.75" thickBot="1" x14ac:dyDescent="0.3">
      <c r="B5" s="628" t="s">
        <v>226</v>
      </c>
      <c r="C5" s="226"/>
      <c r="D5" s="226"/>
      <c r="E5" s="226"/>
      <c r="F5" s="226"/>
      <c r="G5" s="226"/>
      <c r="H5" s="530"/>
      <c r="I5" s="226"/>
    </row>
    <row r="6" spans="2:15" ht="15.75" thickBot="1" x14ac:dyDescent="0.3">
      <c r="B6" s="1224" t="s">
        <v>171</v>
      </c>
      <c r="C6" s="1225"/>
      <c r="D6" s="1225"/>
      <c r="E6" s="1225"/>
      <c r="F6" s="1225"/>
      <c r="G6" s="1225"/>
      <c r="H6" s="1225"/>
      <c r="I6" s="1226"/>
    </row>
    <row r="7" spans="2:15" ht="12.75" customHeight="1" x14ac:dyDescent="0.25">
      <c r="B7" s="1227" t="s">
        <v>770</v>
      </c>
      <c r="C7" s="1228"/>
      <c r="D7" s="1228"/>
      <c r="E7" s="1228"/>
      <c r="F7" s="1229"/>
      <c r="G7" s="746" t="s">
        <v>771</v>
      </c>
      <c r="H7" s="747"/>
      <c r="I7" s="748"/>
    </row>
    <row r="8" spans="2:15" ht="12.75" customHeight="1" x14ac:dyDescent="0.25">
      <c r="B8" s="1230"/>
      <c r="C8" s="1231"/>
      <c r="D8" s="1231"/>
      <c r="E8" s="1231"/>
      <c r="F8" s="1232"/>
      <c r="G8" s="1233" t="s">
        <v>849</v>
      </c>
      <c r="H8" s="1234"/>
      <c r="I8" s="1235"/>
    </row>
    <row r="9" spans="2:15" ht="25.5" x14ac:dyDescent="0.25">
      <c r="B9" s="745" t="s">
        <v>229</v>
      </c>
      <c r="C9" s="750" t="s">
        <v>230</v>
      </c>
      <c r="D9" s="750" t="s">
        <v>231</v>
      </c>
      <c r="E9" s="750" t="s">
        <v>232</v>
      </c>
      <c r="F9" s="751" t="s">
        <v>233</v>
      </c>
      <c r="G9" s="752" t="s">
        <v>150</v>
      </c>
      <c r="H9" s="753" t="s">
        <v>234</v>
      </c>
      <c r="I9" s="754" t="s">
        <v>69</v>
      </c>
    </row>
    <row r="10" spans="2:15" x14ac:dyDescent="0.25">
      <c r="B10" s="749" t="s">
        <v>235</v>
      </c>
      <c r="C10" s="350"/>
      <c r="D10" s="657"/>
      <c r="E10" s="657"/>
      <c r="F10" s="440"/>
      <c r="G10" s="658"/>
      <c r="H10" s="659"/>
      <c r="I10" s="762"/>
    </row>
    <row r="11" spans="2:15" x14ac:dyDescent="0.25">
      <c r="B11" s="174" t="s">
        <v>840</v>
      </c>
      <c r="C11" s="225" t="s">
        <v>237</v>
      </c>
      <c r="D11" s="660">
        <v>1</v>
      </c>
      <c r="E11" s="661">
        <v>3000000000</v>
      </c>
      <c r="F11" s="441">
        <v>3000000000</v>
      </c>
      <c r="G11" s="186">
        <v>348606600000</v>
      </c>
      <c r="H11" s="168">
        <v>20726284584</v>
      </c>
      <c r="I11" s="763">
        <v>3574026333239</v>
      </c>
    </row>
    <row r="12" spans="2:15" x14ac:dyDescent="0.25">
      <c r="B12" s="174" t="s">
        <v>495</v>
      </c>
      <c r="C12" s="225" t="s">
        <v>423</v>
      </c>
      <c r="D12" s="660">
        <v>1</v>
      </c>
      <c r="E12" s="661">
        <v>1000000</v>
      </c>
      <c r="F12" s="441">
        <v>6500000000</v>
      </c>
      <c r="G12" s="186">
        <v>407821000000</v>
      </c>
      <c r="H12" s="168">
        <v>23816205750</v>
      </c>
      <c r="I12" s="763">
        <v>455820561637</v>
      </c>
    </row>
    <row r="13" spans="2:15" x14ac:dyDescent="0.25">
      <c r="B13" s="174" t="s">
        <v>841</v>
      </c>
      <c r="C13" s="225" t="s">
        <v>236</v>
      </c>
      <c r="D13" s="660">
        <v>1</v>
      </c>
      <c r="E13" s="661">
        <v>1000000</v>
      </c>
      <c r="F13" s="441">
        <v>294233985</v>
      </c>
      <c r="G13" s="186">
        <v>50600000000</v>
      </c>
      <c r="H13" s="188">
        <v>6062938138</v>
      </c>
      <c r="I13" s="764">
        <v>94871708839</v>
      </c>
    </row>
    <row r="14" spans="2:15" x14ac:dyDescent="0.25">
      <c r="B14" s="174" t="s">
        <v>842</v>
      </c>
      <c r="C14" s="225" t="s">
        <v>236</v>
      </c>
      <c r="D14" s="660">
        <v>1</v>
      </c>
      <c r="E14" s="661">
        <v>1000000</v>
      </c>
      <c r="F14" s="441">
        <v>5462182</v>
      </c>
      <c r="G14" s="1240" t="s">
        <v>768</v>
      </c>
      <c r="H14" s="1241"/>
      <c r="I14" s="1242"/>
      <c r="O14" s="6"/>
    </row>
    <row r="15" spans="2:15" x14ac:dyDescent="0.25">
      <c r="B15" s="174" t="s">
        <v>843</v>
      </c>
      <c r="C15" s="225" t="s">
        <v>236</v>
      </c>
      <c r="D15" s="660">
        <v>1</v>
      </c>
      <c r="E15" s="661">
        <v>1000000</v>
      </c>
      <c r="F15" s="441">
        <v>53624266</v>
      </c>
      <c r="G15" s="1118"/>
      <c r="H15" s="1119"/>
      <c r="I15" s="1120"/>
      <c r="O15" s="6"/>
    </row>
    <row r="16" spans="2:15" x14ac:dyDescent="0.25">
      <c r="B16" s="174" t="s">
        <v>844</v>
      </c>
      <c r="C16" s="225" t="s">
        <v>236</v>
      </c>
      <c r="D16" s="660">
        <v>1</v>
      </c>
      <c r="E16" s="661">
        <v>1000000</v>
      </c>
      <c r="F16" s="441">
        <v>1018027</v>
      </c>
      <c r="G16" s="662">
        <v>49000000000</v>
      </c>
      <c r="H16" s="663">
        <v>10285654007</v>
      </c>
      <c r="I16" s="765">
        <v>73883599367</v>
      </c>
    </row>
    <row r="17" spans="2:14" ht="12.75" customHeight="1" x14ac:dyDescent="0.25">
      <c r="B17" s="174" t="s">
        <v>845</v>
      </c>
      <c r="C17" s="225" t="s">
        <v>236</v>
      </c>
      <c r="D17" s="660">
        <v>1</v>
      </c>
      <c r="E17" s="661">
        <v>1000000</v>
      </c>
      <c r="F17" s="441">
        <v>422668289</v>
      </c>
      <c r="G17" s="664">
        <v>482236000000000</v>
      </c>
      <c r="H17" s="171">
        <v>11206093000</v>
      </c>
      <c r="I17" s="766">
        <v>384312716451</v>
      </c>
    </row>
    <row r="18" spans="2:14" x14ac:dyDescent="0.25">
      <c r="B18" s="174" t="s">
        <v>846</v>
      </c>
      <c r="C18" s="225" t="s">
        <v>236</v>
      </c>
      <c r="D18" s="660">
        <v>1</v>
      </c>
      <c r="E18" s="661">
        <v>1000000</v>
      </c>
      <c r="F18" s="441">
        <v>2000000000</v>
      </c>
      <c r="G18" s="665">
        <v>120884126000</v>
      </c>
      <c r="H18" s="666">
        <v>24566367884</v>
      </c>
      <c r="I18" s="766">
        <v>204352027485</v>
      </c>
    </row>
    <row r="19" spans="2:14" x14ac:dyDescent="0.25">
      <c r="B19" s="174" t="s">
        <v>847</v>
      </c>
      <c r="C19" s="225" t="s">
        <v>423</v>
      </c>
      <c r="D19" s="660">
        <v>1</v>
      </c>
      <c r="E19" s="661">
        <v>1000</v>
      </c>
      <c r="F19" s="441">
        <v>2000000000</v>
      </c>
      <c r="G19" s="667">
        <v>4679182000</v>
      </c>
      <c r="H19" s="233">
        <v>1385698000</v>
      </c>
      <c r="I19" s="767">
        <v>4679182000</v>
      </c>
    </row>
    <row r="20" spans="2:14" x14ac:dyDescent="0.25">
      <c r="B20" s="174" t="s">
        <v>505</v>
      </c>
      <c r="C20" s="225" t="s">
        <v>423</v>
      </c>
      <c r="D20" s="660">
        <v>1</v>
      </c>
      <c r="E20" s="661">
        <v>1000</v>
      </c>
      <c r="F20" s="441">
        <v>16588876</v>
      </c>
      <c r="G20" s="1240" t="s">
        <v>768</v>
      </c>
      <c r="H20" s="1241"/>
      <c r="I20" s="1242"/>
    </row>
    <row r="21" spans="2:14" x14ac:dyDescent="0.25">
      <c r="B21" s="174" t="s">
        <v>509</v>
      </c>
      <c r="C21" s="225" t="s">
        <v>236</v>
      </c>
      <c r="D21" s="660">
        <v>1</v>
      </c>
      <c r="E21" s="661">
        <v>1000</v>
      </c>
      <c r="F21" s="441">
        <v>2362395619</v>
      </c>
      <c r="G21" s="668">
        <v>482236000000000</v>
      </c>
      <c r="H21" s="184">
        <v>11206093000</v>
      </c>
      <c r="I21" s="768">
        <v>384312716451</v>
      </c>
    </row>
    <row r="22" spans="2:14" x14ac:dyDescent="0.25">
      <c r="B22" s="174" t="s">
        <v>845</v>
      </c>
      <c r="C22" s="225" t="s">
        <v>236</v>
      </c>
      <c r="D22" s="660">
        <v>1</v>
      </c>
      <c r="E22" s="661">
        <v>1000</v>
      </c>
      <c r="F22" s="441">
        <v>0</v>
      </c>
      <c r="G22" s="188">
        <v>237214000000</v>
      </c>
      <c r="H22" s="669">
        <v>22322000000</v>
      </c>
      <c r="I22" s="764">
        <v>237214000000</v>
      </c>
    </row>
    <row r="23" spans="2:14" ht="15.75" thickBot="1" x14ac:dyDescent="0.3">
      <c r="B23" s="670" t="s">
        <v>848</v>
      </c>
      <c r="C23" s="671" t="s">
        <v>423</v>
      </c>
      <c r="D23" s="672">
        <v>1</v>
      </c>
      <c r="E23" s="661">
        <v>1200000</v>
      </c>
      <c r="F23" s="441">
        <v>5769312146</v>
      </c>
      <c r="G23" s="186">
        <v>50600000000</v>
      </c>
      <c r="H23" s="220">
        <v>6062938138</v>
      </c>
      <c r="I23" s="169">
        <v>94871708839</v>
      </c>
    </row>
    <row r="24" spans="2:14" ht="15.75" thickBot="1" x14ac:dyDescent="0.3">
      <c r="B24" s="674" t="s">
        <v>238</v>
      </c>
      <c r="C24" s="675"/>
      <c r="D24" s="675"/>
      <c r="E24" s="675"/>
      <c r="F24" s="676">
        <v>22425303390</v>
      </c>
      <c r="G24" s="677"/>
      <c r="H24" s="677"/>
      <c r="I24" s="769"/>
      <c r="K24" s="50"/>
      <c r="M24" s="50"/>
    </row>
    <row r="25" spans="2:14" ht="15.75" thickBot="1" x14ac:dyDescent="0.3">
      <c r="B25" s="678" t="s">
        <v>239</v>
      </c>
      <c r="C25" s="679"/>
      <c r="D25" s="679"/>
      <c r="E25" s="680"/>
      <c r="F25" s="681">
        <v>23682682891.553398</v>
      </c>
      <c r="G25" s="682">
        <v>0</v>
      </c>
      <c r="H25" s="682">
        <v>0</v>
      </c>
      <c r="I25" s="683">
        <v>0</v>
      </c>
      <c r="K25" s="50"/>
      <c r="M25" s="50"/>
    </row>
    <row r="26" spans="2:14" x14ac:dyDescent="0.25">
      <c r="B26" s="774" t="s">
        <v>240</v>
      </c>
      <c r="C26" s="775"/>
      <c r="D26" s="775"/>
      <c r="E26" s="782"/>
      <c r="F26" s="783"/>
      <c r="G26" s="686"/>
      <c r="H26" s="773"/>
      <c r="I26" s="772"/>
      <c r="K26"/>
    </row>
    <row r="27" spans="2:14" x14ac:dyDescent="0.25">
      <c r="B27" s="789" t="s">
        <v>850</v>
      </c>
      <c r="C27" s="777" t="s">
        <v>241</v>
      </c>
      <c r="D27" s="687">
        <v>1</v>
      </c>
      <c r="E27" s="185">
        <v>900000000</v>
      </c>
      <c r="F27" s="185">
        <v>900000000</v>
      </c>
      <c r="G27" s="780">
        <v>900000000</v>
      </c>
      <c r="H27" s="185">
        <v>1264659395</v>
      </c>
      <c r="I27" s="768">
        <v>17574471761</v>
      </c>
      <c r="K27"/>
      <c r="M27" s="115"/>
    </row>
    <row r="28" spans="2:14" x14ac:dyDescent="0.25">
      <c r="B28" s="787" t="s">
        <v>851</v>
      </c>
      <c r="C28" s="778" t="s">
        <v>241</v>
      </c>
      <c r="D28" s="688">
        <v>1</v>
      </c>
      <c r="E28" s="168">
        <v>2191770189</v>
      </c>
      <c r="F28" s="168">
        <v>2191770189</v>
      </c>
      <c r="G28" s="219">
        <v>1096946130000</v>
      </c>
      <c r="H28" s="689">
        <v>173016431452</v>
      </c>
      <c r="I28" s="766">
        <v>3365360093480.1602</v>
      </c>
      <c r="K28"/>
    </row>
    <row r="29" spans="2:14" x14ac:dyDescent="0.25">
      <c r="B29" s="787" t="s">
        <v>852</v>
      </c>
      <c r="C29" s="778" t="s">
        <v>241</v>
      </c>
      <c r="D29" s="688">
        <v>1</v>
      </c>
      <c r="E29" s="1121">
        <v>90100000</v>
      </c>
      <c r="F29" s="566">
        <v>90100000</v>
      </c>
      <c r="G29" s="850">
        <v>1151242800000</v>
      </c>
      <c r="H29" s="566">
        <v>13022138969</v>
      </c>
      <c r="I29" s="567">
        <v>1642284891155</v>
      </c>
      <c r="K29"/>
    </row>
    <row r="30" spans="2:14" x14ac:dyDescent="0.25">
      <c r="B30" s="787" t="s">
        <v>853</v>
      </c>
      <c r="C30" s="778" t="s">
        <v>241</v>
      </c>
      <c r="D30" s="688">
        <v>1</v>
      </c>
      <c r="E30" s="785">
        <v>103000000</v>
      </c>
      <c r="F30" s="168">
        <v>103000000</v>
      </c>
      <c r="G30" s="673">
        <v>44115000000</v>
      </c>
      <c r="H30" s="168">
        <v>1120000000</v>
      </c>
      <c r="I30" s="763">
        <v>44115000000</v>
      </c>
      <c r="K30"/>
      <c r="M30" s="115"/>
    </row>
    <row r="31" spans="2:14" x14ac:dyDescent="0.25">
      <c r="B31" s="787" t="s">
        <v>854</v>
      </c>
      <c r="C31" s="778" t="s">
        <v>241</v>
      </c>
      <c r="D31" s="688">
        <v>1</v>
      </c>
      <c r="E31" s="785">
        <v>0</v>
      </c>
      <c r="F31" s="168">
        <v>0</v>
      </c>
      <c r="G31" s="673">
        <v>0</v>
      </c>
      <c r="H31" s="168">
        <v>-4582432326</v>
      </c>
      <c r="I31" s="763">
        <v>116955497473</v>
      </c>
      <c r="K31"/>
      <c r="M31" s="115"/>
    </row>
    <row r="32" spans="2:14" x14ac:dyDescent="0.25">
      <c r="B32" s="787" t="s">
        <v>422</v>
      </c>
      <c r="C32" s="778" t="s">
        <v>241</v>
      </c>
      <c r="D32" s="688">
        <v>1</v>
      </c>
      <c r="E32" s="785">
        <v>6000000</v>
      </c>
      <c r="F32" s="168">
        <v>6000000</v>
      </c>
      <c r="G32" s="781">
        <v>94561000000</v>
      </c>
      <c r="H32" s="188">
        <v>8872505081</v>
      </c>
      <c r="I32" s="764">
        <v>127357722452</v>
      </c>
      <c r="J32" s="83"/>
      <c r="K32" s="83"/>
      <c r="L32" s="106"/>
      <c r="M32" s="116"/>
      <c r="N32" s="83"/>
    </row>
    <row r="33" spans="2:14" x14ac:dyDescent="0.25">
      <c r="B33" s="787" t="s">
        <v>855</v>
      </c>
      <c r="C33" s="778" t="s">
        <v>241</v>
      </c>
      <c r="D33" s="688">
        <v>1</v>
      </c>
      <c r="E33" s="785">
        <v>0</v>
      </c>
      <c r="F33" s="168">
        <v>0</v>
      </c>
      <c r="G33" s="673">
        <v>0</v>
      </c>
      <c r="H33" s="230"/>
      <c r="I33" s="169"/>
      <c r="J33" s="83"/>
      <c r="K33" s="83"/>
      <c r="L33" s="106"/>
      <c r="M33" s="116"/>
      <c r="N33" s="83"/>
    </row>
    <row r="34" spans="2:14" x14ac:dyDescent="0.25">
      <c r="B34" s="787" t="s">
        <v>856</v>
      </c>
      <c r="C34" s="778" t="s">
        <v>242</v>
      </c>
      <c r="D34" s="688">
        <v>1</v>
      </c>
      <c r="E34" s="785">
        <v>354696268.65360004</v>
      </c>
      <c r="F34" s="168">
        <v>354696268.65360004</v>
      </c>
      <c r="G34" s="1241" t="s">
        <v>768</v>
      </c>
      <c r="H34" s="1241"/>
      <c r="I34" s="1242"/>
      <c r="J34" s="83"/>
      <c r="K34" s="117"/>
      <c r="L34" s="106"/>
      <c r="M34" s="116"/>
      <c r="N34" s="83"/>
    </row>
    <row r="35" spans="2:14" x14ac:dyDescent="0.25">
      <c r="B35" s="787" t="s">
        <v>857</v>
      </c>
      <c r="C35" s="778" t="s">
        <v>237</v>
      </c>
      <c r="D35" s="688">
        <v>1</v>
      </c>
      <c r="E35" s="785">
        <v>0</v>
      </c>
      <c r="F35" s="168">
        <v>0</v>
      </c>
      <c r="G35" s="220">
        <v>0</v>
      </c>
      <c r="H35" s="230">
        <v>245042063431</v>
      </c>
      <c r="I35" s="169">
        <v>3216980796586</v>
      </c>
      <c r="J35" s="83"/>
      <c r="K35" s="118"/>
      <c r="L35" s="106"/>
      <c r="M35" s="116"/>
      <c r="N35" s="83"/>
    </row>
    <row r="36" spans="2:14" s="68" customFormat="1" ht="12.75" x14ac:dyDescent="0.2">
      <c r="B36" s="788" t="s">
        <v>858</v>
      </c>
      <c r="C36" s="779" t="s">
        <v>496</v>
      </c>
      <c r="D36" s="776">
        <v>1</v>
      </c>
      <c r="E36" s="786">
        <v>8001000000</v>
      </c>
      <c r="F36" s="504">
        <v>8001000000</v>
      </c>
      <c r="G36" s="1241" t="s">
        <v>769</v>
      </c>
      <c r="H36" s="1241"/>
      <c r="I36" s="1242"/>
      <c r="J36" s="106"/>
      <c r="K36" s="118"/>
      <c r="L36" s="106"/>
      <c r="M36" s="116"/>
      <c r="N36" s="106"/>
    </row>
    <row r="37" spans="2:14" ht="15.75" thickBot="1" x14ac:dyDescent="0.3">
      <c r="B37" s="690" t="s">
        <v>238</v>
      </c>
      <c r="C37" s="691"/>
      <c r="D37" s="691"/>
      <c r="E37" s="692"/>
      <c r="F37" s="692">
        <v>11646566457.653601</v>
      </c>
      <c r="G37" s="692"/>
      <c r="H37" s="692"/>
      <c r="I37" s="770"/>
      <c r="J37" s="83"/>
      <c r="K37" s="118"/>
      <c r="L37" s="106"/>
      <c r="M37" s="106"/>
      <c r="N37" s="83"/>
    </row>
    <row r="38" spans="2:14" ht="15.75" thickBot="1" x14ac:dyDescent="0.3">
      <c r="B38" s="678" t="s">
        <v>239</v>
      </c>
      <c r="C38" s="679"/>
      <c r="D38" s="693"/>
      <c r="E38" s="681"/>
      <c r="F38" s="681">
        <v>12240447801.8983</v>
      </c>
      <c r="G38" s="694"/>
      <c r="H38" s="694"/>
      <c r="I38" s="771"/>
      <c r="J38" s="83"/>
      <c r="K38" s="118"/>
      <c r="L38" s="106"/>
      <c r="M38" s="106"/>
      <c r="N38" s="83"/>
    </row>
    <row r="39" spans="2:14" x14ac:dyDescent="0.25">
      <c r="B39" s="226"/>
      <c r="C39" s="226"/>
      <c r="D39" s="226"/>
      <c r="E39" s="226"/>
      <c r="F39" s="226"/>
      <c r="G39" s="372"/>
      <c r="H39" s="372"/>
      <c r="I39" s="372"/>
      <c r="J39" s="83"/>
      <c r="K39" s="106"/>
      <c r="L39" s="106"/>
      <c r="M39" s="106"/>
      <c r="N39" s="83"/>
    </row>
    <row r="40" spans="2:14" ht="13.5" customHeight="1" thickBot="1" x14ac:dyDescent="0.3">
      <c r="B40" s="627" t="s">
        <v>243</v>
      </c>
      <c r="C40" s="695"/>
      <c r="D40" s="695"/>
      <c r="E40" s="695"/>
      <c r="F40" s="696"/>
      <c r="G40" s="696"/>
      <c r="H40" s="372"/>
      <c r="I40" s="226"/>
      <c r="J40" s="83"/>
      <c r="K40" s="106"/>
      <c r="L40" s="106"/>
      <c r="M40" s="106"/>
      <c r="N40" s="83"/>
    </row>
    <row r="41" spans="2:14" ht="25.5" x14ac:dyDescent="0.25">
      <c r="B41" s="353" t="s">
        <v>244</v>
      </c>
      <c r="C41" s="354" t="s">
        <v>245</v>
      </c>
      <c r="D41" s="354" t="s">
        <v>246</v>
      </c>
      <c r="E41" s="354" t="s">
        <v>232</v>
      </c>
      <c r="F41" s="720" t="s">
        <v>247</v>
      </c>
      <c r="G41" s="226"/>
      <c r="H41" s="226"/>
      <c r="I41" s="226"/>
      <c r="J41" s="83"/>
      <c r="K41" s="106"/>
      <c r="L41" s="106"/>
      <c r="M41" s="106"/>
      <c r="N41" s="83"/>
    </row>
    <row r="42" spans="2:14" ht="15.75" hidden="1" customHeight="1" x14ac:dyDescent="0.25">
      <c r="B42" s="670" t="s">
        <v>497</v>
      </c>
      <c r="C42" s="440">
        <v>0</v>
      </c>
      <c r="D42" s="440">
        <v>0</v>
      </c>
      <c r="E42" s="440">
        <v>0</v>
      </c>
      <c r="F42" s="755">
        <v>0</v>
      </c>
      <c r="G42" s="226"/>
      <c r="H42" s="226"/>
      <c r="I42" s="226"/>
      <c r="J42" s="83"/>
      <c r="K42" s="106"/>
      <c r="L42" s="106"/>
      <c r="M42" s="106"/>
      <c r="N42" s="83"/>
    </row>
    <row r="43" spans="2:14" hidden="1" x14ac:dyDescent="0.25">
      <c r="B43" s="670" t="s">
        <v>475</v>
      </c>
      <c r="C43" s="440">
        <v>0</v>
      </c>
      <c r="D43" s="440">
        <v>0</v>
      </c>
      <c r="E43" s="440">
        <v>0</v>
      </c>
      <c r="F43" s="756">
        <v>0</v>
      </c>
      <c r="G43" s="226"/>
      <c r="H43" s="226"/>
      <c r="I43" s="226"/>
      <c r="J43" s="83"/>
      <c r="K43" s="106"/>
      <c r="L43" s="106"/>
      <c r="M43" s="106"/>
      <c r="N43" s="83"/>
    </row>
    <row r="44" spans="2:14" x14ac:dyDescent="0.25">
      <c r="B44" s="670" t="s">
        <v>772</v>
      </c>
      <c r="C44" s="440">
        <v>3000000000</v>
      </c>
      <c r="D44" s="440">
        <v>3000000000</v>
      </c>
      <c r="E44" s="186">
        <v>3000000000</v>
      </c>
      <c r="F44" s="756">
        <v>100</v>
      </c>
      <c r="G44" s="494"/>
      <c r="H44" s="697"/>
      <c r="I44" s="226"/>
      <c r="J44" s="83"/>
      <c r="K44" s="106"/>
      <c r="L44" s="106"/>
      <c r="M44" s="106"/>
      <c r="N44" s="83"/>
    </row>
    <row r="45" spans="2:14" x14ac:dyDescent="0.25">
      <c r="B45" s="670" t="s">
        <v>571</v>
      </c>
      <c r="C45" s="440">
        <v>6500000000</v>
      </c>
      <c r="D45" s="440">
        <v>6500000000</v>
      </c>
      <c r="E45" s="186">
        <v>6500000000</v>
      </c>
      <c r="F45" s="756">
        <v>100</v>
      </c>
      <c r="G45" s="494"/>
      <c r="H45" s="697"/>
      <c r="I45" s="226"/>
      <c r="J45" s="83"/>
      <c r="K45" s="106"/>
      <c r="L45" s="106"/>
      <c r="M45" s="118"/>
      <c r="N45" s="83"/>
    </row>
    <row r="46" spans="2:14" x14ac:dyDescent="0.25">
      <c r="B46" s="670" t="s">
        <v>762</v>
      </c>
      <c r="C46" s="440">
        <v>294233985</v>
      </c>
      <c r="D46" s="440">
        <v>294233985</v>
      </c>
      <c r="E46" s="186">
        <v>294233985</v>
      </c>
      <c r="F46" s="757">
        <v>100</v>
      </c>
      <c r="G46" s="494"/>
      <c r="H46" s="697"/>
      <c r="I46" s="226"/>
      <c r="J46" s="83"/>
      <c r="K46" s="106"/>
      <c r="L46" s="106"/>
      <c r="M46" s="106"/>
      <c r="N46" s="83"/>
    </row>
    <row r="47" spans="2:14" x14ac:dyDescent="0.25">
      <c r="B47" s="670" t="s">
        <v>775</v>
      </c>
      <c r="C47" s="440">
        <v>5462182</v>
      </c>
      <c r="D47" s="440">
        <v>5462182</v>
      </c>
      <c r="E47" s="186">
        <v>5462182</v>
      </c>
      <c r="F47" s="756">
        <v>100</v>
      </c>
      <c r="G47" s="494"/>
      <c r="H47" s="697"/>
      <c r="I47" s="226"/>
      <c r="J47" s="83"/>
      <c r="K47" s="106"/>
      <c r="L47" s="106"/>
      <c r="M47" s="106"/>
      <c r="N47" s="83"/>
    </row>
    <row r="48" spans="2:14" x14ac:dyDescent="0.25">
      <c r="B48" s="670" t="s">
        <v>773</v>
      </c>
      <c r="C48" s="440">
        <v>1018027</v>
      </c>
      <c r="D48" s="440">
        <v>1018027</v>
      </c>
      <c r="E48" s="186">
        <v>1018027</v>
      </c>
      <c r="F48" s="756">
        <v>100</v>
      </c>
      <c r="G48" s="494"/>
      <c r="H48" s="697"/>
      <c r="I48" s="227"/>
    </row>
    <row r="49" spans="2:9" x14ac:dyDescent="0.25">
      <c r="B49" s="174" t="s">
        <v>760</v>
      </c>
      <c r="C49" s="440">
        <v>422668289</v>
      </c>
      <c r="D49" s="440">
        <v>422668289</v>
      </c>
      <c r="E49" s="186">
        <v>422668289</v>
      </c>
      <c r="F49" s="757">
        <v>100</v>
      </c>
      <c r="G49" s="494"/>
      <c r="H49" s="697"/>
      <c r="I49" s="226"/>
    </row>
    <row r="50" spans="2:9" x14ac:dyDescent="0.25">
      <c r="B50" s="174" t="s">
        <v>562</v>
      </c>
      <c r="C50" s="440">
        <v>2000000000</v>
      </c>
      <c r="D50" s="440">
        <v>2000000000</v>
      </c>
      <c r="E50" s="186">
        <v>2000000000</v>
      </c>
      <c r="F50" s="757">
        <v>100</v>
      </c>
      <c r="G50" s="494"/>
      <c r="H50" s="697"/>
      <c r="I50" s="226"/>
    </row>
    <row r="51" spans="2:9" x14ac:dyDescent="0.25">
      <c r="B51" s="174" t="s">
        <v>505</v>
      </c>
      <c r="C51" s="440">
        <v>16588876</v>
      </c>
      <c r="D51" s="440">
        <v>16588876</v>
      </c>
      <c r="E51" s="186">
        <v>16588876</v>
      </c>
      <c r="F51" s="757">
        <v>100</v>
      </c>
      <c r="G51" s="494"/>
      <c r="H51" s="697"/>
      <c r="I51" s="226"/>
    </row>
    <row r="52" spans="2:9" x14ac:dyDescent="0.25">
      <c r="B52" s="174" t="s">
        <v>510</v>
      </c>
      <c r="C52" s="440">
        <v>2362395619</v>
      </c>
      <c r="D52" s="440">
        <v>2362395619</v>
      </c>
      <c r="E52" s="186">
        <v>2362395619</v>
      </c>
      <c r="F52" s="757">
        <v>100</v>
      </c>
      <c r="G52" s="494"/>
      <c r="H52" s="697"/>
      <c r="I52" s="226"/>
    </row>
    <row r="53" spans="2:9" x14ac:dyDescent="0.25">
      <c r="B53" s="174" t="s">
        <v>859</v>
      </c>
      <c r="C53" s="440">
        <v>53624266</v>
      </c>
      <c r="D53" s="440">
        <v>53624266</v>
      </c>
      <c r="E53" s="186">
        <v>53624266</v>
      </c>
      <c r="F53" s="757">
        <v>100</v>
      </c>
      <c r="G53" s="494"/>
      <c r="H53" s="697"/>
      <c r="I53" s="226"/>
    </row>
    <row r="54" spans="2:9" x14ac:dyDescent="0.25">
      <c r="B54" s="174" t="s">
        <v>759</v>
      </c>
      <c r="C54" s="440">
        <v>2000000000</v>
      </c>
      <c r="D54" s="440">
        <v>2000000000</v>
      </c>
      <c r="E54" s="186">
        <v>2000000000</v>
      </c>
      <c r="F54" s="757">
        <v>100</v>
      </c>
      <c r="G54" s="494"/>
      <c r="H54" s="697"/>
      <c r="I54" s="226"/>
    </row>
    <row r="55" spans="2:9" ht="15.75" thickBot="1" x14ac:dyDescent="0.3">
      <c r="B55" s="758" t="s">
        <v>774</v>
      </c>
      <c r="C55" s="759">
        <v>5769312146</v>
      </c>
      <c r="D55" s="759">
        <v>5769312146</v>
      </c>
      <c r="E55" s="760">
        <v>5769312146</v>
      </c>
      <c r="F55" s="761">
        <v>100</v>
      </c>
      <c r="G55" s="494"/>
      <c r="H55" s="697"/>
      <c r="I55" s="226"/>
    </row>
    <row r="56" spans="2:9" ht="15.75" thickBot="1" x14ac:dyDescent="0.3">
      <c r="B56" s="678" t="s">
        <v>248</v>
      </c>
      <c r="C56" s="698">
        <v>0</v>
      </c>
      <c r="D56" s="699">
        <v>22425303390</v>
      </c>
      <c r="E56" s="698">
        <v>0</v>
      </c>
      <c r="F56" s="700"/>
      <c r="G56" s="372"/>
      <c r="H56" s="226"/>
      <c r="I56" s="226"/>
    </row>
    <row r="57" spans="2:9" ht="15.75" thickBot="1" x14ac:dyDescent="0.3">
      <c r="B57" s="678" t="s">
        <v>249</v>
      </c>
      <c r="C57" s="698">
        <v>0</v>
      </c>
      <c r="D57" s="698">
        <v>23682682892</v>
      </c>
      <c r="E57" s="698">
        <v>0</v>
      </c>
      <c r="F57" s="700"/>
      <c r="G57" s="226"/>
      <c r="H57" s="226"/>
      <c r="I57" s="226"/>
    </row>
    <row r="58" spans="2:9" x14ac:dyDescent="0.25">
      <c r="B58" s="701" t="s">
        <v>250</v>
      </c>
      <c r="C58" s="684"/>
      <c r="D58" s="396"/>
      <c r="E58" s="685"/>
      <c r="F58" s="457"/>
      <c r="G58" s="372"/>
      <c r="H58" s="226"/>
      <c r="I58" s="226"/>
    </row>
    <row r="59" spans="2:9" x14ac:dyDescent="0.25">
      <c r="B59" s="789" t="s">
        <v>767</v>
      </c>
      <c r="C59" s="702">
        <v>900000000</v>
      </c>
      <c r="D59" s="703">
        <v>900000000</v>
      </c>
      <c r="E59" s="702">
        <v>900000000</v>
      </c>
      <c r="F59" s="755">
        <v>100</v>
      </c>
      <c r="G59" s="226"/>
      <c r="H59" s="226"/>
      <c r="I59" s="704"/>
    </row>
    <row r="60" spans="2:9" x14ac:dyDescent="0.25">
      <c r="B60" s="705" t="s">
        <v>766</v>
      </c>
      <c r="C60" s="168">
        <v>2191770189</v>
      </c>
      <c r="D60" s="168">
        <v>2191770189</v>
      </c>
      <c r="E60" s="168">
        <v>2191770189</v>
      </c>
      <c r="F60" s="756">
        <v>100</v>
      </c>
      <c r="G60" s="226"/>
      <c r="H60" s="226"/>
      <c r="I60" s="226"/>
    </row>
    <row r="61" spans="2:9" x14ac:dyDescent="0.25">
      <c r="B61" s="705" t="s">
        <v>763</v>
      </c>
      <c r="C61" s="187">
        <v>90100000</v>
      </c>
      <c r="D61" s="187">
        <v>90100000</v>
      </c>
      <c r="E61" s="187">
        <v>90100000</v>
      </c>
      <c r="F61" s="756">
        <v>100</v>
      </c>
      <c r="G61" s="226"/>
      <c r="H61" s="372"/>
      <c r="I61" s="226"/>
    </row>
    <row r="62" spans="2:9" x14ac:dyDescent="0.25">
      <c r="B62" s="705" t="s">
        <v>764</v>
      </c>
      <c r="C62" s="187">
        <v>103000000</v>
      </c>
      <c r="D62" s="187">
        <v>103000000</v>
      </c>
      <c r="E62" s="187">
        <v>103000000</v>
      </c>
      <c r="F62" s="756">
        <v>100</v>
      </c>
      <c r="G62" s="226"/>
      <c r="H62" s="372"/>
      <c r="I62" s="226"/>
    </row>
    <row r="63" spans="2:9" x14ac:dyDescent="0.25">
      <c r="B63" s="705" t="s">
        <v>422</v>
      </c>
      <c r="C63" s="702">
        <v>6000000</v>
      </c>
      <c r="D63" s="187">
        <v>6000000</v>
      </c>
      <c r="E63" s="702">
        <v>6000000</v>
      </c>
      <c r="F63" s="756">
        <v>100</v>
      </c>
      <c r="G63" s="226"/>
      <c r="H63" s="372"/>
      <c r="I63" s="226"/>
    </row>
    <row r="64" spans="2:9" x14ac:dyDescent="0.25">
      <c r="B64" s="787" t="s">
        <v>765</v>
      </c>
      <c r="C64" s="785">
        <v>354696269</v>
      </c>
      <c r="D64" s="785">
        <v>354696269</v>
      </c>
      <c r="E64" s="785">
        <v>354696269</v>
      </c>
      <c r="F64" s="756">
        <v>100</v>
      </c>
      <c r="G64" s="226"/>
      <c r="H64" s="372"/>
      <c r="I64" s="226"/>
    </row>
    <row r="65" spans="2:13" ht="15.75" thickBot="1" x14ac:dyDescent="0.3">
      <c r="B65" s="788" t="s">
        <v>776</v>
      </c>
      <c r="C65" s="702">
        <v>8001000000</v>
      </c>
      <c r="D65" s="187">
        <v>8001000000</v>
      </c>
      <c r="E65" s="702">
        <v>8001000000</v>
      </c>
      <c r="F65" s="756">
        <v>100</v>
      </c>
      <c r="G65" s="226"/>
      <c r="H65" s="372"/>
      <c r="I65" s="372"/>
    </row>
    <row r="66" spans="2:13" ht="15.75" thickBot="1" x14ac:dyDescent="0.3">
      <c r="B66" s="706"/>
      <c r="C66" s="799"/>
      <c r="D66" s="801">
        <v>11646566458</v>
      </c>
      <c r="E66" s="800"/>
      <c r="F66" s="700"/>
      <c r="G66" s="372"/>
      <c r="H66" s="372"/>
      <c r="I66" s="226"/>
    </row>
    <row r="67" spans="2:13" ht="15.75" thickBot="1" x14ac:dyDescent="0.3">
      <c r="B67" s="678"/>
      <c r="C67" s="803"/>
      <c r="D67" s="804">
        <v>12240447802</v>
      </c>
      <c r="E67" s="802"/>
      <c r="F67" s="700"/>
      <c r="G67" s="372"/>
      <c r="H67" s="372"/>
      <c r="I67" s="226"/>
    </row>
    <row r="68" spans="2:13" ht="15.75" thickBot="1" x14ac:dyDescent="0.3">
      <c r="B68" s="226"/>
      <c r="C68" s="226"/>
      <c r="D68" s="226"/>
      <c r="E68" s="698"/>
      <c r="F68" s="372"/>
      <c r="G68" s="372"/>
      <c r="H68" s="372"/>
      <c r="I68" s="372"/>
    </row>
    <row r="69" spans="2:13" ht="15.75" thickBot="1" x14ac:dyDescent="0.3">
      <c r="B69" s="707" t="s">
        <v>251</v>
      </c>
      <c r="C69" s="708"/>
      <c r="D69" s="708"/>
      <c r="E69" s="226"/>
      <c r="F69" s="372"/>
      <c r="G69" s="372"/>
      <c r="H69" s="372"/>
      <c r="I69" s="372"/>
    </row>
    <row r="70" spans="2:13" ht="25.5" x14ac:dyDescent="0.25">
      <c r="B70" s="353" t="s">
        <v>252</v>
      </c>
      <c r="C70" s="354" t="s">
        <v>253</v>
      </c>
      <c r="D70" s="354" t="s">
        <v>255</v>
      </c>
      <c r="E70" s="356" t="s">
        <v>254</v>
      </c>
      <c r="F70" s="372"/>
      <c r="G70" s="372"/>
      <c r="H70" s="372"/>
      <c r="I70" s="372"/>
    </row>
    <row r="71" spans="2:13" ht="16.5" customHeight="1" x14ac:dyDescent="0.25">
      <c r="B71" s="709" t="s">
        <v>248</v>
      </c>
      <c r="C71" s="710">
        <v>200000000</v>
      </c>
      <c r="D71" s="710">
        <v>900000000</v>
      </c>
      <c r="E71" s="503">
        <v>516375371</v>
      </c>
      <c r="F71" s="372"/>
      <c r="G71" s="372"/>
      <c r="H71" s="226"/>
      <c r="I71" s="372"/>
    </row>
    <row r="72" spans="2:13" ht="18" customHeight="1" thickBot="1" x14ac:dyDescent="0.3">
      <c r="B72" s="711" t="s">
        <v>249</v>
      </c>
      <c r="C72" s="712">
        <v>200000000</v>
      </c>
      <c r="D72" s="712">
        <v>900000000</v>
      </c>
      <c r="E72" s="713">
        <v>516375371</v>
      </c>
      <c r="F72" s="714" t="s">
        <v>504</v>
      </c>
      <c r="G72" s="372"/>
      <c r="H72" s="363"/>
      <c r="I72" s="494"/>
    </row>
    <row r="73" spans="2:13" ht="10.5" customHeight="1" x14ac:dyDescent="0.25">
      <c r="B73" s="372"/>
      <c r="C73" s="372"/>
      <c r="D73" s="372"/>
      <c r="E73" s="372"/>
      <c r="F73" s="372"/>
      <c r="G73" s="372"/>
      <c r="H73" s="226"/>
      <c r="I73" s="226"/>
    </row>
    <row r="74" spans="2:13" ht="23.25" customHeight="1" x14ac:dyDescent="0.25">
      <c r="B74" s="1239" t="s">
        <v>860</v>
      </c>
      <c r="C74" s="1239"/>
      <c r="D74" s="1239"/>
      <c r="E74" s="1239"/>
      <c r="F74" s="1239"/>
      <c r="G74" s="372"/>
      <c r="H74" s="226"/>
      <c r="I74" s="226"/>
    </row>
    <row r="75" spans="2:13" ht="27" customHeight="1" x14ac:dyDescent="0.25">
      <c r="B75" s="1239"/>
      <c r="C75" s="1239"/>
      <c r="D75" s="1239"/>
      <c r="E75" s="1239"/>
      <c r="F75" s="1239"/>
      <c r="G75" s="372"/>
      <c r="H75" s="226"/>
      <c r="I75" s="226"/>
    </row>
    <row r="76" spans="2:13" ht="15.75" customHeight="1" x14ac:dyDescent="0.25">
      <c r="B76" s="715" t="s">
        <v>256</v>
      </c>
      <c r="C76" s="372"/>
      <c r="D76" s="372"/>
      <c r="E76" s="372"/>
      <c r="F76" s="372"/>
      <c r="G76" s="372"/>
      <c r="H76" s="226"/>
      <c r="I76" s="697"/>
    </row>
    <row r="77" spans="2:13" ht="18.75" customHeight="1" x14ac:dyDescent="0.25">
      <c r="B77" s="307" t="s">
        <v>257</v>
      </c>
      <c r="C77" s="372"/>
      <c r="D77" s="372"/>
      <c r="E77" s="372"/>
      <c r="F77" s="372"/>
      <c r="G77" s="372"/>
      <c r="H77" s="226"/>
      <c r="I77" s="697"/>
    </row>
    <row r="78" spans="2:13" ht="18.75" customHeight="1" thickBot="1" x14ac:dyDescent="0.3">
      <c r="B78" s="716"/>
      <c r="C78" s="372"/>
      <c r="D78" s="372"/>
      <c r="E78" s="372"/>
      <c r="F78" s="372"/>
      <c r="G78" s="372"/>
      <c r="H78" s="718"/>
      <c r="I78" s="719"/>
      <c r="J78" s="83"/>
      <c r="K78" s="106"/>
      <c r="L78" s="106"/>
      <c r="M78" s="106"/>
    </row>
    <row r="79" spans="2:13" ht="15.75" thickBot="1" x14ac:dyDescent="0.3">
      <c r="B79" s="1236" t="s">
        <v>258</v>
      </c>
      <c r="C79" s="1237"/>
      <c r="D79" s="1238"/>
      <c r="E79" s="372"/>
      <c r="F79" s="226"/>
      <c r="G79" s="226"/>
      <c r="H79" s="718"/>
      <c r="I79" s="719"/>
      <c r="J79" s="83"/>
      <c r="K79" s="106"/>
      <c r="L79" s="106"/>
      <c r="M79" s="106"/>
    </row>
    <row r="80" spans="2:13" ht="27" customHeight="1" thickBot="1" x14ac:dyDescent="0.3">
      <c r="B80" s="795" t="s">
        <v>175</v>
      </c>
      <c r="C80" s="794" t="s">
        <v>259</v>
      </c>
      <c r="D80" s="794" t="s">
        <v>260</v>
      </c>
      <c r="E80" s="372"/>
      <c r="F80" s="226"/>
      <c r="G80" s="226"/>
      <c r="H80" s="718"/>
      <c r="I80" s="718"/>
      <c r="J80" s="83"/>
      <c r="K80" s="106"/>
      <c r="L80" s="106"/>
      <c r="M80" s="106"/>
    </row>
    <row r="81" spans="2:18" x14ac:dyDescent="0.25">
      <c r="B81" s="792" t="s">
        <v>261</v>
      </c>
      <c r="C81" s="791">
        <v>813709555</v>
      </c>
      <c r="D81" s="736">
        <v>0</v>
      </c>
      <c r="E81" s="372"/>
      <c r="F81" s="226"/>
      <c r="G81" s="226"/>
      <c r="H81" s="722"/>
      <c r="I81" s="723"/>
      <c r="J81" s="83"/>
      <c r="K81" s="106"/>
      <c r="L81" s="106"/>
      <c r="M81" s="106"/>
    </row>
    <row r="82" spans="2:18" x14ac:dyDescent="0.25">
      <c r="B82" s="792" t="s">
        <v>262</v>
      </c>
      <c r="C82" s="797">
        <v>26101464</v>
      </c>
      <c r="D82" s="796">
        <v>0</v>
      </c>
      <c r="E82" s="714"/>
      <c r="F82" s="724"/>
      <c r="G82" s="372"/>
      <c r="H82" s="493"/>
      <c r="I82" s="718"/>
      <c r="J82" s="83"/>
      <c r="K82" s="106"/>
      <c r="L82" s="106"/>
      <c r="M82" s="118"/>
      <c r="N82" s="6"/>
    </row>
    <row r="83" spans="2:18" x14ac:dyDescent="0.25">
      <c r="B83" s="811" t="s">
        <v>263</v>
      </c>
      <c r="C83" s="793">
        <v>839811019</v>
      </c>
      <c r="D83" s="736">
        <v>0</v>
      </c>
      <c r="E83" s="714"/>
      <c r="F83" s="226"/>
      <c r="G83" s="372"/>
      <c r="H83" s="718"/>
      <c r="I83" s="493"/>
      <c r="J83" s="83"/>
      <c r="K83" s="106"/>
      <c r="L83" s="106"/>
      <c r="M83" s="118"/>
      <c r="N83" s="6"/>
    </row>
    <row r="84" spans="2:18" ht="15.75" thickBot="1" x14ac:dyDescent="0.3">
      <c r="B84" s="810" t="s">
        <v>264</v>
      </c>
      <c r="C84" s="798">
        <v>-27686783</v>
      </c>
      <c r="D84" s="736">
        <v>0</v>
      </c>
      <c r="E84" s="714"/>
      <c r="F84" s="226"/>
      <c r="G84" s="226"/>
      <c r="H84" s="718"/>
      <c r="I84" s="718"/>
      <c r="J84" s="83"/>
      <c r="K84" s="106"/>
      <c r="L84" s="106"/>
      <c r="M84" s="118"/>
      <c r="N84" s="6"/>
    </row>
    <row r="85" spans="2:18" ht="15.75" thickBot="1" x14ac:dyDescent="0.3">
      <c r="B85" s="812" t="s">
        <v>265</v>
      </c>
      <c r="C85" s="725">
        <v>812124236</v>
      </c>
      <c r="D85" s="726">
        <v>0</v>
      </c>
      <c r="E85" s="714"/>
      <c r="F85" s="226"/>
      <c r="G85" s="226"/>
      <c r="H85" s="718"/>
      <c r="I85" s="718"/>
      <c r="J85" s="91"/>
      <c r="K85" s="106"/>
      <c r="L85" s="106"/>
      <c r="M85" s="118"/>
    </row>
    <row r="86" spans="2:18" ht="15.75" thickBot="1" x14ac:dyDescent="0.3">
      <c r="B86" s="727" t="s">
        <v>266</v>
      </c>
      <c r="C86" s="681">
        <v>299495507</v>
      </c>
      <c r="D86" s="728">
        <v>0</v>
      </c>
      <c r="E86" s="714"/>
      <c r="F86" s="372"/>
      <c r="G86" s="372"/>
      <c r="H86" s="718"/>
      <c r="I86" s="718"/>
      <c r="J86" s="83"/>
      <c r="K86" s="106"/>
      <c r="L86" s="106"/>
      <c r="M86" s="118"/>
      <c r="N86" s="50"/>
    </row>
    <row r="87" spans="2:18" ht="15.75" thickBot="1" x14ac:dyDescent="0.3">
      <c r="B87" s="362"/>
      <c r="C87" s="362"/>
      <c r="D87" s="362"/>
      <c r="E87" s="714"/>
      <c r="F87" s="372"/>
      <c r="G87" s="372"/>
      <c r="H87" s="718"/>
      <c r="I87" s="718"/>
      <c r="J87" s="83"/>
      <c r="K87" s="106"/>
      <c r="L87" s="106"/>
      <c r="M87" s="106"/>
    </row>
    <row r="88" spans="2:18" ht="18.75" customHeight="1" thickBot="1" x14ac:dyDescent="0.3">
      <c r="B88" s="729" t="s">
        <v>267</v>
      </c>
      <c r="C88" s="730"/>
      <c r="D88" s="731"/>
      <c r="E88" s="714"/>
      <c r="F88" s="372"/>
      <c r="G88" s="372"/>
      <c r="H88" s="226"/>
      <c r="I88" s="226"/>
      <c r="J88" s="70"/>
      <c r="K88" s="69"/>
      <c r="L88" s="69"/>
    </row>
    <row r="89" spans="2:18" ht="27" customHeight="1" thickBot="1" x14ac:dyDescent="0.3">
      <c r="B89" s="1128" t="s">
        <v>175</v>
      </c>
      <c r="C89" s="1125" t="s">
        <v>259</v>
      </c>
      <c r="D89" s="1125" t="s">
        <v>260</v>
      </c>
      <c r="E89" s="714"/>
      <c r="F89" s="372"/>
      <c r="G89" s="372"/>
      <c r="H89" s="226"/>
      <c r="I89" s="226"/>
      <c r="J89" s="70"/>
      <c r="K89" s="69"/>
      <c r="L89" s="69"/>
      <c r="M89" s="86"/>
      <c r="N89" s="86"/>
      <c r="O89" s="86"/>
      <c r="P89" s="86"/>
      <c r="Q89" s="86"/>
      <c r="R89" s="86"/>
    </row>
    <row r="90" spans="2:18" x14ac:dyDescent="0.25">
      <c r="B90" s="1275" t="s">
        <v>268</v>
      </c>
      <c r="C90" s="1281">
        <v>1299116434</v>
      </c>
      <c r="D90" s="1278">
        <v>0</v>
      </c>
      <c r="E90" s="714"/>
      <c r="F90" s="372"/>
      <c r="G90" s="372"/>
      <c r="H90" s="226"/>
      <c r="I90" s="226"/>
      <c r="J90" s="70"/>
      <c r="K90" s="69"/>
      <c r="L90" s="69"/>
      <c r="M90" s="86"/>
      <c r="N90" s="86"/>
      <c r="O90" s="86"/>
      <c r="P90" s="86"/>
      <c r="Q90" s="86"/>
      <c r="R90" s="86"/>
    </row>
    <row r="91" spans="2:18" x14ac:dyDescent="0.25">
      <c r="B91" s="1276" t="s">
        <v>269</v>
      </c>
      <c r="C91" s="1282">
        <v>0</v>
      </c>
      <c r="D91" s="1279">
        <v>158992806</v>
      </c>
      <c r="E91" s="714"/>
      <c r="F91" s="372"/>
      <c r="G91" s="372"/>
      <c r="H91" s="226"/>
      <c r="I91" s="226"/>
      <c r="J91" s="70"/>
      <c r="K91" s="69"/>
      <c r="L91" s="69"/>
      <c r="M91" s="86"/>
      <c r="N91" s="86"/>
      <c r="O91" s="86"/>
      <c r="P91" s="86"/>
      <c r="Q91" s="86"/>
      <c r="R91" s="86"/>
    </row>
    <row r="92" spans="2:18" x14ac:dyDescent="0.25">
      <c r="B92" s="1276" t="s">
        <v>270</v>
      </c>
      <c r="C92" s="1282">
        <v>0</v>
      </c>
      <c r="D92" s="1279">
        <v>-84042</v>
      </c>
      <c r="E92" s="714"/>
      <c r="F92" s="372"/>
      <c r="G92" s="372"/>
      <c r="H92" s="226"/>
      <c r="I92" s="226"/>
      <c r="J92" s="70"/>
      <c r="K92" s="69"/>
      <c r="L92" s="69"/>
      <c r="M92" s="86"/>
      <c r="N92" s="86"/>
      <c r="O92" s="86"/>
      <c r="P92" s="86"/>
      <c r="Q92" s="86"/>
      <c r="R92" s="86"/>
    </row>
    <row r="93" spans="2:18" x14ac:dyDescent="0.25">
      <c r="B93" s="1276" t="s">
        <v>271</v>
      </c>
      <c r="C93" s="1282">
        <v>4949685</v>
      </c>
      <c r="D93" s="1279">
        <v>0</v>
      </c>
      <c r="E93" s="714"/>
      <c r="F93" s="372"/>
      <c r="G93" s="372"/>
      <c r="H93" s="226"/>
      <c r="I93" s="226"/>
      <c r="J93" s="70"/>
      <c r="K93" s="69"/>
      <c r="L93" s="69"/>
      <c r="M93" s="86"/>
      <c r="N93" s="86"/>
      <c r="O93" s="86"/>
      <c r="P93" s="86"/>
      <c r="Q93" s="86"/>
      <c r="R93" s="86"/>
    </row>
    <row r="94" spans="2:18" x14ac:dyDescent="0.25">
      <c r="B94" s="1276" t="s">
        <v>413</v>
      </c>
      <c r="C94" s="1282">
        <v>19022187</v>
      </c>
      <c r="D94" s="1279">
        <v>0</v>
      </c>
      <c r="E94" s="372"/>
      <c r="F94" s="372"/>
      <c r="G94" s="372"/>
      <c r="H94" s="226"/>
      <c r="I94" s="226"/>
      <c r="J94" s="70"/>
      <c r="K94" s="69"/>
      <c r="L94" s="69"/>
      <c r="M94" s="86"/>
      <c r="N94" s="86"/>
      <c r="O94" s="86"/>
      <c r="P94" s="86"/>
      <c r="Q94" s="86"/>
      <c r="R94" s="86"/>
    </row>
    <row r="95" spans="2:18" x14ac:dyDescent="0.25">
      <c r="B95" s="1276" t="s">
        <v>822</v>
      </c>
      <c r="C95" s="1282">
        <v>17897504</v>
      </c>
      <c r="D95" s="1279"/>
      <c r="E95" s="372"/>
      <c r="F95" s="372"/>
      <c r="G95" s="372"/>
      <c r="H95" s="226"/>
      <c r="I95" s="226"/>
      <c r="J95" s="70"/>
      <c r="K95" s="69"/>
      <c r="L95" s="69"/>
      <c r="M95" s="86"/>
      <c r="N95" s="86"/>
      <c r="O95" s="86"/>
      <c r="P95" s="86"/>
      <c r="Q95" s="86"/>
      <c r="R95" s="86"/>
    </row>
    <row r="96" spans="2:18" ht="15.75" thickBot="1" x14ac:dyDescent="0.3">
      <c r="B96" s="1277" t="s">
        <v>823</v>
      </c>
      <c r="C96" s="1283">
        <v>0</v>
      </c>
      <c r="D96" s="1280">
        <v>103362537</v>
      </c>
      <c r="E96" s="372"/>
      <c r="F96" s="372"/>
      <c r="G96" s="372"/>
      <c r="H96" s="226"/>
      <c r="I96" s="226"/>
      <c r="J96" s="70"/>
      <c r="K96" s="69"/>
      <c r="L96" s="69"/>
      <c r="M96" s="86"/>
      <c r="N96" s="86"/>
      <c r="O96" s="86"/>
      <c r="P96" s="86"/>
      <c r="Q96" s="86"/>
      <c r="R96" s="86"/>
    </row>
    <row r="97" spans="2:18" ht="15.75" thickBot="1" x14ac:dyDescent="0.3">
      <c r="B97" s="1129" t="s">
        <v>265</v>
      </c>
      <c r="C97" s="1126">
        <v>1340985809.8536482</v>
      </c>
      <c r="D97" s="1127">
        <v>262271301</v>
      </c>
      <c r="E97" s="372"/>
      <c r="F97" s="372"/>
      <c r="G97" s="372"/>
      <c r="H97" s="226"/>
      <c r="I97" s="226"/>
      <c r="J97" s="70"/>
      <c r="K97" s="69"/>
      <c r="L97" s="69"/>
      <c r="M97" s="92"/>
      <c r="N97" s="92"/>
      <c r="O97" s="86"/>
      <c r="P97" s="86"/>
      <c r="Q97" s="86"/>
      <c r="R97" s="86"/>
    </row>
    <row r="98" spans="2:18" ht="15.75" thickBot="1" x14ac:dyDescent="0.3">
      <c r="B98" s="727" t="s">
        <v>266</v>
      </c>
      <c r="C98" s="681">
        <v>506828002</v>
      </c>
      <c r="D98" s="728">
        <v>494135584</v>
      </c>
      <c r="E98" s="372"/>
      <c r="F98" s="372"/>
      <c r="G98" s="372"/>
      <c r="H98" s="226"/>
      <c r="I98" s="226"/>
      <c r="J98" s="70"/>
      <c r="K98" s="69"/>
      <c r="L98" s="69"/>
      <c r="M98" s="92"/>
      <c r="N98" s="92"/>
      <c r="O98" s="86"/>
      <c r="P98" s="86"/>
      <c r="Q98" s="86"/>
      <c r="R98" s="86"/>
    </row>
    <row r="99" spans="2:18" ht="12" customHeight="1" thickBot="1" x14ac:dyDescent="0.3">
      <c r="B99" s="362"/>
      <c r="C99" s="362"/>
      <c r="D99" s="362"/>
      <c r="E99" s="372"/>
      <c r="F99" s="372"/>
      <c r="G99" s="372"/>
      <c r="H99" s="226"/>
      <c r="I99" s="226"/>
      <c r="J99" s="70"/>
      <c r="K99" s="69"/>
      <c r="L99" s="69"/>
      <c r="M99" s="86"/>
      <c r="N99" s="86"/>
      <c r="O99" s="86"/>
      <c r="P99" s="86"/>
      <c r="Q99" s="86"/>
      <c r="R99" s="86"/>
    </row>
    <row r="100" spans="2:18" ht="15.75" thickBot="1" x14ac:dyDescent="0.3">
      <c r="B100" s="1236" t="s">
        <v>272</v>
      </c>
      <c r="C100" s="1237"/>
      <c r="D100" s="1238"/>
      <c r="E100" s="372"/>
      <c r="F100" s="372"/>
      <c r="G100" s="372"/>
      <c r="H100" s="226"/>
      <c r="I100" s="226"/>
      <c r="J100" s="70"/>
      <c r="K100" s="69"/>
      <c r="L100" s="69"/>
      <c r="M100" s="86"/>
      <c r="N100" s="86"/>
      <c r="O100" s="86"/>
      <c r="P100" s="86"/>
      <c r="Q100" s="86"/>
      <c r="R100" s="86"/>
    </row>
    <row r="101" spans="2:18" ht="28.5" customHeight="1" thickBot="1" x14ac:dyDescent="0.3">
      <c r="B101" s="795" t="s">
        <v>175</v>
      </c>
      <c r="C101" s="794" t="s">
        <v>220</v>
      </c>
      <c r="D101" s="805" t="s">
        <v>221</v>
      </c>
      <c r="E101" s="372"/>
      <c r="F101" s="372"/>
      <c r="G101" s="372"/>
      <c r="H101" s="226"/>
      <c r="I101" s="226"/>
      <c r="J101" s="70"/>
      <c r="K101" s="69"/>
      <c r="L101" s="69"/>
      <c r="M101" s="86"/>
      <c r="N101" s="86"/>
      <c r="O101" s="86"/>
      <c r="P101" s="86"/>
      <c r="Q101" s="86"/>
      <c r="R101" s="86"/>
    </row>
    <row r="102" spans="2:18" s="86" customFormat="1" x14ac:dyDescent="0.25">
      <c r="B102" s="732" t="s">
        <v>424</v>
      </c>
      <c r="C102" s="168">
        <v>0</v>
      </c>
      <c r="D102" s="763">
        <v>0</v>
      </c>
      <c r="E102" s="363"/>
      <c r="F102" s="363"/>
      <c r="G102" s="363"/>
      <c r="H102" s="364"/>
      <c r="I102" s="364"/>
      <c r="J102" s="119"/>
      <c r="K102" s="69"/>
      <c r="L102" s="69"/>
    </row>
    <row r="103" spans="2:18" s="86" customFormat="1" x14ac:dyDescent="0.25">
      <c r="B103" s="732" t="s">
        <v>273</v>
      </c>
      <c r="C103" s="168">
        <v>0</v>
      </c>
      <c r="D103" s="763">
        <v>0</v>
      </c>
      <c r="E103" s="363"/>
      <c r="F103" s="363"/>
      <c r="G103" s="363"/>
      <c r="H103" s="364"/>
      <c r="I103" s="364"/>
      <c r="J103" s="119"/>
      <c r="K103" s="69"/>
      <c r="L103" s="69"/>
    </row>
    <row r="104" spans="2:18" s="86" customFormat="1" ht="15.75" customHeight="1" x14ac:dyDescent="0.25">
      <c r="B104" s="813" t="s">
        <v>274</v>
      </c>
      <c r="C104" s="446">
        <v>0</v>
      </c>
      <c r="D104" s="444">
        <v>0</v>
      </c>
      <c r="E104" s="363"/>
      <c r="F104" s="363"/>
      <c r="G104" s="363"/>
      <c r="H104" s="364"/>
      <c r="I104" s="364"/>
      <c r="J104" s="119"/>
      <c r="K104" s="69"/>
      <c r="L104" s="69"/>
    </row>
    <row r="105" spans="2:18" s="86" customFormat="1" x14ac:dyDescent="0.25">
      <c r="B105" s="434" t="s">
        <v>275</v>
      </c>
      <c r="C105" s="733">
        <v>0</v>
      </c>
      <c r="D105" s="444">
        <v>0</v>
      </c>
      <c r="E105" s="363"/>
      <c r="F105" s="363"/>
      <c r="G105" s="363"/>
      <c r="H105" s="364"/>
      <c r="I105" s="364"/>
      <c r="J105" s="119"/>
      <c r="K105" s="69"/>
      <c r="L105" s="69"/>
    </row>
    <row r="106" spans="2:18" s="86" customFormat="1" x14ac:dyDescent="0.25">
      <c r="B106" s="434" t="s">
        <v>777</v>
      </c>
      <c r="C106" s="733">
        <v>0</v>
      </c>
      <c r="D106" s="806">
        <v>0</v>
      </c>
      <c r="E106" s="714"/>
      <c r="F106" s="363"/>
      <c r="G106" s="363"/>
      <c r="H106" s="364"/>
      <c r="I106" s="364"/>
      <c r="J106" s="119"/>
      <c r="K106" s="69"/>
      <c r="L106" s="69"/>
    </row>
    <row r="107" spans="2:18" s="86" customFormat="1" x14ac:dyDescent="0.25">
      <c r="B107" s="732" t="s">
        <v>778</v>
      </c>
      <c r="C107" s="168">
        <v>0</v>
      </c>
      <c r="D107" s="806">
        <v>0</v>
      </c>
      <c r="E107" s="363"/>
      <c r="F107" s="363"/>
      <c r="G107" s="363"/>
      <c r="H107" s="364"/>
      <c r="I107" s="364"/>
      <c r="J107" s="119"/>
      <c r="K107" s="69"/>
      <c r="L107" s="69"/>
    </row>
    <row r="108" spans="2:18" s="86" customFormat="1" x14ac:dyDescent="0.25">
      <c r="B108" s="813" t="s">
        <v>276</v>
      </c>
      <c r="C108" s="733">
        <v>518988500</v>
      </c>
      <c r="D108" s="733">
        <v>21383498</v>
      </c>
      <c r="E108" s="363"/>
      <c r="F108" s="363"/>
      <c r="G108" s="363"/>
      <c r="H108" s="363"/>
      <c r="I108" s="364"/>
      <c r="J108" s="119"/>
      <c r="K108" s="69"/>
      <c r="L108" s="69"/>
    </row>
    <row r="109" spans="2:18" s="86" customFormat="1" x14ac:dyDescent="0.25">
      <c r="B109" s="813" t="s">
        <v>733</v>
      </c>
      <c r="C109" s="733">
        <v>3279771043</v>
      </c>
      <c r="D109" s="733">
        <v>3626271087</v>
      </c>
      <c r="E109" s="363"/>
      <c r="F109" s="363"/>
      <c r="G109" s="363"/>
      <c r="H109" s="363"/>
      <c r="I109" s="363"/>
      <c r="J109" s="119"/>
      <c r="K109" s="69"/>
      <c r="L109" s="69"/>
    </row>
    <row r="110" spans="2:18" s="86" customFormat="1" ht="15.75" thickBot="1" x14ac:dyDescent="0.3">
      <c r="B110" s="732" t="s">
        <v>24</v>
      </c>
      <c r="C110" s="733">
        <v>950861808</v>
      </c>
      <c r="D110" s="733">
        <v>1113236690</v>
      </c>
      <c r="E110" s="363"/>
      <c r="F110" s="363"/>
      <c r="G110" s="363"/>
      <c r="H110" s="364"/>
      <c r="I110" s="364"/>
      <c r="J110" s="119"/>
      <c r="K110" s="69"/>
      <c r="L110" s="69"/>
    </row>
    <row r="111" spans="2:18" ht="19.5" customHeight="1" thickBot="1" x14ac:dyDescent="0.3">
      <c r="B111" s="814" t="s">
        <v>277</v>
      </c>
      <c r="C111" s="676">
        <v>4749621350.3304005</v>
      </c>
      <c r="D111" s="744">
        <v>4787341275</v>
      </c>
      <c r="E111" s="372"/>
      <c r="F111" s="372"/>
      <c r="G111" s="372"/>
      <c r="H111" s="494"/>
      <c r="I111" s="734"/>
      <c r="J111" s="52"/>
      <c r="K111" s="71"/>
      <c r="L111" s="69"/>
      <c r="M111" s="92"/>
      <c r="N111" s="92"/>
      <c r="O111" s="86"/>
      <c r="P111" s="86"/>
      <c r="Q111" s="86"/>
      <c r="R111" s="86"/>
    </row>
    <row r="112" spans="2:18" x14ac:dyDescent="0.25">
      <c r="B112" s="362"/>
      <c r="C112" s="362"/>
      <c r="D112" s="362"/>
      <c r="E112" s="372"/>
      <c r="F112" s="372"/>
      <c r="G112" s="372"/>
      <c r="H112" s="226"/>
      <c r="I112" s="226"/>
      <c r="J112" s="70"/>
      <c r="K112" s="69"/>
      <c r="L112" s="69"/>
      <c r="M112" s="86"/>
      <c r="N112" s="86"/>
      <c r="O112" s="86"/>
      <c r="P112" s="86"/>
      <c r="Q112" s="86"/>
      <c r="R112" s="86"/>
    </row>
    <row r="113" spans="2:18" ht="15.75" thickBot="1" x14ac:dyDescent="0.3">
      <c r="B113" s="628" t="s">
        <v>278</v>
      </c>
      <c r="C113" s="372"/>
      <c r="D113" s="372"/>
      <c r="E113" s="372"/>
      <c r="F113" s="372"/>
      <c r="G113" s="372"/>
      <c r="H113" s="226"/>
      <c r="I113" s="226"/>
      <c r="J113" s="70"/>
      <c r="K113" s="69"/>
      <c r="L113" s="69"/>
      <c r="M113" s="86"/>
      <c r="N113" s="86"/>
      <c r="O113" s="86"/>
      <c r="P113" s="86"/>
      <c r="Q113" s="86"/>
      <c r="R113" s="86"/>
    </row>
    <row r="114" spans="2:18" x14ac:dyDescent="0.25">
      <c r="B114" s="1221" t="s">
        <v>498</v>
      </c>
      <c r="C114" s="1222"/>
      <c r="D114" s="1222"/>
      <c r="E114" s="1222"/>
      <c r="F114" s="1222"/>
      <c r="G114" s="1223"/>
      <c r="H114" s="226"/>
      <c r="I114" s="226"/>
      <c r="M114" s="86"/>
      <c r="N114" s="86"/>
      <c r="O114" s="86"/>
      <c r="P114" s="86"/>
      <c r="Q114" s="86"/>
      <c r="R114" s="86"/>
    </row>
    <row r="115" spans="2:18" ht="43.5" customHeight="1" x14ac:dyDescent="0.25">
      <c r="B115" s="807" t="s">
        <v>229</v>
      </c>
      <c r="C115" s="751" t="s">
        <v>279</v>
      </c>
      <c r="D115" s="751" t="s">
        <v>231</v>
      </c>
      <c r="E115" s="751" t="s">
        <v>280</v>
      </c>
      <c r="F115" s="751" t="s">
        <v>281</v>
      </c>
      <c r="G115" s="808" t="s">
        <v>282</v>
      </c>
      <c r="H115" s="226"/>
      <c r="I115" s="226"/>
      <c r="M115" s="86"/>
      <c r="N115" s="86"/>
      <c r="O115" s="86"/>
      <c r="P115" s="86"/>
      <c r="Q115" s="86"/>
      <c r="R115" s="86"/>
    </row>
    <row r="116" spans="2:18" x14ac:dyDescent="0.25">
      <c r="B116" s="735"/>
      <c r="C116" s="362"/>
      <c r="D116" s="362"/>
      <c r="E116" s="362"/>
      <c r="F116" s="362"/>
      <c r="G116" s="736"/>
      <c r="H116" s="226"/>
      <c r="I116" s="226"/>
      <c r="M116" s="86"/>
      <c r="N116" s="86"/>
      <c r="O116" s="86"/>
      <c r="P116" s="86"/>
      <c r="Q116" s="86"/>
      <c r="R116" s="86"/>
    </row>
    <row r="117" spans="2:18" x14ac:dyDescent="0.25">
      <c r="B117" s="737"/>
      <c r="C117" s="738" t="s">
        <v>283</v>
      </c>
      <c r="D117" s="738"/>
      <c r="E117" s="809"/>
      <c r="F117" s="738"/>
      <c r="G117" s="739"/>
      <c r="H117" s="226"/>
      <c r="I117" s="226"/>
    </row>
    <row r="118" spans="2:18" x14ac:dyDescent="0.25">
      <c r="B118" s="737" t="s">
        <v>284</v>
      </c>
      <c r="C118" s="398"/>
      <c r="D118" s="398"/>
      <c r="E118" s="398"/>
      <c r="F118" s="398"/>
      <c r="G118" s="740"/>
      <c r="H118" s="226"/>
      <c r="I118" s="226"/>
    </row>
    <row r="119" spans="2:18" ht="15.75" thickBot="1" x14ac:dyDescent="0.3">
      <c r="B119" s="741" t="s">
        <v>285</v>
      </c>
      <c r="C119" s="742"/>
      <c r="D119" s="742"/>
      <c r="E119" s="742"/>
      <c r="F119" s="742"/>
      <c r="G119" s="743"/>
      <c r="H119" s="226"/>
      <c r="I119" s="226"/>
    </row>
    <row r="120" spans="2:18" ht="13.5" customHeight="1" x14ac:dyDescent="0.25">
      <c r="B120" s="120"/>
      <c r="C120" s="105"/>
      <c r="D120" s="105"/>
      <c r="E120" s="105"/>
      <c r="F120" s="36"/>
      <c r="G120" s="105"/>
    </row>
    <row r="121" spans="2:18" ht="13.5" customHeight="1" x14ac:dyDescent="0.25">
      <c r="B121" s="120"/>
      <c r="C121" s="105"/>
      <c r="D121" s="105"/>
      <c r="E121" s="105"/>
      <c r="F121" s="36"/>
      <c r="G121" s="105"/>
    </row>
  </sheetData>
  <mergeCells count="11">
    <mergeCell ref="B114:G114"/>
    <mergeCell ref="B6:I6"/>
    <mergeCell ref="B7:F8"/>
    <mergeCell ref="G8:I8"/>
    <mergeCell ref="B79:D79"/>
    <mergeCell ref="B100:D100"/>
    <mergeCell ref="B74:F75"/>
    <mergeCell ref="G14:I14"/>
    <mergeCell ref="G20:I20"/>
    <mergeCell ref="G34:I34"/>
    <mergeCell ref="G36:I36"/>
  </mergeCells>
  <pageMargins left="0.7" right="0.7" top="0.75" bottom="0.75" header="0.3" footer="0.3"/>
  <pageSetup paperSize="9" scale="3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L63"/>
  <sheetViews>
    <sheetView showGridLines="0" zoomScale="80" zoomScaleNormal="80" workbookViewId="0">
      <selection activeCell="D16" sqref="D16"/>
    </sheetView>
  </sheetViews>
  <sheetFormatPr baseColWidth="10" defaultRowHeight="15" x14ac:dyDescent="0.25"/>
  <cols>
    <col min="2" max="2" width="24.140625" style="226" customWidth="1"/>
    <col min="3" max="3" width="16.7109375" style="226" customWidth="1"/>
    <col min="4" max="4" width="15.7109375" style="226" customWidth="1"/>
    <col min="5" max="5" width="16.42578125" style="226" customWidth="1"/>
    <col min="6" max="6" width="17.140625" style="226" customWidth="1"/>
    <col min="7" max="7" width="18.42578125" style="226" customWidth="1"/>
    <col min="8" max="8" width="22.42578125" style="226" customWidth="1"/>
    <col min="9" max="9" width="19.42578125" style="226" customWidth="1"/>
    <col min="10" max="10" width="15.140625" style="226" bestFit="1" customWidth="1"/>
    <col min="11" max="11" width="13" style="226" bestFit="1" customWidth="1"/>
    <col min="12" max="12" width="16.28515625" style="226" customWidth="1"/>
    <col min="248" max="248" width="24.140625" customWidth="1"/>
    <col min="249" max="249" width="16.7109375" customWidth="1"/>
    <col min="250" max="250" width="15.7109375" customWidth="1"/>
    <col min="251" max="251" width="16.42578125" customWidth="1"/>
    <col min="252" max="252" width="17.140625" customWidth="1"/>
    <col min="253" max="253" width="18.42578125" customWidth="1"/>
    <col min="254" max="254" width="24.5703125" customWidth="1"/>
    <col min="255" max="255" width="20.7109375" customWidth="1"/>
    <col min="256" max="256" width="16" customWidth="1"/>
    <col min="257" max="257" width="19.5703125" bestFit="1" customWidth="1"/>
    <col min="258" max="258" width="16.28515625" customWidth="1"/>
    <col min="259" max="261" width="0" hidden="1" customWidth="1"/>
    <col min="504" max="504" width="24.140625" customWidth="1"/>
    <col min="505" max="505" width="16.7109375" customWidth="1"/>
    <col min="506" max="506" width="15.7109375" customWidth="1"/>
    <col min="507" max="507" width="16.42578125" customWidth="1"/>
    <col min="508" max="508" width="17.140625" customWidth="1"/>
    <col min="509" max="509" width="18.42578125" customWidth="1"/>
    <col min="510" max="510" width="24.5703125" customWidth="1"/>
    <col min="511" max="511" width="20.7109375" customWidth="1"/>
    <col min="512" max="512" width="16" customWidth="1"/>
    <col min="513" max="513" width="19.5703125" bestFit="1" customWidth="1"/>
    <col min="514" max="514" width="16.28515625" customWidth="1"/>
    <col min="515" max="517" width="0" hidden="1" customWidth="1"/>
    <col min="760" max="760" width="24.140625" customWidth="1"/>
    <col min="761" max="761" width="16.7109375" customWidth="1"/>
    <col min="762" max="762" width="15.7109375" customWidth="1"/>
    <col min="763" max="763" width="16.42578125" customWidth="1"/>
    <col min="764" max="764" width="17.140625" customWidth="1"/>
    <col min="765" max="765" width="18.42578125" customWidth="1"/>
    <col min="766" max="766" width="24.5703125" customWidth="1"/>
    <col min="767" max="767" width="20.7109375" customWidth="1"/>
    <col min="768" max="768" width="16" customWidth="1"/>
    <col min="769" max="769" width="19.5703125" bestFit="1" customWidth="1"/>
    <col min="770" max="770" width="16.28515625" customWidth="1"/>
    <col min="771" max="773" width="0" hidden="1" customWidth="1"/>
    <col min="1016" max="1016" width="24.140625" customWidth="1"/>
    <col min="1017" max="1017" width="16.7109375" customWidth="1"/>
    <col min="1018" max="1018" width="15.7109375" customWidth="1"/>
    <col min="1019" max="1019" width="16.42578125" customWidth="1"/>
    <col min="1020" max="1020" width="17.140625" customWidth="1"/>
    <col min="1021" max="1021" width="18.42578125" customWidth="1"/>
    <col min="1022" max="1022" width="24.5703125" customWidth="1"/>
    <col min="1023" max="1023" width="20.7109375" customWidth="1"/>
    <col min="1024" max="1024" width="16" customWidth="1"/>
    <col min="1025" max="1025" width="19.5703125" bestFit="1" customWidth="1"/>
    <col min="1026" max="1026" width="16.28515625" customWidth="1"/>
    <col min="1027" max="1029" width="0" hidden="1" customWidth="1"/>
    <col min="1272" max="1272" width="24.140625" customWidth="1"/>
    <col min="1273" max="1273" width="16.7109375" customWidth="1"/>
    <col min="1274" max="1274" width="15.7109375" customWidth="1"/>
    <col min="1275" max="1275" width="16.42578125" customWidth="1"/>
    <col min="1276" max="1276" width="17.140625" customWidth="1"/>
    <col min="1277" max="1277" width="18.42578125" customWidth="1"/>
    <col min="1278" max="1278" width="24.5703125" customWidth="1"/>
    <col min="1279" max="1279" width="20.7109375" customWidth="1"/>
    <col min="1280" max="1280" width="16" customWidth="1"/>
    <col min="1281" max="1281" width="19.5703125" bestFit="1" customWidth="1"/>
    <col min="1282" max="1282" width="16.28515625" customWidth="1"/>
    <col min="1283" max="1285" width="0" hidden="1" customWidth="1"/>
    <col min="1528" max="1528" width="24.140625" customWidth="1"/>
    <col min="1529" max="1529" width="16.7109375" customWidth="1"/>
    <col min="1530" max="1530" width="15.7109375" customWidth="1"/>
    <col min="1531" max="1531" width="16.42578125" customWidth="1"/>
    <col min="1532" max="1532" width="17.140625" customWidth="1"/>
    <col min="1533" max="1533" width="18.42578125" customWidth="1"/>
    <col min="1534" max="1534" width="24.5703125" customWidth="1"/>
    <col min="1535" max="1535" width="20.7109375" customWidth="1"/>
    <col min="1536" max="1536" width="16" customWidth="1"/>
    <col min="1537" max="1537" width="19.5703125" bestFit="1" customWidth="1"/>
    <col min="1538" max="1538" width="16.28515625" customWidth="1"/>
    <col min="1539" max="1541" width="0" hidden="1" customWidth="1"/>
    <col min="1784" max="1784" width="24.140625" customWidth="1"/>
    <col min="1785" max="1785" width="16.7109375" customWidth="1"/>
    <col min="1786" max="1786" width="15.7109375" customWidth="1"/>
    <col min="1787" max="1787" width="16.42578125" customWidth="1"/>
    <col min="1788" max="1788" width="17.140625" customWidth="1"/>
    <col min="1789" max="1789" width="18.42578125" customWidth="1"/>
    <col min="1790" max="1790" width="24.5703125" customWidth="1"/>
    <col min="1791" max="1791" width="20.7109375" customWidth="1"/>
    <col min="1792" max="1792" width="16" customWidth="1"/>
    <col min="1793" max="1793" width="19.5703125" bestFit="1" customWidth="1"/>
    <col min="1794" max="1794" width="16.28515625" customWidth="1"/>
    <col min="1795" max="1797" width="0" hidden="1" customWidth="1"/>
    <col min="2040" max="2040" width="24.140625" customWidth="1"/>
    <col min="2041" max="2041" width="16.7109375" customWidth="1"/>
    <col min="2042" max="2042" width="15.7109375" customWidth="1"/>
    <col min="2043" max="2043" width="16.42578125" customWidth="1"/>
    <col min="2044" max="2044" width="17.140625" customWidth="1"/>
    <col min="2045" max="2045" width="18.42578125" customWidth="1"/>
    <col min="2046" max="2046" width="24.5703125" customWidth="1"/>
    <col min="2047" max="2047" width="20.7109375" customWidth="1"/>
    <col min="2048" max="2048" width="16" customWidth="1"/>
    <col min="2049" max="2049" width="19.5703125" bestFit="1" customWidth="1"/>
    <col min="2050" max="2050" width="16.28515625" customWidth="1"/>
    <col min="2051" max="2053" width="0" hidden="1" customWidth="1"/>
    <col min="2296" max="2296" width="24.140625" customWidth="1"/>
    <col min="2297" max="2297" width="16.7109375" customWidth="1"/>
    <col min="2298" max="2298" width="15.7109375" customWidth="1"/>
    <col min="2299" max="2299" width="16.42578125" customWidth="1"/>
    <col min="2300" max="2300" width="17.140625" customWidth="1"/>
    <col min="2301" max="2301" width="18.42578125" customWidth="1"/>
    <col min="2302" max="2302" width="24.5703125" customWidth="1"/>
    <col min="2303" max="2303" width="20.7109375" customWidth="1"/>
    <col min="2304" max="2304" width="16" customWidth="1"/>
    <col min="2305" max="2305" width="19.5703125" bestFit="1" customWidth="1"/>
    <col min="2306" max="2306" width="16.28515625" customWidth="1"/>
    <col min="2307" max="2309" width="0" hidden="1" customWidth="1"/>
    <col min="2552" max="2552" width="24.140625" customWidth="1"/>
    <col min="2553" max="2553" width="16.7109375" customWidth="1"/>
    <col min="2554" max="2554" width="15.7109375" customWidth="1"/>
    <col min="2555" max="2555" width="16.42578125" customWidth="1"/>
    <col min="2556" max="2556" width="17.140625" customWidth="1"/>
    <col min="2557" max="2557" width="18.42578125" customWidth="1"/>
    <col min="2558" max="2558" width="24.5703125" customWidth="1"/>
    <col min="2559" max="2559" width="20.7109375" customWidth="1"/>
    <col min="2560" max="2560" width="16" customWidth="1"/>
    <col min="2561" max="2561" width="19.5703125" bestFit="1" customWidth="1"/>
    <col min="2562" max="2562" width="16.28515625" customWidth="1"/>
    <col min="2563" max="2565" width="0" hidden="1" customWidth="1"/>
    <col min="2808" max="2808" width="24.140625" customWidth="1"/>
    <col min="2809" max="2809" width="16.7109375" customWidth="1"/>
    <col min="2810" max="2810" width="15.7109375" customWidth="1"/>
    <col min="2811" max="2811" width="16.42578125" customWidth="1"/>
    <col min="2812" max="2812" width="17.140625" customWidth="1"/>
    <col min="2813" max="2813" width="18.42578125" customWidth="1"/>
    <col min="2814" max="2814" width="24.5703125" customWidth="1"/>
    <col min="2815" max="2815" width="20.7109375" customWidth="1"/>
    <col min="2816" max="2816" width="16" customWidth="1"/>
    <col min="2817" max="2817" width="19.5703125" bestFit="1" customWidth="1"/>
    <col min="2818" max="2818" width="16.28515625" customWidth="1"/>
    <col min="2819" max="2821" width="0" hidden="1" customWidth="1"/>
    <col min="3064" max="3064" width="24.140625" customWidth="1"/>
    <col min="3065" max="3065" width="16.7109375" customWidth="1"/>
    <col min="3066" max="3066" width="15.7109375" customWidth="1"/>
    <col min="3067" max="3067" width="16.42578125" customWidth="1"/>
    <col min="3068" max="3068" width="17.140625" customWidth="1"/>
    <col min="3069" max="3069" width="18.42578125" customWidth="1"/>
    <col min="3070" max="3070" width="24.5703125" customWidth="1"/>
    <col min="3071" max="3071" width="20.7109375" customWidth="1"/>
    <col min="3072" max="3072" width="16" customWidth="1"/>
    <col min="3073" max="3073" width="19.5703125" bestFit="1" customWidth="1"/>
    <col min="3074" max="3074" width="16.28515625" customWidth="1"/>
    <col min="3075" max="3077" width="0" hidden="1" customWidth="1"/>
    <col min="3320" max="3320" width="24.140625" customWidth="1"/>
    <col min="3321" max="3321" width="16.7109375" customWidth="1"/>
    <col min="3322" max="3322" width="15.7109375" customWidth="1"/>
    <col min="3323" max="3323" width="16.42578125" customWidth="1"/>
    <col min="3324" max="3324" width="17.140625" customWidth="1"/>
    <col min="3325" max="3325" width="18.42578125" customWidth="1"/>
    <col min="3326" max="3326" width="24.5703125" customWidth="1"/>
    <col min="3327" max="3327" width="20.7109375" customWidth="1"/>
    <col min="3328" max="3328" width="16" customWidth="1"/>
    <col min="3329" max="3329" width="19.5703125" bestFit="1" customWidth="1"/>
    <col min="3330" max="3330" width="16.28515625" customWidth="1"/>
    <col min="3331" max="3333" width="0" hidden="1" customWidth="1"/>
    <col min="3576" max="3576" width="24.140625" customWidth="1"/>
    <col min="3577" max="3577" width="16.7109375" customWidth="1"/>
    <col min="3578" max="3578" width="15.7109375" customWidth="1"/>
    <col min="3579" max="3579" width="16.42578125" customWidth="1"/>
    <col min="3580" max="3580" width="17.140625" customWidth="1"/>
    <col min="3581" max="3581" width="18.42578125" customWidth="1"/>
    <col min="3582" max="3582" width="24.5703125" customWidth="1"/>
    <col min="3583" max="3583" width="20.7109375" customWidth="1"/>
    <col min="3584" max="3584" width="16" customWidth="1"/>
    <col min="3585" max="3585" width="19.5703125" bestFit="1" customWidth="1"/>
    <col min="3586" max="3586" width="16.28515625" customWidth="1"/>
    <col min="3587" max="3589" width="0" hidden="1" customWidth="1"/>
    <col min="3832" max="3832" width="24.140625" customWidth="1"/>
    <col min="3833" max="3833" width="16.7109375" customWidth="1"/>
    <col min="3834" max="3834" width="15.7109375" customWidth="1"/>
    <col min="3835" max="3835" width="16.42578125" customWidth="1"/>
    <col min="3836" max="3836" width="17.140625" customWidth="1"/>
    <col min="3837" max="3837" width="18.42578125" customWidth="1"/>
    <col min="3838" max="3838" width="24.5703125" customWidth="1"/>
    <col min="3839" max="3839" width="20.7109375" customWidth="1"/>
    <col min="3840" max="3840" width="16" customWidth="1"/>
    <col min="3841" max="3841" width="19.5703125" bestFit="1" customWidth="1"/>
    <col min="3842" max="3842" width="16.28515625" customWidth="1"/>
    <col min="3843" max="3845" width="0" hidden="1" customWidth="1"/>
    <col min="4088" max="4088" width="24.140625" customWidth="1"/>
    <col min="4089" max="4089" width="16.7109375" customWidth="1"/>
    <col min="4090" max="4090" width="15.7109375" customWidth="1"/>
    <col min="4091" max="4091" width="16.42578125" customWidth="1"/>
    <col min="4092" max="4092" width="17.140625" customWidth="1"/>
    <col min="4093" max="4093" width="18.42578125" customWidth="1"/>
    <col min="4094" max="4094" width="24.5703125" customWidth="1"/>
    <col min="4095" max="4095" width="20.7109375" customWidth="1"/>
    <col min="4096" max="4096" width="16" customWidth="1"/>
    <col min="4097" max="4097" width="19.5703125" bestFit="1" customWidth="1"/>
    <col min="4098" max="4098" width="16.28515625" customWidth="1"/>
    <col min="4099" max="4101" width="0" hidden="1" customWidth="1"/>
    <col min="4344" max="4344" width="24.140625" customWidth="1"/>
    <col min="4345" max="4345" width="16.7109375" customWidth="1"/>
    <col min="4346" max="4346" width="15.7109375" customWidth="1"/>
    <col min="4347" max="4347" width="16.42578125" customWidth="1"/>
    <col min="4348" max="4348" width="17.140625" customWidth="1"/>
    <col min="4349" max="4349" width="18.42578125" customWidth="1"/>
    <col min="4350" max="4350" width="24.5703125" customWidth="1"/>
    <col min="4351" max="4351" width="20.7109375" customWidth="1"/>
    <col min="4352" max="4352" width="16" customWidth="1"/>
    <col min="4353" max="4353" width="19.5703125" bestFit="1" customWidth="1"/>
    <col min="4354" max="4354" width="16.28515625" customWidth="1"/>
    <col min="4355" max="4357" width="0" hidden="1" customWidth="1"/>
    <col min="4600" max="4600" width="24.140625" customWidth="1"/>
    <col min="4601" max="4601" width="16.7109375" customWidth="1"/>
    <col min="4602" max="4602" width="15.7109375" customWidth="1"/>
    <col min="4603" max="4603" width="16.42578125" customWidth="1"/>
    <col min="4604" max="4604" width="17.140625" customWidth="1"/>
    <col min="4605" max="4605" width="18.42578125" customWidth="1"/>
    <col min="4606" max="4606" width="24.5703125" customWidth="1"/>
    <col min="4607" max="4607" width="20.7109375" customWidth="1"/>
    <col min="4608" max="4608" width="16" customWidth="1"/>
    <col min="4609" max="4609" width="19.5703125" bestFit="1" customWidth="1"/>
    <col min="4610" max="4610" width="16.28515625" customWidth="1"/>
    <col min="4611" max="4613" width="0" hidden="1" customWidth="1"/>
    <col min="4856" max="4856" width="24.140625" customWidth="1"/>
    <col min="4857" max="4857" width="16.7109375" customWidth="1"/>
    <col min="4858" max="4858" width="15.7109375" customWidth="1"/>
    <col min="4859" max="4859" width="16.42578125" customWidth="1"/>
    <col min="4860" max="4860" width="17.140625" customWidth="1"/>
    <col min="4861" max="4861" width="18.42578125" customWidth="1"/>
    <col min="4862" max="4862" width="24.5703125" customWidth="1"/>
    <col min="4863" max="4863" width="20.7109375" customWidth="1"/>
    <col min="4864" max="4864" width="16" customWidth="1"/>
    <col min="4865" max="4865" width="19.5703125" bestFit="1" customWidth="1"/>
    <col min="4866" max="4866" width="16.28515625" customWidth="1"/>
    <col min="4867" max="4869" width="0" hidden="1" customWidth="1"/>
    <col min="5112" max="5112" width="24.140625" customWidth="1"/>
    <col min="5113" max="5113" width="16.7109375" customWidth="1"/>
    <col min="5114" max="5114" width="15.7109375" customWidth="1"/>
    <col min="5115" max="5115" width="16.42578125" customWidth="1"/>
    <col min="5116" max="5116" width="17.140625" customWidth="1"/>
    <col min="5117" max="5117" width="18.42578125" customWidth="1"/>
    <col min="5118" max="5118" width="24.5703125" customWidth="1"/>
    <col min="5119" max="5119" width="20.7109375" customWidth="1"/>
    <col min="5120" max="5120" width="16" customWidth="1"/>
    <col min="5121" max="5121" width="19.5703125" bestFit="1" customWidth="1"/>
    <col min="5122" max="5122" width="16.28515625" customWidth="1"/>
    <col min="5123" max="5125" width="0" hidden="1" customWidth="1"/>
    <col min="5368" max="5368" width="24.140625" customWidth="1"/>
    <col min="5369" max="5369" width="16.7109375" customWidth="1"/>
    <col min="5370" max="5370" width="15.7109375" customWidth="1"/>
    <col min="5371" max="5371" width="16.42578125" customWidth="1"/>
    <col min="5372" max="5372" width="17.140625" customWidth="1"/>
    <col min="5373" max="5373" width="18.42578125" customWidth="1"/>
    <col min="5374" max="5374" width="24.5703125" customWidth="1"/>
    <col min="5375" max="5375" width="20.7109375" customWidth="1"/>
    <col min="5376" max="5376" width="16" customWidth="1"/>
    <col min="5377" max="5377" width="19.5703125" bestFit="1" customWidth="1"/>
    <col min="5378" max="5378" width="16.28515625" customWidth="1"/>
    <col min="5379" max="5381" width="0" hidden="1" customWidth="1"/>
    <col min="5624" max="5624" width="24.140625" customWidth="1"/>
    <col min="5625" max="5625" width="16.7109375" customWidth="1"/>
    <col min="5626" max="5626" width="15.7109375" customWidth="1"/>
    <col min="5627" max="5627" width="16.42578125" customWidth="1"/>
    <col min="5628" max="5628" width="17.140625" customWidth="1"/>
    <col min="5629" max="5629" width="18.42578125" customWidth="1"/>
    <col min="5630" max="5630" width="24.5703125" customWidth="1"/>
    <col min="5631" max="5631" width="20.7109375" customWidth="1"/>
    <col min="5632" max="5632" width="16" customWidth="1"/>
    <col min="5633" max="5633" width="19.5703125" bestFit="1" customWidth="1"/>
    <col min="5634" max="5634" width="16.28515625" customWidth="1"/>
    <col min="5635" max="5637" width="0" hidden="1" customWidth="1"/>
    <col min="5880" max="5880" width="24.140625" customWidth="1"/>
    <col min="5881" max="5881" width="16.7109375" customWidth="1"/>
    <col min="5882" max="5882" width="15.7109375" customWidth="1"/>
    <col min="5883" max="5883" width="16.42578125" customWidth="1"/>
    <col min="5884" max="5884" width="17.140625" customWidth="1"/>
    <col min="5885" max="5885" width="18.42578125" customWidth="1"/>
    <col min="5886" max="5886" width="24.5703125" customWidth="1"/>
    <col min="5887" max="5887" width="20.7109375" customWidth="1"/>
    <col min="5888" max="5888" width="16" customWidth="1"/>
    <col min="5889" max="5889" width="19.5703125" bestFit="1" customWidth="1"/>
    <col min="5890" max="5890" width="16.28515625" customWidth="1"/>
    <col min="5891" max="5893" width="0" hidden="1" customWidth="1"/>
    <col min="6136" max="6136" width="24.140625" customWidth="1"/>
    <col min="6137" max="6137" width="16.7109375" customWidth="1"/>
    <col min="6138" max="6138" width="15.7109375" customWidth="1"/>
    <col min="6139" max="6139" width="16.42578125" customWidth="1"/>
    <col min="6140" max="6140" width="17.140625" customWidth="1"/>
    <col min="6141" max="6141" width="18.42578125" customWidth="1"/>
    <col min="6142" max="6142" width="24.5703125" customWidth="1"/>
    <col min="6143" max="6143" width="20.7109375" customWidth="1"/>
    <col min="6144" max="6144" width="16" customWidth="1"/>
    <col min="6145" max="6145" width="19.5703125" bestFit="1" customWidth="1"/>
    <col min="6146" max="6146" width="16.28515625" customWidth="1"/>
    <col min="6147" max="6149" width="0" hidden="1" customWidth="1"/>
    <col min="6392" max="6392" width="24.140625" customWidth="1"/>
    <col min="6393" max="6393" width="16.7109375" customWidth="1"/>
    <col min="6394" max="6394" width="15.7109375" customWidth="1"/>
    <col min="6395" max="6395" width="16.42578125" customWidth="1"/>
    <col min="6396" max="6396" width="17.140625" customWidth="1"/>
    <col min="6397" max="6397" width="18.42578125" customWidth="1"/>
    <col min="6398" max="6398" width="24.5703125" customWidth="1"/>
    <col min="6399" max="6399" width="20.7109375" customWidth="1"/>
    <col min="6400" max="6400" width="16" customWidth="1"/>
    <col min="6401" max="6401" width="19.5703125" bestFit="1" customWidth="1"/>
    <col min="6402" max="6402" width="16.28515625" customWidth="1"/>
    <col min="6403" max="6405" width="0" hidden="1" customWidth="1"/>
    <col min="6648" max="6648" width="24.140625" customWidth="1"/>
    <col min="6649" max="6649" width="16.7109375" customWidth="1"/>
    <col min="6650" max="6650" width="15.7109375" customWidth="1"/>
    <col min="6651" max="6651" width="16.42578125" customWidth="1"/>
    <col min="6652" max="6652" width="17.140625" customWidth="1"/>
    <col min="6653" max="6653" width="18.42578125" customWidth="1"/>
    <col min="6654" max="6654" width="24.5703125" customWidth="1"/>
    <col min="6655" max="6655" width="20.7109375" customWidth="1"/>
    <col min="6656" max="6656" width="16" customWidth="1"/>
    <col min="6657" max="6657" width="19.5703125" bestFit="1" customWidth="1"/>
    <col min="6658" max="6658" width="16.28515625" customWidth="1"/>
    <col min="6659" max="6661" width="0" hidden="1" customWidth="1"/>
    <col min="6904" max="6904" width="24.140625" customWidth="1"/>
    <col min="6905" max="6905" width="16.7109375" customWidth="1"/>
    <col min="6906" max="6906" width="15.7109375" customWidth="1"/>
    <col min="6907" max="6907" width="16.42578125" customWidth="1"/>
    <col min="6908" max="6908" width="17.140625" customWidth="1"/>
    <col min="6909" max="6909" width="18.42578125" customWidth="1"/>
    <col min="6910" max="6910" width="24.5703125" customWidth="1"/>
    <col min="6911" max="6911" width="20.7109375" customWidth="1"/>
    <col min="6912" max="6912" width="16" customWidth="1"/>
    <col min="6913" max="6913" width="19.5703125" bestFit="1" customWidth="1"/>
    <col min="6914" max="6914" width="16.28515625" customWidth="1"/>
    <col min="6915" max="6917" width="0" hidden="1" customWidth="1"/>
    <col min="7160" max="7160" width="24.140625" customWidth="1"/>
    <col min="7161" max="7161" width="16.7109375" customWidth="1"/>
    <col min="7162" max="7162" width="15.7109375" customWidth="1"/>
    <col min="7163" max="7163" width="16.42578125" customWidth="1"/>
    <col min="7164" max="7164" width="17.140625" customWidth="1"/>
    <col min="7165" max="7165" width="18.42578125" customWidth="1"/>
    <col min="7166" max="7166" width="24.5703125" customWidth="1"/>
    <col min="7167" max="7167" width="20.7109375" customWidth="1"/>
    <col min="7168" max="7168" width="16" customWidth="1"/>
    <col min="7169" max="7169" width="19.5703125" bestFit="1" customWidth="1"/>
    <col min="7170" max="7170" width="16.28515625" customWidth="1"/>
    <col min="7171" max="7173" width="0" hidden="1" customWidth="1"/>
    <col min="7416" max="7416" width="24.140625" customWidth="1"/>
    <col min="7417" max="7417" width="16.7109375" customWidth="1"/>
    <col min="7418" max="7418" width="15.7109375" customWidth="1"/>
    <col min="7419" max="7419" width="16.42578125" customWidth="1"/>
    <col min="7420" max="7420" width="17.140625" customWidth="1"/>
    <col min="7421" max="7421" width="18.42578125" customWidth="1"/>
    <col min="7422" max="7422" width="24.5703125" customWidth="1"/>
    <col min="7423" max="7423" width="20.7109375" customWidth="1"/>
    <col min="7424" max="7424" width="16" customWidth="1"/>
    <col min="7425" max="7425" width="19.5703125" bestFit="1" customWidth="1"/>
    <col min="7426" max="7426" width="16.28515625" customWidth="1"/>
    <col min="7427" max="7429" width="0" hidden="1" customWidth="1"/>
    <col min="7672" max="7672" width="24.140625" customWidth="1"/>
    <col min="7673" max="7673" width="16.7109375" customWidth="1"/>
    <col min="7674" max="7674" width="15.7109375" customWidth="1"/>
    <col min="7675" max="7675" width="16.42578125" customWidth="1"/>
    <col min="7676" max="7676" width="17.140625" customWidth="1"/>
    <col min="7677" max="7677" width="18.42578125" customWidth="1"/>
    <col min="7678" max="7678" width="24.5703125" customWidth="1"/>
    <col min="7679" max="7679" width="20.7109375" customWidth="1"/>
    <col min="7680" max="7680" width="16" customWidth="1"/>
    <col min="7681" max="7681" width="19.5703125" bestFit="1" customWidth="1"/>
    <col min="7682" max="7682" width="16.28515625" customWidth="1"/>
    <col min="7683" max="7685" width="0" hidden="1" customWidth="1"/>
    <col min="7928" max="7928" width="24.140625" customWidth="1"/>
    <col min="7929" max="7929" width="16.7109375" customWidth="1"/>
    <col min="7930" max="7930" width="15.7109375" customWidth="1"/>
    <col min="7931" max="7931" width="16.42578125" customWidth="1"/>
    <col min="7932" max="7932" width="17.140625" customWidth="1"/>
    <col min="7933" max="7933" width="18.42578125" customWidth="1"/>
    <col min="7934" max="7934" width="24.5703125" customWidth="1"/>
    <col min="7935" max="7935" width="20.7109375" customWidth="1"/>
    <col min="7936" max="7936" width="16" customWidth="1"/>
    <col min="7937" max="7937" width="19.5703125" bestFit="1" customWidth="1"/>
    <col min="7938" max="7938" width="16.28515625" customWidth="1"/>
    <col min="7939" max="7941" width="0" hidden="1" customWidth="1"/>
    <col min="8184" max="8184" width="24.140625" customWidth="1"/>
    <col min="8185" max="8185" width="16.7109375" customWidth="1"/>
    <col min="8186" max="8186" width="15.7109375" customWidth="1"/>
    <col min="8187" max="8187" width="16.42578125" customWidth="1"/>
    <col min="8188" max="8188" width="17.140625" customWidth="1"/>
    <col min="8189" max="8189" width="18.42578125" customWidth="1"/>
    <col min="8190" max="8190" width="24.5703125" customWidth="1"/>
    <col min="8191" max="8191" width="20.7109375" customWidth="1"/>
    <col min="8192" max="8192" width="16" customWidth="1"/>
    <col min="8193" max="8193" width="19.5703125" bestFit="1" customWidth="1"/>
    <col min="8194" max="8194" width="16.28515625" customWidth="1"/>
    <col min="8195" max="8197" width="0" hidden="1" customWidth="1"/>
    <col min="8440" max="8440" width="24.140625" customWidth="1"/>
    <col min="8441" max="8441" width="16.7109375" customWidth="1"/>
    <col min="8442" max="8442" width="15.7109375" customWidth="1"/>
    <col min="8443" max="8443" width="16.42578125" customWidth="1"/>
    <col min="8444" max="8444" width="17.140625" customWidth="1"/>
    <col min="8445" max="8445" width="18.42578125" customWidth="1"/>
    <col min="8446" max="8446" width="24.5703125" customWidth="1"/>
    <col min="8447" max="8447" width="20.7109375" customWidth="1"/>
    <col min="8448" max="8448" width="16" customWidth="1"/>
    <col min="8449" max="8449" width="19.5703125" bestFit="1" customWidth="1"/>
    <col min="8450" max="8450" width="16.28515625" customWidth="1"/>
    <col min="8451" max="8453" width="0" hidden="1" customWidth="1"/>
    <col min="8696" max="8696" width="24.140625" customWidth="1"/>
    <col min="8697" max="8697" width="16.7109375" customWidth="1"/>
    <col min="8698" max="8698" width="15.7109375" customWidth="1"/>
    <col min="8699" max="8699" width="16.42578125" customWidth="1"/>
    <col min="8700" max="8700" width="17.140625" customWidth="1"/>
    <col min="8701" max="8701" width="18.42578125" customWidth="1"/>
    <col min="8702" max="8702" width="24.5703125" customWidth="1"/>
    <col min="8703" max="8703" width="20.7109375" customWidth="1"/>
    <col min="8704" max="8704" width="16" customWidth="1"/>
    <col min="8705" max="8705" width="19.5703125" bestFit="1" customWidth="1"/>
    <col min="8706" max="8706" width="16.28515625" customWidth="1"/>
    <col min="8707" max="8709" width="0" hidden="1" customWidth="1"/>
    <col min="8952" max="8952" width="24.140625" customWidth="1"/>
    <col min="8953" max="8953" width="16.7109375" customWidth="1"/>
    <col min="8954" max="8954" width="15.7109375" customWidth="1"/>
    <col min="8955" max="8955" width="16.42578125" customWidth="1"/>
    <col min="8956" max="8956" width="17.140625" customWidth="1"/>
    <col min="8957" max="8957" width="18.42578125" customWidth="1"/>
    <col min="8958" max="8958" width="24.5703125" customWidth="1"/>
    <col min="8959" max="8959" width="20.7109375" customWidth="1"/>
    <col min="8960" max="8960" width="16" customWidth="1"/>
    <col min="8961" max="8961" width="19.5703125" bestFit="1" customWidth="1"/>
    <col min="8962" max="8962" width="16.28515625" customWidth="1"/>
    <col min="8963" max="8965" width="0" hidden="1" customWidth="1"/>
    <col min="9208" max="9208" width="24.140625" customWidth="1"/>
    <col min="9209" max="9209" width="16.7109375" customWidth="1"/>
    <col min="9210" max="9210" width="15.7109375" customWidth="1"/>
    <col min="9211" max="9211" width="16.42578125" customWidth="1"/>
    <col min="9212" max="9212" width="17.140625" customWidth="1"/>
    <col min="9213" max="9213" width="18.42578125" customWidth="1"/>
    <col min="9214" max="9214" width="24.5703125" customWidth="1"/>
    <col min="9215" max="9215" width="20.7109375" customWidth="1"/>
    <col min="9216" max="9216" width="16" customWidth="1"/>
    <col min="9217" max="9217" width="19.5703125" bestFit="1" customWidth="1"/>
    <col min="9218" max="9218" width="16.28515625" customWidth="1"/>
    <col min="9219" max="9221" width="0" hidden="1" customWidth="1"/>
    <col min="9464" max="9464" width="24.140625" customWidth="1"/>
    <col min="9465" max="9465" width="16.7109375" customWidth="1"/>
    <col min="9466" max="9466" width="15.7109375" customWidth="1"/>
    <col min="9467" max="9467" width="16.42578125" customWidth="1"/>
    <col min="9468" max="9468" width="17.140625" customWidth="1"/>
    <col min="9469" max="9469" width="18.42578125" customWidth="1"/>
    <col min="9470" max="9470" width="24.5703125" customWidth="1"/>
    <col min="9471" max="9471" width="20.7109375" customWidth="1"/>
    <col min="9472" max="9472" width="16" customWidth="1"/>
    <col min="9473" max="9473" width="19.5703125" bestFit="1" customWidth="1"/>
    <col min="9474" max="9474" width="16.28515625" customWidth="1"/>
    <col min="9475" max="9477" width="0" hidden="1" customWidth="1"/>
    <col min="9720" max="9720" width="24.140625" customWidth="1"/>
    <col min="9721" max="9721" width="16.7109375" customWidth="1"/>
    <col min="9722" max="9722" width="15.7109375" customWidth="1"/>
    <col min="9723" max="9723" width="16.42578125" customWidth="1"/>
    <col min="9724" max="9724" width="17.140625" customWidth="1"/>
    <col min="9725" max="9725" width="18.42578125" customWidth="1"/>
    <col min="9726" max="9726" width="24.5703125" customWidth="1"/>
    <col min="9727" max="9727" width="20.7109375" customWidth="1"/>
    <col min="9728" max="9728" width="16" customWidth="1"/>
    <col min="9729" max="9729" width="19.5703125" bestFit="1" customWidth="1"/>
    <col min="9730" max="9730" width="16.28515625" customWidth="1"/>
    <col min="9731" max="9733" width="0" hidden="1" customWidth="1"/>
    <col min="9976" max="9976" width="24.140625" customWidth="1"/>
    <col min="9977" max="9977" width="16.7109375" customWidth="1"/>
    <col min="9978" max="9978" width="15.7109375" customWidth="1"/>
    <col min="9979" max="9979" width="16.42578125" customWidth="1"/>
    <col min="9980" max="9980" width="17.140625" customWidth="1"/>
    <col min="9981" max="9981" width="18.42578125" customWidth="1"/>
    <col min="9982" max="9982" width="24.5703125" customWidth="1"/>
    <col min="9983" max="9983" width="20.7109375" customWidth="1"/>
    <col min="9984" max="9984" width="16" customWidth="1"/>
    <col min="9985" max="9985" width="19.5703125" bestFit="1" customWidth="1"/>
    <col min="9986" max="9986" width="16.28515625" customWidth="1"/>
    <col min="9987" max="9989" width="0" hidden="1" customWidth="1"/>
    <col min="10232" max="10232" width="24.140625" customWidth="1"/>
    <col min="10233" max="10233" width="16.7109375" customWidth="1"/>
    <col min="10234" max="10234" width="15.7109375" customWidth="1"/>
    <col min="10235" max="10235" width="16.42578125" customWidth="1"/>
    <col min="10236" max="10236" width="17.140625" customWidth="1"/>
    <col min="10237" max="10237" width="18.42578125" customWidth="1"/>
    <col min="10238" max="10238" width="24.5703125" customWidth="1"/>
    <col min="10239" max="10239" width="20.7109375" customWidth="1"/>
    <col min="10240" max="10240" width="16" customWidth="1"/>
    <col min="10241" max="10241" width="19.5703125" bestFit="1" customWidth="1"/>
    <col min="10242" max="10242" width="16.28515625" customWidth="1"/>
    <col min="10243" max="10245" width="0" hidden="1" customWidth="1"/>
    <col min="10488" max="10488" width="24.140625" customWidth="1"/>
    <col min="10489" max="10489" width="16.7109375" customWidth="1"/>
    <col min="10490" max="10490" width="15.7109375" customWidth="1"/>
    <col min="10491" max="10491" width="16.42578125" customWidth="1"/>
    <col min="10492" max="10492" width="17.140625" customWidth="1"/>
    <col min="10493" max="10493" width="18.42578125" customWidth="1"/>
    <col min="10494" max="10494" width="24.5703125" customWidth="1"/>
    <col min="10495" max="10495" width="20.7109375" customWidth="1"/>
    <col min="10496" max="10496" width="16" customWidth="1"/>
    <col min="10497" max="10497" width="19.5703125" bestFit="1" customWidth="1"/>
    <col min="10498" max="10498" width="16.28515625" customWidth="1"/>
    <col min="10499" max="10501" width="0" hidden="1" customWidth="1"/>
    <col min="10744" max="10744" width="24.140625" customWidth="1"/>
    <col min="10745" max="10745" width="16.7109375" customWidth="1"/>
    <col min="10746" max="10746" width="15.7109375" customWidth="1"/>
    <col min="10747" max="10747" width="16.42578125" customWidth="1"/>
    <col min="10748" max="10748" width="17.140625" customWidth="1"/>
    <col min="10749" max="10749" width="18.42578125" customWidth="1"/>
    <col min="10750" max="10750" width="24.5703125" customWidth="1"/>
    <col min="10751" max="10751" width="20.7109375" customWidth="1"/>
    <col min="10752" max="10752" width="16" customWidth="1"/>
    <col min="10753" max="10753" width="19.5703125" bestFit="1" customWidth="1"/>
    <col min="10754" max="10754" width="16.28515625" customWidth="1"/>
    <col min="10755" max="10757" width="0" hidden="1" customWidth="1"/>
    <col min="11000" max="11000" width="24.140625" customWidth="1"/>
    <col min="11001" max="11001" width="16.7109375" customWidth="1"/>
    <col min="11002" max="11002" width="15.7109375" customWidth="1"/>
    <col min="11003" max="11003" width="16.42578125" customWidth="1"/>
    <col min="11004" max="11004" width="17.140625" customWidth="1"/>
    <col min="11005" max="11005" width="18.42578125" customWidth="1"/>
    <col min="11006" max="11006" width="24.5703125" customWidth="1"/>
    <col min="11007" max="11007" width="20.7109375" customWidth="1"/>
    <col min="11008" max="11008" width="16" customWidth="1"/>
    <col min="11009" max="11009" width="19.5703125" bestFit="1" customWidth="1"/>
    <col min="11010" max="11010" width="16.28515625" customWidth="1"/>
    <col min="11011" max="11013" width="0" hidden="1" customWidth="1"/>
    <col min="11256" max="11256" width="24.140625" customWidth="1"/>
    <col min="11257" max="11257" width="16.7109375" customWidth="1"/>
    <col min="11258" max="11258" width="15.7109375" customWidth="1"/>
    <col min="11259" max="11259" width="16.42578125" customWidth="1"/>
    <col min="11260" max="11260" width="17.140625" customWidth="1"/>
    <col min="11261" max="11261" width="18.42578125" customWidth="1"/>
    <col min="11262" max="11262" width="24.5703125" customWidth="1"/>
    <col min="11263" max="11263" width="20.7109375" customWidth="1"/>
    <col min="11264" max="11264" width="16" customWidth="1"/>
    <col min="11265" max="11265" width="19.5703125" bestFit="1" customWidth="1"/>
    <col min="11266" max="11266" width="16.28515625" customWidth="1"/>
    <col min="11267" max="11269" width="0" hidden="1" customWidth="1"/>
    <col min="11512" max="11512" width="24.140625" customWidth="1"/>
    <col min="11513" max="11513" width="16.7109375" customWidth="1"/>
    <col min="11514" max="11514" width="15.7109375" customWidth="1"/>
    <col min="11515" max="11515" width="16.42578125" customWidth="1"/>
    <col min="11516" max="11516" width="17.140625" customWidth="1"/>
    <col min="11517" max="11517" width="18.42578125" customWidth="1"/>
    <col min="11518" max="11518" width="24.5703125" customWidth="1"/>
    <col min="11519" max="11519" width="20.7109375" customWidth="1"/>
    <col min="11520" max="11520" width="16" customWidth="1"/>
    <col min="11521" max="11521" width="19.5703125" bestFit="1" customWidth="1"/>
    <col min="11522" max="11522" width="16.28515625" customWidth="1"/>
    <col min="11523" max="11525" width="0" hidden="1" customWidth="1"/>
    <col min="11768" max="11768" width="24.140625" customWidth="1"/>
    <col min="11769" max="11769" width="16.7109375" customWidth="1"/>
    <col min="11770" max="11770" width="15.7109375" customWidth="1"/>
    <col min="11771" max="11771" width="16.42578125" customWidth="1"/>
    <col min="11772" max="11772" width="17.140625" customWidth="1"/>
    <col min="11773" max="11773" width="18.42578125" customWidth="1"/>
    <col min="11774" max="11774" width="24.5703125" customWidth="1"/>
    <col min="11775" max="11775" width="20.7109375" customWidth="1"/>
    <col min="11776" max="11776" width="16" customWidth="1"/>
    <col min="11777" max="11777" width="19.5703125" bestFit="1" customWidth="1"/>
    <col min="11778" max="11778" width="16.28515625" customWidth="1"/>
    <col min="11779" max="11781" width="0" hidden="1" customWidth="1"/>
    <col min="12024" max="12024" width="24.140625" customWidth="1"/>
    <col min="12025" max="12025" width="16.7109375" customWidth="1"/>
    <col min="12026" max="12026" width="15.7109375" customWidth="1"/>
    <col min="12027" max="12027" width="16.42578125" customWidth="1"/>
    <col min="12028" max="12028" width="17.140625" customWidth="1"/>
    <col min="12029" max="12029" width="18.42578125" customWidth="1"/>
    <col min="12030" max="12030" width="24.5703125" customWidth="1"/>
    <col min="12031" max="12031" width="20.7109375" customWidth="1"/>
    <col min="12032" max="12032" width="16" customWidth="1"/>
    <col min="12033" max="12033" width="19.5703125" bestFit="1" customWidth="1"/>
    <col min="12034" max="12034" width="16.28515625" customWidth="1"/>
    <col min="12035" max="12037" width="0" hidden="1" customWidth="1"/>
    <col min="12280" max="12280" width="24.140625" customWidth="1"/>
    <col min="12281" max="12281" width="16.7109375" customWidth="1"/>
    <col min="12282" max="12282" width="15.7109375" customWidth="1"/>
    <col min="12283" max="12283" width="16.42578125" customWidth="1"/>
    <col min="12284" max="12284" width="17.140625" customWidth="1"/>
    <col min="12285" max="12285" width="18.42578125" customWidth="1"/>
    <col min="12286" max="12286" width="24.5703125" customWidth="1"/>
    <col min="12287" max="12287" width="20.7109375" customWidth="1"/>
    <col min="12288" max="12288" width="16" customWidth="1"/>
    <col min="12289" max="12289" width="19.5703125" bestFit="1" customWidth="1"/>
    <col min="12290" max="12290" width="16.28515625" customWidth="1"/>
    <col min="12291" max="12293" width="0" hidden="1" customWidth="1"/>
    <col min="12536" max="12536" width="24.140625" customWidth="1"/>
    <col min="12537" max="12537" width="16.7109375" customWidth="1"/>
    <col min="12538" max="12538" width="15.7109375" customWidth="1"/>
    <col min="12539" max="12539" width="16.42578125" customWidth="1"/>
    <col min="12540" max="12540" width="17.140625" customWidth="1"/>
    <col min="12541" max="12541" width="18.42578125" customWidth="1"/>
    <col min="12542" max="12542" width="24.5703125" customWidth="1"/>
    <col min="12543" max="12543" width="20.7109375" customWidth="1"/>
    <col min="12544" max="12544" width="16" customWidth="1"/>
    <col min="12545" max="12545" width="19.5703125" bestFit="1" customWidth="1"/>
    <col min="12546" max="12546" width="16.28515625" customWidth="1"/>
    <col min="12547" max="12549" width="0" hidden="1" customWidth="1"/>
    <col min="12792" max="12792" width="24.140625" customWidth="1"/>
    <col min="12793" max="12793" width="16.7109375" customWidth="1"/>
    <col min="12794" max="12794" width="15.7109375" customWidth="1"/>
    <col min="12795" max="12795" width="16.42578125" customWidth="1"/>
    <col min="12796" max="12796" width="17.140625" customWidth="1"/>
    <col min="12797" max="12797" width="18.42578125" customWidth="1"/>
    <col min="12798" max="12798" width="24.5703125" customWidth="1"/>
    <col min="12799" max="12799" width="20.7109375" customWidth="1"/>
    <col min="12800" max="12800" width="16" customWidth="1"/>
    <col min="12801" max="12801" width="19.5703125" bestFit="1" customWidth="1"/>
    <col min="12802" max="12802" width="16.28515625" customWidth="1"/>
    <col min="12803" max="12805" width="0" hidden="1" customWidth="1"/>
    <col min="13048" max="13048" width="24.140625" customWidth="1"/>
    <col min="13049" max="13049" width="16.7109375" customWidth="1"/>
    <col min="13050" max="13050" width="15.7109375" customWidth="1"/>
    <col min="13051" max="13051" width="16.42578125" customWidth="1"/>
    <col min="13052" max="13052" width="17.140625" customWidth="1"/>
    <col min="13053" max="13053" width="18.42578125" customWidth="1"/>
    <col min="13054" max="13054" width="24.5703125" customWidth="1"/>
    <col min="13055" max="13055" width="20.7109375" customWidth="1"/>
    <col min="13056" max="13056" width="16" customWidth="1"/>
    <col min="13057" max="13057" width="19.5703125" bestFit="1" customWidth="1"/>
    <col min="13058" max="13058" width="16.28515625" customWidth="1"/>
    <col min="13059" max="13061" width="0" hidden="1" customWidth="1"/>
    <col min="13304" max="13304" width="24.140625" customWidth="1"/>
    <col min="13305" max="13305" width="16.7109375" customWidth="1"/>
    <col min="13306" max="13306" width="15.7109375" customWidth="1"/>
    <col min="13307" max="13307" width="16.42578125" customWidth="1"/>
    <col min="13308" max="13308" width="17.140625" customWidth="1"/>
    <col min="13309" max="13309" width="18.42578125" customWidth="1"/>
    <col min="13310" max="13310" width="24.5703125" customWidth="1"/>
    <col min="13311" max="13311" width="20.7109375" customWidth="1"/>
    <col min="13312" max="13312" width="16" customWidth="1"/>
    <col min="13313" max="13313" width="19.5703125" bestFit="1" customWidth="1"/>
    <col min="13314" max="13314" width="16.28515625" customWidth="1"/>
    <col min="13315" max="13317" width="0" hidden="1" customWidth="1"/>
    <col min="13560" max="13560" width="24.140625" customWidth="1"/>
    <col min="13561" max="13561" width="16.7109375" customWidth="1"/>
    <col min="13562" max="13562" width="15.7109375" customWidth="1"/>
    <col min="13563" max="13563" width="16.42578125" customWidth="1"/>
    <col min="13564" max="13564" width="17.140625" customWidth="1"/>
    <col min="13565" max="13565" width="18.42578125" customWidth="1"/>
    <col min="13566" max="13566" width="24.5703125" customWidth="1"/>
    <col min="13567" max="13567" width="20.7109375" customWidth="1"/>
    <col min="13568" max="13568" width="16" customWidth="1"/>
    <col min="13569" max="13569" width="19.5703125" bestFit="1" customWidth="1"/>
    <col min="13570" max="13570" width="16.28515625" customWidth="1"/>
    <col min="13571" max="13573" width="0" hidden="1" customWidth="1"/>
    <col min="13816" max="13816" width="24.140625" customWidth="1"/>
    <col min="13817" max="13817" width="16.7109375" customWidth="1"/>
    <col min="13818" max="13818" width="15.7109375" customWidth="1"/>
    <col min="13819" max="13819" width="16.42578125" customWidth="1"/>
    <col min="13820" max="13820" width="17.140625" customWidth="1"/>
    <col min="13821" max="13821" width="18.42578125" customWidth="1"/>
    <col min="13822" max="13822" width="24.5703125" customWidth="1"/>
    <col min="13823" max="13823" width="20.7109375" customWidth="1"/>
    <col min="13824" max="13824" width="16" customWidth="1"/>
    <col min="13825" max="13825" width="19.5703125" bestFit="1" customWidth="1"/>
    <col min="13826" max="13826" width="16.28515625" customWidth="1"/>
    <col min="13827" max="13829" width="0" hidden="1" customWidth="1"/>
    <col min="14072" max="14072" width="24.140625" customWidth="1"/>
    <col min="14073" max="14073" width="16.7109375" customWidth="1"/>
    <col min="14074" max="14074" width="15.7109375" customWidth="1"/>
    <col min="14075" max="14075" width="16.42578125" customWidth="1"/>
    <col min="14076" max="14076" width="17.140625" customWidth="1"/>
    <col min="14077" max="14077" width="18.42578125" customWidth="1"/>
    <col min="14078" max="14078" width="24.5703125" customWidth="1"/>
    <col min="14079" max="14079" width="20.7109375" customWidth="1"/>
    <col min="14080" max="14080" width="16" customWidth="1"/>
    <col min="14081" max="14081" width="19.5703125" bestFit="1" customWidth="1"/>
    <col min="14082" max="14082" width="16.28515625" customWidth="1"/>
    <col min="14083" max="14085" width="0" hidden="1" customWidth="1"/>
    <col min="14328" max="14328" width="24.140625" customWidth="1"/>
    <col min="14329" max="14329" width="16.7109375" customWidth="1"/>
    <col min="14330" max="14330" width="15.7109375" customWidth="1"/>
    <col min="14331" max="14331" width="16.42578125" customWidth="1"/>
    <col min="14332" max="14332" width="17.140625" customWidth="1"/>
    <col min="14333" max="14333" width="18.42578125" customWidth="1"/>
    <col min="14334" max="14334" width="24.5703125" customWidth="1"/>
    <col min="14335" max="14335" width="20.7109375" customWidth="1"/>
    <col min="14336" max="14336" width="16" customWidth="1"/>
    <col min="14337" max="14337" width="19.5703125" bestFit="1" customWidth="1"/>
    <col min="14338" max="14338" width="16.28515625" customWidth="1"/>
    <col min="14339" max="14341" width="0" hidden="1" customWidth="1"/>
    <col min="14584" max="14584" width="24.140625" customWidth="1"/>
    <col min="14585" max="14585" width="16.7109375" customWidth="1"/>
    <col min="14586" max="14586" width="15.7109375" customWidth="1"/>
    <col min="14587" max="14587" width="16.42578125" customWidth="1"/>
    <col min="14588" max="14588" width="17.140625" customWidth="1"/>
    <col min="14589" max="14589" width="18.42578125" customWidth="1"/>
    <col min="14590" max="14590" width="24.5703125" customWidth="1"/>
    <col min="14591" max="14591" width="20.7109375" customWidth="1"/>
    <col min="14592" max="14592" width="16" customWidth="1"/>
    <col min="14593" max="14593" width="19.5703125" bestFit="1" customWidth="1"/>
    <col min="14594" max="14594" width="16.28515625" customWidth="1"/>
    <col min="14595" max="14597" width="0" hidden="1" customWidth="1"/>
    <col min="14840" max="14840" width="24.140625" customWidth="1"/>
    <col min="14841" max="14841" width="16.7109375" customWidth="1"/>
    <col min="14842" max="14842" width="15.7109375" customWidth="1"/>
    <col min="14843" max="14843" width="16.42578125" customWidth="1"/>
    <col min="14844" max="14844" width="17.140625" customWidth="1"/>
    <col min="14845" max="14845" width="18.42578125" customWidth="1"/>
    <col min="14846" max="14846" width="24.5703125" customWidth="1"/>
    <col min="14847" max="14847" width="20.7109375" customWidth="1"/>
    <col min="14848" max="14848" width="16" customWidth="1"/>
    <col min="14849" max="14849" width="19.5703125" bestFit="1" customWidth="1"/>
    <col min="14850" max="14850" width="16.28515625" customWidth="1"/>
    <col min="14851" max="14853" width="0" hidden="1" customWidth="1"/>
    <col min="15096" max="15096" width="24.140625" customWidth="1"/>
    <col min="15097" max="15097" width="16.7109375" customWidth="1"/>
    <col min="15098" max="15098" width="15.7109375" customWidth="1"/>
    <col min="15099" max="15099" width="16.42578125" customWidth="1"/>
    <col min="15100" max="15100" width="17.140625" customWidth="1"/>
    <col min="15101" max="15101" width="18.42578125" customWidth="1"/>
    <col min="15102" max="15102" width="24.5703125" customWidth="1"/>
    <col min="15103" max="15103" width="20.7109375" customWidth="1"/>
    <col min="15104" max="15104" width="16" customWidth="1"/>
    <col min="15105" max="15105" width="19.5703125" bestFit="1" customWidth="1"/>
    <col min="15106" max="15106" width="16.28515625" customWidth="1"/>
    <col min="15107" max="15109" width="0" hidden="1" customWidth="1"/>
    <col min="15352" max="15352" width="24.140625" customWidth="1"/>
    <col min="15353" max="15353" width="16.7109375" customWidth="1"/>
    <col min="15354" max="15354" width="15.7109375" customWidth="1"/>
    <col min="15355" max="15355" width="16.42578125" customWidth="1"/>
    <col min="15356" max="15356" width="17.140625" customWidth="1"/>
    <col min="15357" max="15357" width="18.42578125" customWidth="1"/>
    <col min="15358" max="15358" width="24.5703125" customWidth="1"/>
    <col min="15359" max="15359" width="20.7109375" customWidth="1"/>
    <col min="15360" max="15360" width="16" customWidth="1"/>
    <col min="15361" max="15361" width="19.5703125" bestFit="1" customWidth="1"/>
    <col min="15362" max="15362" width="16.28515625" customWidth="1"/>
    <col min="15363" max="15365" width="0" hidden="1" customWidth="1"/>
    <col min="15608" max="15608" width="24.140625" customWidth="1"/>
    <col min="15609" max="15609" width="16.7109375" customWidth="1"/>
    <col min="15610" max="15610" width="15.7109375" customWidth="1"/>
    <col min="15611" max="15611" width="16.42578125" customWidth="1"/>
    <col min="15612" max="15612" width="17.140625" customWidth="1"/>
    <col min="15613" max="15613" width="18.42578125" customWidth="1"/>
    <col min="15614" max="15614" width="24.5703125" customWidth="1"/>
    <col min="15615" max="15615" width="20.7109375" customWidth="1"/>
    <col min="15616" max="15616" width="16" customWidth="1"/>
    <col min="15617" max="15617" width="19.5703125" bestFit="1" customWidth="1"/>
    <col min="15618" max="15618" width="16.28515625" customWidth="1"/>
    <col min="15619" max="15621" width="0" hidden="1" customWidth="1"/>
    <col min="15864" max="15864" width="24.140625" customWidth="1"/>
    <col min="15865" max="15865" width="16.7109375" customWidth="1"/>
    <col min="15866" max="15866" width="15.7109375" customWidth="1"/>
    <col min="15867" max="15867" width="16.42578125" customWidth="1"/>
    <col min="15868" max="15868" width="17.140625" customWidth="1"/>
    <col min="15869" max="15869" width="18.42578125" customWidth="1"/>
    <col min="15870" max="15870" width="24.5703125" customWidth="1"/>
    <col min="15871" max="15871" width="20.7109375" customWidth="1"/>
    <col min="15872" max="15872" width="16" customWidth="1"/>
    <col min="15873" max="15873" width="19.5703125" bestFit="1" customWidth="1"/>
    <col min="15874" max="15874" width="16.28515625" customWidth="1"/>
    <col min="15875" max="15877" width="0" hidden="1" customWidth="1"/>
    <col min="16120" max="16120" width="24.140625" customWidth="1"/>
    <col min="16121" max="16121" width="16.7109375" customWidth="1"/>
    <col min="16122" max="16122" width="15.7109375" customWidth="1"/>
    <col min="16123" max="16123" width="16.42578125" customWidth="1"/>
    <col min="16124" max="16124" width="17.140625" customWidth="1"/>
    <col min="16125" max="16125" width="18.42578125" customWidth="1"/>
    <col min="16126" max="16126" width="24.5703125" customWidth="1"/>
    <col min="16127" max="16127" width="20.7109375" customWidth="1"/>
    <col min="16128" max="16128" width="16" customWidth="1"/>
    <col min="16129" max="16129" width="19.5703125" bestFit="1" customWidth="1"/>
    <col min="16130" max="16130" width="16.28515625" customWidth="1"/>
    <col min="16131" max="16133" width="0" hidden="1" customWidth="1"/>
  </cols>
  <sheetData>
    <row r="2" spans="2:12" ht="15.75" x14ac:dyDescent="0.25">
      <c r="B2" s="342" t="s">
        <v>723</v>
      </c>
      <c r="G2" s="815"/>
    </row>
    <row r="3" spans="2:12" ht="5.25" customHeight="1" x14ac:dyDescent="0.25">
      <c r="B3" s="342"/>
      <c r="G3" s="815"/>
    </row>
    <row r="4" spans="2:12" s="72" customFormat="1" ht="15.75" x14ac:dyDescent="0.25">
      <c r="B4" s="406" t="s">
        <v>286</v>
      </c>
      <c r="C4" s="628"/>
      <c r="D4" s="628"/>
      <c r="E4" s="628"/>
      <c r="F4" s="628"/>
      <c r="G4" s="628"/>
      <c r="H4" s="628"/>
      <c r="I4" s="628"/>
      <c r="J4" s="628"/>
      <c r="K4" s="628"/>
      <c r="L4" s="628"/>
    </row>
    <row r="5" spans="2:12" ht="5.25" customHeight="1" x14ac:dyDescent="0.25">
      <c r="B5" s="816"/>
    </row>
    <row r="6" spans="2:12" s="72" customFormat="1" x14ac:dyDescent="0.25">
      <c r="B6" s="628" t="s">
        <v>861</v>
      </c>
      <c r="C6" s="628"/>
      <c r="D6" s="628"/>
      <c r="E6" s="628"/>
      <c r="F6" s="628"/>
      <c r="G6" s="628"/>
      <c r="H6" s="628"/>
      <c r="I6" s="628"/>
      <c r="J6" s="628"/>
      <c r="K6" s="628"/>
      <c r="L6" s="628"/>
    </row>
    <row r="7" spans="2:12" ht="6" customHeight="1" thickBot="1" x14ac:dyDescent="0.3"/>
    <row r="8" spans="2:12" s="73" customFormat="1" ht="24" customHeight="1" thickBot="1" x14ac:dyDescent="0.25">
      <c r="B8" s="1243" t="s">
        <v>244</v>
      </c>
      <c r="C8" s="1246" t="s">
        <v>287</v>
      </c>
      <c r="D8" s="1247"/>
      <c r="E8" s="1247"/>
      <c r="F8" s="1247"/>
      <c r="G8" s="1248"/>
      <c r="H8" s="1081" t="s">
        <v>288</v>
      </c>
      <c r="I8" s="1081"/>
      <c r="J8" s="1081"/>
      <c r="K8" s="1081"/>
      <c r="L8" s="1082"/>
    </row>
    <row r="9" spans="2:12" s="47" customFormat="1" ht="29.25" thickBot="1" x14ac:dyDescent="0.25">
      <c r="B9" s="1244"/>
      <c r="C9" s="867" t="s">
        <v>289</v>
      </c>
      <c r="D9" s="868" t="s">
        <v>290</v>
      </c>
      <c r="E9" s="869" t="s">
        <v>291</v>
      </c>
      <c r="F9" s="866" t="s">
        <v>292</v>
      </c>
      <c r="G9" s="866" t="s">
        <v>293</v>
      </c>
      <c r="H9" s="866" t="s">
        <v>294</v>
      </c>
      <c r="I9" s="866" t="s">
        <v>290</v>
      </c>
      <c r="J9" s="866" t="s">
        <v>291</v>
      </c>
      <c r="K9" s="866" t="s">
        <v>295</v>
      </c>
      <c r="L9" s="866" t="s">
        <v>296</v>
      </c>
    </row>
    <row r="10" spans="2:12" s="47" customFormat="1" ht="0.75" customHeight="1" thickBot="1" x14ac:dyDescent="0.25">
      <c r="B10" s="1245"/>
      <c r="C10" s="863"/>
      <c r="D10" s="864"/>
      <c r="E10" s="864"/>
      <c r="F10" s="864"/>
      <c r="G10" s="864"/>
      <c r="H10" s="864"/>
      <c r="I10" s="864"/>
      <c r="J10" s="864"/>
      <c r="K10" s="864"/>
      <c r="L10" s="865"/>
    </row>
    <row r="11" spans="2:12" s="47" customFormat="1" ht="23.25" customHeight="1" x14ac:dyDescent="0.2">
      <c r="B11" s="862" t="s">
        <v>297</v>
      </c>
      <c r="C11" s="873">
        <v>312950115</v>
      </c>
      <c r="D11" s="874">
        <v>0</v>
      </c>
      <c r="E11" s="873">
        <v>0</v>
      </c>
      <c r="F11" s="875">
        <v>0</v>
      </c>
      <c r="G11" s="873">
        <v>312950115</v>
      </c>
      <c r="H11" s="873">
        <v>236395473</v>
      </c>
      <c r="I11" s="873">
        <v>6379401</v>
      </c>
      <c r="J11" s="873">
        <v>0</v>
      </c>
      <c r="K11" s="873">
        <v>242774874</v>
      </c>
      <c r="L11" s="876">
        <v>70175241</v>
      </c>
    </row>
    <row r="12" spans="2:12" s="47" customFormat="1" ht="24" customHeight="1" x14ac:dyDescent="0.2">
      <c r="B12" s="817" t="s">
        <v>298</v>
      </c>
      <c r="C12" s="873">
        <v>364553146</v>
      </c>
      <c r="D12" s="874">
        <v>17399151</v>
      </c>
      <c r="E12" s="873">
        <v>0</v>
      </c>
      <c r="F12" s="873">
        <v>0</v>
      </c>
      <c r="G12" s="873">
        <v>381952297</v>
      </c>
      <c r="H12" s="873">
        <v>291008057</v>
      </c>
      <c r="I12" s="873">
        <v>7869078</v>
      </c>
      <c r="J12" s="873">
        <v>0</v>
      </c>
      <c r="K12" s="873">
        <v>298877135</v>
      </c>
      <c r="L12" s="876">
        <v>83075162</v>
      </c>
    </row>
    <row r="13" spans="2:12" s="47" customFormat="1" ht="21" customHeight="1" x14ac:dyDescent="0.2">
      <c r="B13" s="817" t="s">
        <v>299</v>
      </c>
      <c r="C13" s="873">
        <v>36299811</v>
      </c>
      <c r="D13" s="874">
        <v>0</v>
      </c>
      <c r="E13" s="873">
        <v>0</v>
      </c>
      <c r="F13" s="873">
        <v>0</v>
      </c>
      <c r="G13" s="873">
        <v>36299811</v>
      </c>
      <c r="H13" s="873">
        <v>1480583</v>
      </c>
      <c r="I13" s="873">
        <v>185073</v>
      </c>
      <c r="J13" s="873">
        <v>0</v>
      </c>
      <c r="K13" s="873">
        <v>1665656</v>
      </c>
      <c r="L13" s="876">
        <v>34634155</v>
      </c>
    </row>
    <row r="14" spans="2:12" s="47" customFormat="1" ht="18" customHeight="1" x14ac:dyDescent="0.2">
      <c r="B14" s="817" t="s">
        <v>300</v>
      </c>
      <c r="C14" s="873">
        <v>1293175372</v>
      </c>
      <c r="D14" s="874">
        <v>0</v>
      </c>
      <c r="E14" s="873">
        <v>0</v>
      </c>
      <c r="F14" s="873">
        <v>0</v>
      </c>
      <c r="G14" s="873">
        <v>1293175372</v>
      </c>
      <c r="H14" s="873">
        <v>0</v>
      </c>
      <c r="I14" s="873">
        <v>0</v>
      </c>
      <c r="J14" s="873">
        <v>0</v>
      </c>
      <c r="K14" s="873">
        <v>0</v>
      </c>
      <c r="L14" s="876">
        <v>1293175372</v>
      </c>
    </row>
    <row r="15" spans="2:12" s="47" customFormat="1" ht="15.75" customHeight="1" thickBot="1" x14ac:dyDescent="0.25">
      <c r="B15" s="859" t="s">
        <v>301</v>
      </c>
      <c r="C15" s="877">
        <v>181191422</v>
      </c>
      <c r="D15" s="878">
        <v>0</v>
      </c>
      <c r="E15" s="877">
        <v>0</v>
      </c>
      <c r="F15" s="878">
        <v>0</v>
      </c>
      <c r="G15" s="877">
        <v>181191422</v>
      </c>
      <c r="H15" s="877">
        <v>146664431</v>
      </c>
      <c r="I15" s="877">
        <v>3795255</v>
      </c>
      <c r="J15" s="877">
        <v>0</v>
      </c>
      <c r="K15" s="877">
        <v>150459686</v>
      </c>
      <c r="L15" s="879">
        <v>30731736</v>
      </c>
    </row>
    <row r="16" spans="2:12" s="38" customFormat="1" ht="24.75" customHeight="1" thickBot="1" x14ac:dyDescent="0.25">
      <c r="B16" s="861" t="s">
        <v>302</v>
      </c>
      <c r="C16" s="871">
        <v>2188169866</v>
      </c>
      <c r="D16" s="871">
        <v>17399151</v>
      </c>
      <c r="E16" s="871">
        <v>0</v>
      </c>
      <c r="F16" s="871">
        <v>0</v>
      </c>
      <c r="G16" s="871">
        <v>2205569017</v>
      </c>
      <c r="H16" s="871">
        <v>675548544</v>
      </c>
      <c r="I16" s="871">
        <v>18228807</v>
      </c>
      <c r="J16" s="871">
        <v>0</v>
      </c>
      <c r="K16" s="871">
        <v>693777351</v>
      </c>
      <c r="L16" s="871">
        <v>1511791666</v>
      </c>
    </row>
    <row r="17" spans="2:12" s="47" customFormat="1" ht="26.25" customHeight="1" thickBot="1" x14ac:dyDescent="0.25">
      <c r="B17" s="870" t="s">
        <v>303</v>
      </c>
      <c r="C17" s="872">
        <v>822251295</v>
      </c>
      <c r="D17" s="872">
        <v>1361805844</v>
      </c>
      <c r="E17" s="872">
        <v>4112727</v>
      </c>
      <c r="F17" s="872">
        <v>0</v>
      </c>
      <c r="G17" s="872">
        <v>2188169866</v>
      </c>
      <c r="H17" s="872">
        <v>602633324</v>
      </c>
      <c r="I17" s="872">
        <v>72915220</v>
      </c>
      <c r="J17" s="872">
        <v>0</v>
      </c>
      <c r="K17" s="872">
        <v>675548544</v>
      </c>
      <c r="L17" s="872">
        <v>1512621322</v>
      </c>
    </row>
    <row r="18" spans="2:12" x14ac:dyDescent="0.25">
      <c r="C18" s="372"/>
      <c r="D18" s="372"/>
      <c r="E18" s="372"/>
      <c r="F18" s="372"/>
      <c r="G18" s="372"/>
      <c r="H18" s="372"/>
      <c r="I18" s="372"/>
      <c r="J18" s="372"/>
      <c r="K18" s="372"/>
      <c r="L18" s="372"/>
    </row>
    <row r="19" spans="2:12" x14ac:dyDescent="0.25">
      <c r="C19" s="372"/>
      <c r="D19" s="372"/>
      <c r="E19" s="372"/>
      <c r="F19" s="372"/>
      <c r="G19" s="372"/>
      <c r="H19" s="372"/>
      <c r="I19" s="372"/>
      <c r="J19" s="372"/>
      <c r="K19" s="372"/>
      <c r="L19" s="372"/>
    </row>
    <row r="20" spans="2:12" x14ac:dyDescent="0.25">
      <c r="D20" s="818"/>
      <c r="E20" s="717"/>
      <c r="F20" s="372"/>
      <c r="G20" s="818"/>
      <c r="H20" s="372"/>
      <c r="I20" s="372"/>
      <c r="J20" s="372"/>
      <c r="L20" s="372"/>
    </row>
    <row r="21" spans="2:12" s="72" customFormat="1" ht="15.75" x14ac:dyDescent="0.25">
      <c r="B21" s="819" t="s">
        <v>865</v>
      </c>
      <c r="C21" s="628"/>
      <c r="D21" s="628"/>
      <c r="E21" s="790"/>
      <c r="F21" s="790"/>
      <c r="G21" s="790"/>
      <c r="H21" s="628"/>
      <c r="I21" s="628"/>
      <c r="J21" s="628"/>
      <c r="K21" s="628"/>
      <c r="L21" s="628"/>
    </row>
    <row r="22" spans="2:12" s="72" customFormat="1" ht="15.75" x14ac:dyDescent="0.25">
      <c r="B22" s="843" t="s">
        <v>304</v>
      </c>
      <c r="C22" s="628"/>
      <c r="D22" s="628"/>
      <c r="E22" s="628"/>
      <c r="F22" s="628"/>
      <c r="G22" s="790"/>
      <c r="H22" s="406" t="s">
        <v>305</v>
      </c>
      <c r="I22" s="628"/>
      <c r="J22" s="628"/>
      <c r="K22" s="628"/>
      <c r="L22" s="628"/>
    </row>
    <row r="23" spans="2:12" s="72" customFormat="1" ht="15.75" thickBot="1" x14ac:dyDescent="0.3">
      <c r="B23" s="628"/>
      <c r="C23" s="628"/>
      <c r="D23" s="628"/>
      <c r="E23" s="628"/>
      <c r="F23" s="628"/>
      <c r="G23" s="628"/>
      <c r="H23" s="628" t="s">
        <v>862</v>
      </c>
      <c r="I23" s="628"/>
      <c r="J23" s="628"/>
      <c r="K23" s="628"/>
      <c r="L23" s="628"/>
    </row>
    <row r="24" spans="2:12" s="72" customFormat="1" ht="38.25" customHeight="1" thickBot="1" x14ac:dyDescent="0.3">
      <c r="B24" s="883" t="s">
        <v>175</v>
      </c>
      <c r="C24" s="884" t="s">
        <v>306</v>
      </c>
      <c r="D24" s="885" t="s">
        <v>307</v>
      </c>
      <c r="E24" s="886" t="s">
        <v>308</v>
      </c>
      <c r="F24" s="887" t="s">
        <v>309</v>
      </c>
      <c r="G24" s="378"/>
      <c r="H24" s="890" t="s">
        <v>310</v>
      </c>
      <c r="I24" s="891" t="s">
        <v>259</v>
      </c>
      <c r="J24" s="892" t="s">
        <v>260</v>
      </c>
      <c r="K24" s="822"/>
      <c r="L24" s="628"/>
    </row>
    <row r="25" spans="2:12" s="72" customFormat="1" x14ac:dyDescent="0.25">
      <c r="B25" s="880" t="str">
        <f>'[1]Balance Gral.'!A169</f>
        <v>Sistema Informático</v>
      </c>
      <c r="C25" s="881">
        <v>838927461</v>
      </c>
      <c r="D25" s="881">
        <v>34851950</v>
      </c>
      <c r="E25" s="881">
        <v>-695111105</v>
      </c>
      <c r="F25" s="882">
        <v>178668306</v>
      </c>
      <c r="G25" s="628"/>
      <c r="H25" s="888" t="s">
        <v>572</v>
      </c>
      <c r="I25" s="504">
        <v>0</v>
      </c>
      <c r="J25" s="889">
        <v>0</v>
      </c>
      <c r="K25" s="825"/>
      <c r="L25" s="628"/>
    </row>
    <row r="26" spans="2:12" s="72" customFormat="1" ht="15.75" thickBot="1" x14ac:dyDescent="0.3">
      <c r="B26" s="826"/>
      <c r="C26" s="827"/>
      <c r="D26" s="827"/>
      <c r="E26" s="827"/>
      <c r="F26" s="828"/>
      <c r="G26" s="628"/>
      <c r="H26" s="823" t="s">
        <v>499</v>
      </c>
      <c r="I26" s="484">
        <v>4566883186</v>
      </c>
      <c r="J26" s="824">
        <v>0</v>
      </c>
      <c r="K26" s="825"/>
      <c r="L26" s="628"/>
    </row>
    <row r="27" spans="2:12" s="72" customFormat="1" ht="15.75" thickBot="1" x14ac:dyDescent="0.3">
      <c r="B27" s="829" t="s">
        <v>265</v>
      </c>
      <c r="C27" s="830">
        <v>838927461</v>
      </c>
      <c r="D27" s="830">
        <v>34851950</v>
      </c>
      <c r="E27" s="830">
        <v>-695111105</v>
      </c>
      <c r="F27" s="831">
        <v>178668306</v>
      </c>
      <c r="G27" s="822" t="s">
        <v>504</v>
      </c>
      <c r="H27" s="832" t="s">
        <v>425</v>
      </c>
      <c r="I27" s="484">
        <v>6254184909</v>
      </c>
      <c r="J27" s="824">
        <v>0</v>
      </c>
      <c r="K27" s="825"/>
      <c r="L27" s="628"/>
    </row>
    <row r="28" spans="2:12" s="72" customFormat="1" ht="15.75" thickBot="1" x14ac:dyDescent="0.3">
      <c r="B28" s="833"/>
      <c r="C28" s="834"/>
      <c r="D28" s="834"/>
      <c r="E28" s="834"/>
      <c r="F28" s="835"/>
      <c r="G28" s="628"/>
      <c r="H28" s="836" t="s">
        <v>506</v>
      </c>
      <c r="I28" s="484">
        <v>9500000000</v>
      </c>
      <c r="J28" s="824">
        <v>0</v>
      </c>
      <c r="K28" s="825"/>
      <c r="L28" s="628"/>
    </row>
    <row r="29" spans="2:12" s="72" customFormat="1" ht="15.75" thickBot="1" x14ac:dyDescent="0.3">
      <c r="B29" s="837" t="s">
        <v>311</v>
      </c>
      <c r="C29" s="838">
        <v>456610724</v>
      </c>
      <c r="D29" s="838">
        <v>382316737</v>
      </c>
      <c r="E29" s="838">
        <v>-678366389</v>
      </c>
      <c r="F29" s="839">
        <v>160561072</v>
      </c>
      <c r="G29" s="628"/>
      <c r="H29" s="832" t="s">
        <v>426</v>
      </c>
      <c r="I29" s="484">
        <v>831776400</v>
      </c>
      <c r="J29" s="824">
        <v>0</v>
      </c>
      <c r="K29" s="825"/>
      <c r="L29" s="628"/>
    </row>
    <row r="30" spans="2:12" s="72" customFormat="1" x14ac:dyDescent="0.25">
      <c r="B30" s="840"/>
      <c r="C30" s="841"/>
      <c r="D30" s="841"/>
      <c r="E30" s="841"/>
      <c r="F30" s="841"/>
      <c r="G30" s="628"/>
      <c r="H30" s="836" t="s">
        <v>507</v>
      </c>
      <c r="I30" s="484">
        <v>4660192943</v>
      </c>
      <c r="J30" s="824">
        <v>0</v>
      </c>
      <c r="K30" s="825"/>
      <c r="L30" s="628"/>
    </row>
    <row r="31" spans="2:12" s="72" customFormat="1" x14ac:dyDescent="0.25">
      <c r="B31" s="840"/>
      <c r="C31" s="841"/>
      <c r="D31" s="841"/>
      <c r="E31" s="841"/>
      <c r="F31" s="841"/>
      <c r="G31" s="628"/>
      <c r="H31" s="823" t="s">
        <v>312</v>
      </c>
      <c r="I31" s="484">
        <v>22280926</v>
      </c>
      <c r="J31" s="824">
        <v>0</v>
      </c>
      <c r="K31" s="825"/>
      <c r="L31" s="628"/>
    </row>
    <row r="32" spans="2:12" s="72" customFormat="1" x14ac:dyDescent="0.25">
      <c r="B32" s="840"/>
      <c r="C32" s="841"/>
      <c r="D32" s="841"/>
      <c r="E32" s="841"/>
      <c r="F32" s="841"/>
      <c r="G32" s="628"/>
      <c r="H32" s="823" t="s">
        <v>314</v>
      </c>
      <c r="I32" s="842">
        <v>885397952</v>
      </c>
      <c r="J32" s="824">
        <v>0</v>
      </c>
      <c r="K32" s="825"/>
      <c r="L32" s="628"/>
    </row>
    <row r="33" spans="2:12" s="72" customFormat="1" x14ac:dyDescent="0.25">
      <c r="B33" s="840"/>
      <c r="C33" s="841"/>
      <c r="D33" s="841"/>
      <c r="E33" s="841"/>
      <c r="F33" s="841"/>
      <c r="G33" s="628"/>
      <c r="H33" s="823" t="s">
        <v>315</v>
      </c>
      <c r="I33" s="710">
        <v>749294334</v>
      </c>
      <c r="J33" s="1122">
        <v>621126392.7414</v>
      </c>
      <c r="K33" s="825"/>
      <c r="L33" s="628"/>
    </row>
    <row r="34" spans="2:12" s="72" customFormat="1" ht="16.5" thickBot="1" x14ac:dyDescent="0.3">
      <c r="B34" s="819" t="s">
        <v>313</v>
      </c>
      <c r="C34" s="843"/>
      <c r="D34" s="628"/>
      <c r="E34" s="628"/>
      <c r="F34" s="628"/>
      <c r="G34" s="628"/>
      <c r="H34" s="844" t="s">
        <v>265</v>
      </c>
      <c r="I34" s="845">
        <v>27470010650</v>
      </c>
      <c r="J34" s="1123">
        <v>621126392.7414</v>
      </c>
      <c r="K34" s="825"/>
      <c r="L34" s="790"/>
    </row>
    <row r="35" spans="2:12" s="72" customFormat="1" ht="15.75" customHeight="1" thickBot="1" x14ac:dyDescent="0.3">
      <c r="B35" s="819"/>
      <c r="C35" s="843"/>
      <c r="D35" s="628"/>
      <c r="E35" s="628"/>
      <c r="F35" s="628"/>
      <c r="G35" s="628"/>
      <c r="H35" s="837" t="s">
        <v>266</v>
      </c>
      <c r="I35" s="848">
        <v>27907984247</v>
      </c>
      <c r="J35" s="1124">
        <v>617177297</v>
      </c>
      <c r="K35" s="825"/>
      <c r="L35" s="790"/>
    </row>
    <row r="36" spans="2:12" s="72" customFormat="1" x14ac:dyDescent="0.25">
      <c r="B36" s="846" t="s">
        <v>175</v>
      </c>
      <c r="C36" s="847"/>
      <c r="D36" s="820" t="s">
        <v>259</v>
      </c>
      <c r="E36" s="821" t="s">
        <v>260</v>
      </c>
      <c r="F36" s="628"/>
      <c r="G36" s="628"/>
      <c r="H36" s="628"/>
      <c r="I36" s="628"/>
      <c r="J36" s="628"/>
      <c r="K36" s="825"/>
      <c r="L36" s="628"/>
    </row>
    <row r="37" spans="2:12" s="72" customFormat="1" x14ac:dyDescent="0.25">
      <c r="B37" s="373" t="s">
        <v>779</v>
      </c>
      <c r="C37" s="849"/>
      <c r="D37" s="850">
        <v>724576</v>
      </c>
      <c r="E37" s="851">
        <v>0</v>
      </c>
      <c r="F37" s="628"/>
      <c r="G37" s="628"/>
      <c r="H37" s="628"/>
      <c r="I37" s="628"/>
      <c r="J37" s="628"/>
      <c r="K37" s="852"/>
      <c r="L37" s="790"/>
    </row>
    <row r="38" spans="2:12" s="72" customFormat="1" x14ac:dyDescent="0.25">
      <c r="B38" s="373" t="s">
        <v>501</v>
      </c>
      <c r="C38" s="849"/>
      <c r="D38" s="850">
        <v>71312974.281599998</v>
      </c>
      <c r="E38" s="851">
        <v>0</v>
      </c>
      <c r="F38" s="822"/>
      <c r="G38" s="628"/>
      <c r="H38" s="628"/>
      <c r="I38" s="628"/>
      <c r="J38" s="628"/>
      <c r="K38" s="852"/>
      <c r="L38" s="790"/>
    </row>
    <row r="39" spans="2:12" s="72" customFormat="1" ht="15.75" x14ac:dyDescent="0.25">
      <c r="B39" s="1249" t="s">
        <v>195</v>
      </c>
      <c r="C39" s="1250"/>
      <c r="D39" s="566">
        <v>15903438.0736</v>
      </c>
      <c r="E39" s="851">
        <v>0</v>
      </c>
      <c r="F39" s="822"/>
      <c r="G39" s="628"/>
      <c r="H39" s="406" t="s">
        <v>508</v>
      </c>
      <c r="I39" s="628"/>
      <c r="J39" s="628"/>
      <c r="K39" s="628"/>
      <c r="L39" s="628"/>
    </row>
    <row r="40" spans="2:12" s="72" customFormat="1" ht="15.75" thickBot="1" x14ac:dyDescent="0.3">
      <c r="B40" s="373" t="s">
        <v>316</v>
      </c>
      <c r="C40" s="387"/>
      <c r="D40" s="566">
        <v>0</v>
      </c>
      <c r="E40" s="851">
        <f>+'[2]Activo-Pasivo'!B79</f>
        <v>36111300.220000006</v>
      </c>
      <c r="F40" s="822"/>
      <c r="G40" s="628"/>
      <c r="H40" s="375"/>
      <c r="I40" s="628"/>
      <c r="J40" s="628"/>
      <c r="K40" s="628"/>
      <c r="L40" s="628"/>
    </row>
    <row r="41" spans="2:12" s="72" customFormat="1" ht="15.75" thickBot="1" x14ac:dyDescent="0.3">
      <c r="B41" s="854" t="s">
        <v>265</v>
      </c>
      <c r="C41" s="855"/>
      <c r="D41" s="676">
        <v>87940988.355199993</v>
      </c>
      <c r="E41" s="744">
        <v>36111300.220000006</v>
      </c>
      <c r="F41" s="822"/>
      <c r="G41" s="628"/>
      <c r="H41" s="628" t="s">
        <v>863</v>
      </c>
      <c r="I41" s="628"/>
      <c r="J41" s="628"/>
      <c r="K41" s="628"/>
      <c r="L41" s="628"/>
    </row>
    <row r="42" spans="2:12" s="72" customFormat="1" ht="15.75" thickBot="1" x14ac:dyDescent="0.3">
      <c r="B42" s="856" t="s">
        <v>266</v>
      </c>
      <c r="C42" s="857"/>
      <c r="D42" s="698">
        <v>653283622</v>
      </c>
      <c r="E42" s="700">
        <v>35846733</v>
      </c>
      <c r="F42" s="822"/>
      <c r="G42" s="628"/>
      <c r="H42" s="628"/>
      <c r="I42" s="628"/>
      <c r="J42" s="628"/>
      <c r="K42" s="628"/>
      <c r="L42" s="628"/>
    </row>
    <row r="43" spans="2:12" s="72" customFormat="1" ht="33" customHeight="1" x14ac:dyDescent="0.25">
      <c r="B43" s="628"/>
      <c r="C43" s="628"/>
      <c r="D43" s="628"/>
      <c r="E43" s="628"/>
      <c r="F43" s="822"/>
      <c r="G43" s="628"/>
      <c r="H43" s="846" t="s">
        <v>175</v>
      </c>
      <c r="I43" s="847"/>
      <c r="J43" s="893" t="s">
        <v>259</v>
      </c>
      <c r="K43" s="821" t="s">
        <v>260</v>
      </c>
      <c r="L43" s="628"/>
    </row>
    <row r="44" spans="2:12" s="72" customFormat="1" x14ac:dyDescent="0.25">
      <c r="B44" s="628"/>
      <c r="C44" s="628"/>
      <c r="D44" s="628"/>
      <c r="E44" s="628"/>
      <c r="F44" s="822"/>
      <c r="G44" s="628"/>
      <c r="H44" s="373" t="s">
        <v>317</v>
      </c>
      <c r="I44" s="849"/>
      <c r="J44" s="850">
        <v>146628823.55000001</v>
      </c>
      <c r="K44" s="851">
        <v>0</v>
      </c>
      <c r="L44" s="628"/>
    </row>
    <row r="45" spans="2:12" s="72" customFormat="1" x14ac:dyDescent="0.25">
      <c r="B45" s="628"/>
      <c r="C45" s="628"/>
      <c r="D45" s="628"/>
      <c r="E45" s="628"/>
      <c r="F45" s="822"/>
      <c r="G45" s="628"/>
      <c r="H45" s="373" t="s">
        <v>864</v>
      </c>
      <c r="I45" s="849"/>
      <c r="J45" s="850">
        <v>31562103</v>
      </c>
      <c r="K45" s="851"/>
      <c r="L45" s="628"/>
    </row>
    <row r="46" spans="2:12" s="72" customFormat="1" x14ac:dyDescent="0.25">
      <c r="B46" s="226"/>
      <c r="C46" s="226"/>
      <c r="D46" s="226"/>
      <c r="E46" s="718"/>
      <c r="F46" s="628"/>
      <c r="G46" s="628"/>
      <c r="H46" s="373" t="s">
        <v>745</v>
      </c>
      <c r="I46" s="849"/>
      <c r="J46" s="850">
        <v>2211138.9300000002</v>
      </c>
      <c r="K46" s="851">
        <v>0</v>
      </c>
      <c r="L46" s="628"/>
    </row>
    <row r="47" spans="2:12" s="72" customFormat="1" x14ac:dyDescent="0.25">
      <c r="B47" s="226"/>
      <c r="C47" s="226"/>
      <c r="D47" s="226"/>
      <c r="E47" s="718"/>
      <c r="F47" s="628"/>
      <c r="G47" s="628"/>
      <c r="H47" s="373" t="s">
        <v>318</v>
      </c>
      <c r="I47" s="849"/>
      <c r="J47" s="894">
        <v>0</v>
      </c>
      <c r="K47" s="853">
        <v>0</v>
      </c>
      <c r="L47" s="628"/>
    </row>
    <row r="48" spans="2:12" s="72" customFormat="1" x14ac:dyDescent="0.25">
      <c r="B48" s="226"/>
      <c r="C48" s="226"/>
      <c r="D48" s="226"/>
      <c r="E48" s="226"/>
      <c r="F48" s="628"/>
      <c r="G48" s="628"/>
      <c r="H48" s="373" t="s">
        <v>780</v>
      </c>
      <c r="I48" s="849"/>
      <c r="J48" s="850">
        <v>26048464.260000002</v>
      </c>
      <c r="K48" s="851">
        <v>0</v>
      </c>
      <c r="L48" s="628"/>
    </row>
    <row r="49" spans="2:12" ht="15.75" thickBot="1" x14ac:dyDescent="0.3">
      <c r="H49" s="373" t="s">
        <v>319</v>
      </c>
      <c r="I49" s="849"/>
      <c r="J49" s="850">
        <v>266653561</v>
      </c>
      <c r="K49" s="851">
        <v>0</v>
      </c>
      <c r="L49" s="619"/>
    </row>
    <row r="50" spans="2:12" ht="15.75" thickBot="1" x14ac:dyDescent="0.3">
      <c r="B50" s="628"/>
      <c r="C50" s="628"/>
      <c r="D50" s="628"/>
      <c r="E50" s="628"/>
      <c r="H50" s="854" t="s">
        <v>265</v>
      </c>
      <c r="I50" s="855"/>
      <c r="J50" s="676">
        <v>473104090.74000001</v>
      </c>
      <c r="K50" s="744">
        <v>0</v>
      </c>
      <c r="L50" s="372"/>
    </row>
    <row r="51" spans="2:12" s="72" customFormat="1" ht="15.75" thickBot="1" x14ac:dyDescent="0.3">
      <c r="B51" s="628"/>
      <c r="C51" s="628"/>
      <c r="D51" s="628"/>
      <c r="E51" s="628"/>
      <c r="F51" s="628"/>
      <c r="G51" s="628"/>
      <c r="H51" s="856" t="s">
        <v>266</v>
      </c>
      <c r="I51" s="857"/>
      <c r="J51" s="698">
        <v>284795474</v>
      </c>
      <c r="K51" s="700">
        <v>0</v>
      </c>
      <c r="L51" s="790"/>
    </row>
    <row r="52" spans="2:12" s="72" customFormat="1" x14ac:dyDescent="0.25">
      <c r="B52" s="628"/>
      <c r="C52" s="628"/>
      <c r="D52" s="628"/>
      <c r="E52" s="628"/>
      <c r="F52" s="628"/>
      <c r="G52" s="628"/>
      <c r="H52" s="368"/>
      <c r="I52" s="368"/>
      <c r="J52" s="531"/>
      <c r="K52" s="531"/>
      <c r="L52" s="790"/>
    </row>
    <row r="53" spans="2:12" x14ac:dyDescent="0.25">
      <c r="F53" s="628"/>
      <c r="G53" s="628"/>
      <c r="H53" s="368"/>
      <c r="I53" s="368"/>
      <c r="J53" s="531"/>
      <c r="K53" s="531"/>
    </row>
    <row r="54" spans="2:12" x14ac:dyDescent="0.25">
      <c r="F54" s="628"/>
      <c r="G54" s="628"/>
      <c r="H54" s="628"/>
      <c r="I54" s="628"/>
      <c r="J54" s="628"/>
      <c r="K54" s="628"/>
    </row>
    <row r="55" spans="2:12" x14ac:dyDescent="0.25">
      <c r="F55" s="628"/>
      <c r="G55" s="628"/>
    </row>
    <row r="59" spans="2:12" x14ac:dyDescent="0.25">
      <c r="B59" s="496"/>
      <c r="C59" s="858"/>
      <c r="D59" s="858"/>
      <c r="E59" s="352"/>
    </row>
    <row r="60" spans="2:12" x14ac:dyDescent="0.25">
      <c r="B60" s="784"/>
      <c r="C60" s="858"/>
      <c r="D60" s="858"/>
      <c r="E60" s="352"/>
    </row>
    <row r="61" spans="2:12" s="23" customFormat="1" x14ac:dyDescent="0.25">
      <c r="B61" s="226"/>
      <c r="C61" s="226"/>
      <c r="D61" s="226"/>
      <c r="E61" s="226"/>
      <c r="F61" s="226"/>
      <c r="G61" s="226"/>
      <c r="H61" s="352"/>
      <c r="I61" s="352"/>
      <c r="J61" s="352"/>
      <c r="K61" s="226"/>
      <c r="L61" s="352"/>
    </row>
    <row r="62" spans="2:12" s="23" customFormat="1" x14ac:dyDescent="0.25">
      <c r="B62" s="226"/>
      <c r="C62" s="226"/>
      <c r="D62" s="226"/>
      <c r="E62" s="226"/>
      <c r="F62" s="496"/>
      <c r="G62" s="362"/>
      <c r="H62" s="352"/>
      <c r="I62" s="352"/>
      <c r="J62" s="352"/>
      <c r="K62" s="352"/>
      <c r="L62" s="352"/>
    </row>
    <row r="63" spans="2:12" x14ac:dyDescent="0.25">
      <c r="F63" s="784"/>
      <c r="G63" s="362"/>
      <c r="K63" s="352"/>
    </row>
  </sheetData>
  <mergeCells count="3">
    <mergeCell ref="B8:B10"/>
    <mergeCell ref="C8:G8"/>
    <mergeCell ref="B39:C39"/>
  </mergeCells>
  <pageMargins left="0.70866141732283472" right="0.70866141732283472" top="0.74803149606299213" bottom="0.74803149606299213" header="0.31496062992125984" footer="0.31496062992125984"/>
  <pageSetup paperSize="9" scale="5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L51"/>
  <sheetViews>
    <sheetView showGridLines="0" zoomScale="93" zoomScaleNormal="93" workbookViewId="0">
      <selection activeCell="H52" sqref="H52"/>
    </sheetView>
  </sheetViews>
  <sheetFormatPr baseColWidth="10" defaultRowHeight="15" x14ac:dyDescent="0.25"/>
  <cols>
    <col min="2" max="2" width="25.140625" style="226" customWidth="1"/>
    <col min="3" max="3" width="16.7109375" style="226" customWidth="1"/>
    <col min="4" max="4" width="17.42578125" style="226" customWidth="1"/>
    <col min="5" max="5" width="17.7109375" style="226" customWidth="1"/>
    <col min="6" max="6" width="16.7109375" style="226" customWidth="1"/>
    <col min="7" max="7" width="16.28515625" style="226" customWidth="1"/>
    <col min="8" max="8" width="14.7109375" customWidth="1"/>
    <col min="9" max="10" width="14.42578125" bestFit="1" customWidth="1"/>
    <col min="11" max="11" width="11" customWidth="1"/>
    <col min="12" max="12" width="11.7109375" bestFit="1" customWidth="1"/>
    <col min="258" max="258" width="25.140625" customWidth="1"/>
    <col min="259" max="259" width="16.7109375" customWidth="1"/>
    <col min="260" max="260" width="17.42578125" customWidth="1"/>
    <col min="261" max="261" width="17.7109375" customWidth="1"/>
    <col min="262" max="262" width="16.7109375" customWidth="1"/>
    <col min="263" max="263" width="16.28515625" customWidth="1"/>
    <col min="264" max="264" width="14" bestFit="1" customWidth="1"/>
    <col min="265" max="266" width="14.42578125" bestFit="1" customWidth="1"/>
    <col min="267" max="267" width="11" customWidth="1"/>
    <col min="268" max="268" width="11.7109375" bestFit="1" customWidth="1"/>
    <col min="514" max="514" width="25.140625" customWidth="1"/>
    <col min="515" max="515" width="16.7109375" customWidth="1"/>
    <col min="516" max="516" width="17.42578125" customWidth="1"/>
    <col min="517" max="517" width="17.7109375" customWidth="1"/>
    <col min="518" max="518" width="16.7109375" customWidth="1"/>
    <col min="519" max="519" width="16.28515625" customWidth="1"/>
    <col min="520" max="520" width="14" bestFit="1" customWidth="1"/>
    <col min="521" max="522" width="14.42578125" bestFit="1" customWidth="1"/>
    <col min="523" max="523" width="11" customWidth="1"/>
    <col min="524" max="524" width="11.7109375" bestFit="1" customWidth="1"/>
    <col min="770" max="770" width="25.140625" customWidth="1"/>
    <col min="771" max="771" width="16.7109375" customWidth="1"/>
    <col min="772" max="772" width="17.42578125" customWidth="1"/>
    <col min="773" max="773" width="17.7109375" customWidth="1"/>
    <col min="774" max="774" width="16.7109375" customWidth="1"/>
    <col min="775" max="775" width="16.28515625" customWidth="1"/>
    <col min="776" max="776" width="14" bestFit="1" customWidth="1"/>
    <col min="777" max="778" width="14.42578125" bestFit="1" customWidth="1"/>
    <col min="779" max="779" width="11" customWidth="1"/>
    <col min="780" max="780" width="11.7109375" bestFit="1" customWidth="1"/>
    <col min="1026" max="1026" width="25.140625" customWidth="1"/>
    <col min="1027" max="1027" width="16.7109375" customWidth="1"/>
    <col min="1028" max="1028" width="17.42578125" customWidth="1"/>
    <col min="1029" max="1029" width="17.7109375" customWidth="1"/>
    <col min="1030" max="1030" width="16.7109375" customWidth="1"/>
    <col min="1031" max="1031" width="16.28515625" customWidth="1"/>
    <col min="1032" max="1032" width="14" bestFit="1" customWidth="1"/>
    <col min="1033" max="1034" width="14.42578125" bestFit="1" customWidth="1"/>
    <col min="1035" max="1035" width="11" customWidth="1"/>
    <col min="1036" max="1036" width="11.7109375" bestFit="1" customWidth="1"/>
    <col min="1282" max="1282" width="25.140625" customWidth="1"/>
    <col min="1283" max="1283" width="16.7109375" customWidth="1"/>
    <col min="1284" max="1284" width="17.42578125" customWidth="1"/>
    <col min="1285" max="1285" width="17.7109375" customWidth="1"/>
    <col min="1286" max="1286" width="16.7109375" customWidth="1"/>
    <col min="1287" max="1287" width="16.28515625" customWidth="1"/>
    <col min="1288" max="1288" width="14" bestFit="1" customWidth="1"/>
    <col min="1289" max="1290" width="14.42578125" bestFit="1" customWidth="1"/>
    <col min="1291" max="1291" width="11" customWidth="1"/>
    <col min="1292" max="1292" width="11.7109375" bestFit="1" customWidth="1"/>
    <col min="1538" max="1538" width="25.140625" customWidth="1"/>
    <col min="1539" max="1539" width="16.7109375" customWidth="1"/>
    <col min="1540" max="1540" width="17.42578125" customWidth="1"/>
    <col min="1541" max="1541" width="17.7109375" customWidth="1"/>
    <col min="1542" max="1542" width="16.7109375" customWidth="1"/>
    <col min="1543" max="1543" width="16.28515625" customWidth="1"/>
    <col min="1544" max="1544" width="14" bestFit="1" customWidth="1"/>
    <col min="1545" max="1546" width="14.42578125" bestFit="1" customWidth="1"/>
    <col min="1547" max="1547" width="11" customWidth="1"/>
    <col min="1548" max="1548" width="11.7109375" bestFit="1" customWidth="1"/>
    <col min="1794" max="1794" width="25.140625" customWidth="1"/>
    <col min="1795" max="1795" width="16.7109375" customWidth="1"/>
    <col min="1796" max="1796" width="17.42578125" customWidth="1"/>
    <col min="1797" max="1797" width="17.7109375" customWidth="1"/>
    <col min="1798" max="1798" width="16.7109375" customWidth="1"/>
    <col min="1799" max="1799" width="16.28515625" customWidth="1"/>
    <col min="1800" max="1800" width="14" bestFit="1" customWidth="1"/>
    <col min="1801" max="1802" width="14.42578125" bestFit="1" customWidth="1"/>
    <col min="1803" max="1803" width="11" customWidth="1"/>
    <col min="1804" max="1804" width="11.7109375" bestFit="1" customWidth="1"/>
    <col min="2050" max="2050" width="25.140625" customWidth="1"/>
    <col min="2051" max="2051" width="16.7109375" customWidth="1"/>
    <col min="2052" max="2052" width="17.42578125" customWidth="1"/>
    <col min="2053" max="2053" width="17.7109375" customWidth="1"/>
    <col min="2054" max="2054" width="16.7109375" customWidth="1"/>
    <col min="2055" max="2055" width="16.28515625" customWidth="1"/>
    <col min="2056" max="2056" width="14" bestFit="1" customWidth="1"/>
    <col min="2057" max="2058" width="14.42578125" bestFit="1" customWidth="1"/>
    <col min="2059" max="2059" width="11" customWidth="1"/>
    <col min="2060" max="2060" width="11.7109375" bestFit="1" customWidth="1"/>
    <col min="2306" max="2306" width="25.140625" customWidth="1"/>
    <col min="2307" max="2307" width="16.7109375" customWidth="1"/>
    <col min="2308" max="2308" width="17.42578125" customWidth="1"/>
    <col min="2309" max="2309" width="17.7109375" customWidth="1"/>
    <col min="2310" max="2310" width="16.7109375" customWidth="1"/>
    <col min="2311" max="2311" width="16.28515625" customWidth="1"/>
    <col min="2312" max="2312" width="14" bestFit="1" customWidth="1"/>
    <col min="2313" max="2314" width="14.42578125" bestFit="1" customWidth="1"/>
    <col min="2315" max="2315" width="11" customWidth="1"/>
    <col min="2316" max="2316" width="11.7109375" bestFit="1" customWidth="1"/>
    <col min="2562" max="2562" width="25.140625" customWidth="1"/>
    <col min="2563" max="2563" width="16.7109375" customWidth="1"/>
    <col min="2564" max="2564" width="17.42578125" customWidth="1"/>
    <col min="2565" max="2565" width="17.7109375" customWidth="1"/>
    <col min="2566" max="2566" width="16.7109375" customWidth="1"/>
    <col min="2567" max="2567" width="16.28515625" customWidth="1"/>
    <col min="2568" max="2568" width="14" bestFit="1" customWidth="1"/>
    <col min="2569" max="2570" width="14.42578125" bestFit="1" customWidth="1"/>
    <col min="2571" max="2571" width="11" customWidth="1"/>
    <col min="2572" max="2572" width="11.7109375" bestFit="1" customWidth="1"/>
    <col min="2818" max="2818" width="25.140625" customWidth="1"/>
    <col min="2819" max="2819" width="16.7109375" customWidth="1"/>
    <col min="2820" max="2820" width="17.42578125" customWidth="1"/>
    <col min="2821" max="2821" width="17.7109375" customWidth="1"/>
    <col min="2822" max="2822" width="16.7109375" customWidth="1"/>
    <col min="2823" max="2823" width="16.28515625" customWidth="1"/>
    <col min="2824" max="2824" width="14" bestFit="1" customWidth="1"/>
    <col min="2825" max="2826" width="14.42578125" bestFit="1" customWidth="1"/>
    <col min="2827" max="2827" width="11" customWidth="1"/>
    <col min="2828" max="2828" width="11.7109375" bestFit="1" customWidth="1"/>
    <col min="3074" max="3074" width="25.140625" customWidth="1"/>
    <col min="3075" max="3075" width="16.7109375" customWidth="1"/>
    <col min="3076" max="3076" width="17.42578125" customWidth="1"/>
    <col min="3077" max="3077" width="17.7109375" customWidth="1"/>
    <col min="3078" max="3078" width="16.7109375" customWidth="1"/>
    <col min="3079" max="3079" width="16.28515625" customWidth="1"/>
    <col min="3080" max="3080" width="14" bestFit="1" customWidth="1"/>
    <col min="3081" max="3082" width="14.42578125" bestFit="1" customWidth="1"/>
    <col min="3083" max="3083" width="11" customWidth="1"/>
    <col min="3084" max="3084" width="11.7109375" bestFit="1" customWidth="1"/>
    <col min="3330" max="3330" width="25.140625" customWidth="1"/>
    <col min="3331" max="3331" width="16.7109375" customWidth="1"/>
    <col min="3332" max="3332" width="17.42578125" customWidth="1"/>
    <col min="3333" max="3333" width="17.7109375" customWidth="1"/>
    <col min="3334" max="3334" width="16.7109375" customWidth="1"/>
    <col min="3335" max="3335" width="16.28515625" customWidth="1"/>
    <col min="3336" max="3336" width="14" bestFit="1" customWidth="1"/>
    <col min="3337" max="3338" width="14.42578125" bestFit="1" customWidth="1"/>
    <col min="3339" max="3339" width="11" customWidth="1"/>
    <col min="3340" max="3340" width="11.7109375" bestFit="1" customWidth="1"/>
    <col min="3586" max="3586" width="25.140625" customWidth="1"/>
    <col min="3587" max="3587" width="16.7109375" customWidth="1"/>
    <col min="3588" max="3588" width="17.42578125" customWidth="1"/>
    <col min="3589" max="3589" width="17.7109375" customWidth="1"/>
    <col min="3590" max="3590" width="16.7109375" customWidth="1"/>
    <col min="3591" max="3591" width="16.28515625" customWidth="1"/>
    <col min="3592" max="3592" width="14" bestFit="1" customWidth="1"/>
    <col min="3593" max="3594" width="14.42578125" bestFit="1" customWidth="1"/>
    <col min="3595" max="3595" width="11" customWidth="1"/>
    <col min="3596" max="3596" width="11.7109375" bestFit="1" customWidth="1"/>
    <col min="3842" max="3842" width="25.140625" customWidth="1"/>
    <col min="3843" max="3843" width="16.7109375" customWidth="1"/>
    <col min="3844" max="3844" width="17.42578125" customWidth="1"/>
    <col min="3845" max="3845" width="17.7109375" customWidth="1"/>
    <col min="3846" max="3846" width="16.7109375" customWidth="1"/>
    <col min="3847" max="3847" width="16.28515625" customWidth="1"/>
    <col min="3848" max="3848" width="14" bestFit="1" customWidth="1"/>
    <col min="3849" max="3850" width="14.42578125" bestFit="1" customWidth="1"/>
    <col min="3851" max="3851" width="11" customWidth="1"/>
    <col min="3852" max="3852" width="11.7109375" bestFit="1" customWidth="1"/>
    <col min="4098" max="4098" width="25.140625" customWidth="1"/>
    <col min="4099" max="4099" width="16.7109375" customWidth="1"/>
    <col min="4100" max="4100" width="17.42578125" customWidth="1"/>
    <col min="4101" max="4101" width="17.7109375" customWidth="1"/>
    <col min="4102" max="4102" width="16.7109375" customWidth="1"/>
    <col min="4103" max="4103" width="16.28515625" customWidth="1"/>
    <col min="4104" max="4104" width="14" bestFit="1" customWidth="1"/>
    <col min="4105" max="4106" width="14.42578125" bestFit="1" customWidth="1"/>
    <col min="4107" max="4107" width="11" customWidth="1"/>
    <col min="4108" max="4108" width="11.7109375" bestFit="1" customWidth="1"/>
    <col min="4354" max="4354" width="25.140625" customWidth="1"/>
    <col min="4355" max="4355" width="16.7109375" customWidth="1"/>
    <col min="4356" max="4356" width="17.42578125" customWidth="1"/>
    <col min="4357" max="4357" width="17.7109375" customWidth="1"/>
    <col min="4358" max="4358" width="16.7109375" customWidth="1"/>
    <col min="4359" max="4359" width="16.28515625" customWidth="1"/>
    <col min="4360" max="4360" width="14" bestFit="1" customWidth="1"/>
    <col min="4361" max="4362" width="14.42578125" bestFit="1" customWidth="1"/>
    <col min="4363" max="4363" width="11" customWidth="1"/>
    <col min="4364" max="4364" width="11.7109375" bestFit="1" customWidth="1"/>
    <col min="4610" max="4610" width="25.140625" customWidth="1"/>
    <col min="4611" max="4611" width="16.7109375" customWidth="1"/>
    <col min="4612" max="4612" width="17.42578125" customWidth="1"/>
    <col min="4613" max="4613" width="17.7109375" customWidth="1"/>
    <col min="4614" max="4614" width="16.7109375" customWidth="1"/>
    <col min="4615" max="4615" width="16.28515625" customWidth="1"/>
    <col min="4616" max="4616" width="14" bestFit="1" customWidth="1"/>
    <col min="4617" max="4618" width="14.42578125" bestFit="1" customWidth="1"/>
    <col min="4619" max="4619" width="11" customWidth="1"/>
    <col min="4620" max="4620" width="11.7109375" bestFit="1" customWidth="1"/>
    <col min="4866" max="4866" width="25.140625" customWidth="1"/>
    <col min="4867" max="4867" width="16.7109375" customWidth="1"/>
    <col min="4868" max="4868" width="17.42578125" customWidth="1"/>
    <col min="4869" max="4869" width="17.7109375" customWidth="1"/>
    <col min="4870" max="4870" width="16.7109375" customWidth="1"/>
    <col min="4871" max="4871" width="16.28515625" customWidth="1"/>
    <col min="4872" max="4872" width="14" bestFit="1" customWidth="1"/>
    <col min="4873" max="4874" width="14.42578125" bestFit="1" customWidth="1"/>
    <col min="4875" max="4875" width="11" customWidth="1"/>
    <col min="4876" max="4876" width="11.7109375" bestFit="1" customWidth="1"/>
    <col min="5122" max="5122" width="25.140625" customWidth="1"/>
    <col min="5123" max="5123" width="16.7109375" customWidth="1"/>
    <col min="5124" max="5124" width="17.42578125" customWidth="1"/>
    <col min="5125" max="5125" width="17.7109375" customWidth="1"/>
    <col min="5126" max="5126" width="16.7109375" customWidth="1"/>
    <col min="5127" max="5127" width="16.28515625" customWidth="1"/>
    <col min="5128" max="5128" width="14" bestFit="1" customWidth="1"/>
    <col min="5129" max="5130" width="14.42578125" bestFit="1" customWidth="1"/>
    <col min="5131" max="5131" width="11" customWidth="1"/>
    <col min="5132" max="5132" width="11.7109375" bestFit="1" customWidth="1"/>
    <col min="5378" max="5378" width="25.140625" customWidth="1"/>
    <col min="5379" max="5379" width="16.7109375" customWidth="1"/>
    <col min="5380" max="5380" width="17.42578125" customWidth="1"/>
    <col min="5381" max="5381" width="17.7109375" customWidth="1"/>
    <col min="5382" max="5382" width="16.7109375" customWidth="1"/>
    <col min="5383" max="5383" width="16.28515625" customWidth="1"/>
    <col min="5384" max="5384" width="14" bestFit="1" customWidth="1"/>
    <col min="5385" max="5386" width="14.42578125" bestFit="1" customWidth="1"/>
    <col min="5387" max="5387" width="11" customWidth="1"/>
    <col min="5388" max="5388" width="11.7109375" bestFit="1" customWidth="1"/>
    <col min="5634" max="5634" width="25.140625" customWidth="1"/>
    <col min="5635" max="5635" width="16.7109375" customWidth="1"/>
    <col min="5636" max="5636" width="17.42578125" customWidth="1"/>
    <col min="5637" max="5637" width="17.7109375" customWidth="1"/>
    <col min="5638" max="5638" width="16.7109375" customWidth="1"/>
    <col min="5639" max="5639" width="16.28515625" customWidth="1"/>
    <col min="5640" max="5640" width="14" bestFit="1" customWidth="1"/>
    <col min="5641" max="5642" width="14.42578125" bestFit="1" customWidth="1"/>
    <col min="5643" max="5643" width="11" customWidth="1"/>
    <col min="5644" max="5644" width="11.7109375" bestFit="1" customWidth="1"/>
    <col min="5890" max="5890" width="25.140625" customWidth="1"/>
    <col min="5891" max="5891" width="16.7109375" customWidth="1"/>
    <col min="5892" max="5892" width="17.42578125" customWidth="1"/>
    <col min="5893" max="5893" width="17.7109375" customWidth="1"/>
    <col min="5894" max="5894" width="16.7109375" customWidth="1"/>
    <col min="5895" max="5895" width="16.28515625" customWidth="1"/>
    <col min="5896" max="5896" width="14" bestFit="1" customWidth="1"/>
    <col min="5897" max="5898" width="14.42578125" bestFit="1" customWidth="1"/>
    <col min="5899" max="5899" width="11" customWidth="1"/>
    <col min="5900" max="5900" width="11.7109375" bestFit="1" customWidth="1"/>
    <col min="6146" max="6146" width="25.140625" customWidth="1"/>
    <col min="6147" max="6147" width="16.7109375" customWidth="1"/>
    <col min="6148" max="6148" width="17.42578125" customWidth="1"/>
    <col min="6149" max="6149" width="17.7109375" customWidth="1"/>
    <col min="6150" max="6150" width="16.7109375" customWidth="1"/>
    <col min="6151" max="6151" width="16.28515625" customWidth="1"/>
    <col min="6152" max="6152" width="14" bestFit="1" customWidth="1"/>
    <col min="6153" max="6154" width="14.42578125" bestFit="1" customWidth="1"/>
    <col min="6155" max="6155" width="11" customWidth="1"/>
    <col min="6156" max="6156" width="11.7109375" bestFit="1" customWidth="1"/>
    <col min="6402" max="6402" width="25.140625" customWidth="1"/>
    <col min="6403" max="6403" width="16.7109375" customWidth="1"/>
    <col min="6404" max="6404" width="17.42578125" customWidth="1"/>
    <col min="6405" max="6405" width="17.7109375" customWidth="1"/>
    <col min="6406" max="6406" width="16.7109375" customWidth="1"/>
    <col min="6407" max="6407" width="16.28515625" customWidth="1"/>
    <col min="6408" max="6408" width="14" bestFit="1" customWidth="1"/>
    <col min="6409" max="6410" width="14.42578125" bestFit="1" customWidth="1"/>
    <col min="6411" max="6411" width="11" customWidth="1"/>
    <col min="6412" max="6412" width="11.7109375" bestFit="1" customWidth="1"/>
    <col min="6658" max="6658" width="25.140625" customWidth="1"/>
    <col min="6659" max="6659" width="16.7109375" customWidth="1"/>
    <col min="6660" max="6660" width="17.42578125" customWidth="1"/>
    <col min="6661" max="6661" width="17.7109375" customWidth="1"/>
    <col min="6662" max="6662" width="16.7109375" customWidth="1"/>
    <col min="6663" max="6663" width="16.28515625" customWidth="1"/>
    <col min="6664" max="6664" width="14" bestFit="1" customWidth="1"/>
    <col min="6665" max="6666" width="14.42578125" bestFit="1" customWidth="1"/>
    <col min="6667" max="6667" width="11" customWidth="1"/>
    <col min="6668" max="6668" width="11.7109375" bestFit="1" customWidth="1"/>
    <col min="6914" max="6914" width="25.140625" customWidth="1"/>
    <col min="6915" max="6915" width="16.7109375" customWidth="1"/>
    <col min="6916" max="6916" width="17.42578125" customWidth="1"/>
    <col min="6917" max="6917" width="17.7109375" customWidth="1"/>
    <col min="6918" max="6918" width="16.7109375" customWidth="1"/>
    <col min="6919" max="6919" width="16.28515625" customWidth="1"/>
    <col min="6920" max="6920" width="14" bestFit="1" customWidth="1"/>
    <col min="6921" max="6922" width="14.42578125" bestFit="1" customWidth="1"/>
    <col min="6923" max="6923" width="11" customWidth="1"/>
    <col min="6924" max="6924" width="11.7109375" bestFit="1" customWidth="1"/>
    <col min="7170" max="7170" width="25.140625" customWidth="1"/>
    <col min="7171" max="7171" width="16.7109375" customWidth="1"/>
    <col min="7172" max="7172" width="17.42578125" customWidth="1"/>
    <col min="7173" max="7173" width="17.7109375" customWidth="1"/>
    <col min="7174" max="7174" width="16.7109375" customWidth="1"/>
    <col min="7175" max="7175" width="16.28515625" customWidth="1"/>
    <col min="7176" max="7176" width="14" bestFit="1" customWidth="1"/>
    <col min="7177" max="7178" width="14.42578125" bestFit="1" customWidth="1"/>
    <col min="7179" max="7179" width="11" customWidth="1"/>
    <col min="7180" max="7180" width="11.7109375" bestFit="1" customWidth="1"/>
    <col min="7426" max="7426" width="25.140625" customWidth="1"/>
    <col min="7427" max="7427" width="16.7109375" customWidth="1"/>
    <col min="7428" max="7428" width="17.42578125" customWidth="1"/>
    <col min="7429" max="7429" width="17.7109375" customWidth="1"/>
    <col min="7430" max="7430" width="16.7109375" customWidth="1"/>
    <col min="7431" max="7431" width="16.28515625" customWidth="1"/>
    <col min="7432" max="7432" width="14" bestFit="1" customWidth="1"/>
    <col min="7433" max="7434" width="14.42578125" bestFit="1" customWidth="1"/>
    <col min="7435" max="7435" width="11" customWidth="1"/>
    <col min="7436" max="7436" width="11.7109375" bestFit="1" customWidth="1"/>
    <col min="7682" max="7682" width="25.140625" customWidth="1"/>
    <col min="7683" max="7683" width="16.7109375" customWidth="1"/>
    <col min="7684" max="7684" width="17.42578125" customWidth="1"/>
    <col min="7685" max="7685" width="17.7109375" customWidth="1"/>
    <col min="7686" max="7686" width="16.7109375" customWidth="1"/>
    <col min="7687" max="7687" width="16.28515625" customWidth="1"/>
    <col min="7688" max="7688" width="14" bestFit="1" customWidth="1"/>
    <col min="7689" max="7690" width="14.42578125" bestFit="1" customWidth="1"/>
    <col min="7691" max="7691" width="11" customWidth="1"/>
    <col min="7692" max="7692" width="11.7109375" bestFit="1" customWidth="1"/>
    <col min="7938" max="7938" width="25.140625" customWidth="1"/>
    <col min="7939" max="7939" width="16.7109375" customWidth="1"/>
    <col min="7940" max="7940" width="17.42578125" customWidth="1"/>
    <col min="7941" max="7941" width="17.7109375" customWidth="1"/>
    <col min="7942" max="7942" width="16.7109375" customWidth="1"/>
    <col min="7943" max="7943" width="16.28515625" customWidth="1"/>
    <col min="7944" max="7944" width="14" bestFit="1" customWidth="1"/>
    <col min="7945" max="7946" width="14.42578125" bestFit="1" customWidth="1"/>
    <col min="7947" max="7947" width="11" customWidth="1"/>
    <col min="7948" max="7948" width="11.7109375" bestFit="1" customWidth="1"/>
    <col min="8194" max="8194" width="25.140625" customWidth="1"/>
    <col min="8195" max="8195" width="16.7109375" customWidth="1"/>
    <col min="8196" max="8196" width="17.42578125" customWidth="1"/>
    <col min="8197" max="8197" width="17.7109375" customWidth="1"/>
    <col min="8198" max="8198" width="16.7109375" customWidth="1"/>
    <col min="8199" max="8199" width="16.28515625" customWidth="1"/>
    <col min="8200" max="8200" width="14" bestFit="1" customWidth="1"/>
    <col min="8201" max="8202" width="14.42578125" bestFit="1" customWidth="1"/>
    <col min="8203" max="8203" width="11" customWidth="1"/>
    <col min="8204" max="8204" width="11.7109375" bestFit="1" customWidth="1"/>
    <col min="8450" max="8450" width="25.140625" customWidth="1"/>
    <col min="8451" max="8451" width="16.7109375" customWidth="1"/>
    <col min="8452" max="8452" width="17.42578125" customWidth="1"/>
    <col min="8453" max="8453" width="17.7109375" customWidth="1"/>
    <col min="8454" max="8454" width="16.7109375" customWidth="1"/>
    <col min="8455" max="8455" width="16.28515625" customWidth="1"/>
    <col min="8456" max="8456" width="14" bestFit="1" customWidth="1"/>
    <col min="8457" max="8458" width="14.42578125" bestFit="1" customWidth="1"/>
    <col min="8459" max="8459" width="11" customWidth="1"/>
    <col min="8460" max="8460" width="11.7109375" bestFit="1" customWidth="1"/>
    <col min="8706" max="8706" width="25.140625" customWidth="1"/>
    <col min="8707" max="8707" width="16.7109375" customWidth="1"/>
    <col min="8708" max="8708" width="17.42578125" customWidth="1"/>
    <col min="8709" max="8709" width="17.7109375" customWidth="1"/>
    <col min="8710" max="8710" width="16.7109375" customWidth="1"/>
    <col min="8711" max="8711" width="16.28515625" customWidth="1"/>
    <col min="8712" max="8712" width="14" bestFit="1" customWidth="1"/>
    <col min="8713" max="8714" width="14.42578125" bestFit="1" customWidth="1"/>
    <col min="8715" max="8715" width="11" customWidth="1"/>
    <col min="8716" max="8716" width="11.7109375" bestFit="1" customWidth="1"/>
    <col min="8962" max="8962" width="25.140625" customWidth="1"/>
    <col min="8963" max="8963" width="16.7109375" customWidth="1"/>
    <col min="8964" max="8964" width="17.42578125" customWidth="1"/>
    <col min="8965" max="8965" width="17.7109375" customWidth="1"/>
    <col min="8966" max="8966" width="16.7109375" customWidth="1"/>
    <col min="8967" max="8967" width="16.28515625" customWidth="1"/>
    <col min="8968" max="8968" width="14" bestFit="1" customWidth="1"/>
    <col min="8969" max="8970" width="14.42578125" bestFit="1" customWidth="1"/>
    <col min="8971" max="8971" width="11" customWidth="1"/>
    <col min="8972" max="8972" width="11.7109375" bestFit="1" customWidth="1"/>
    <col min="9218" max="9218" width="25.140625" customWidth="1"/>
    <col min="9219" max="9219" width="16.7109375" customWidth="1"/>
    <col min="9220" max="9220" width="17.42578125" customWidth="1"/>
    <col min="9221" max="9221" width="17.7109375" customWidth="1"/>
    <col min="9222" max="9222" width="16.7109375" customWidth="1"/>
    <col min="9223" max="9223" width="16.28515625" customWidth="1"/>
    <col min="9224" max="9224" width="14" bestFit="1" customWidth="1"/>
    <col min="9225" max="9226" width="14.42578125" bestFit="1" customWidth="1"/>
    <col min="9227" max="9227" width="11" customWidth="1"/>
    <col min="9228" max="9228" width="11.7109375" bestFit="1" customWidth="1"/>
    <col min="9474" max="9474" width="25.140625" customWidth="1"/>
    <col min="9475" max="9475" width="16.7109375" customWidth="1"/>
    <col min="9476" max="9476" width="17.42578125" customWidth="1"/>
    <col min="9477" max="9477" width="17.7109375" customWidth="1"/>
    <col min="9478" max="9478" width="16.7109375" customWidth="1"/>
    <col min="9479" max="9479" width="16.28515625" customWidth="1"/>
    <col min="9480" max="9480" width="14" bestFit="1" customWidth="1"/>
    <col min="9481" max="9482" width="14.42578125" bestFit="1" customWidth="1"/>
    <col min="9483" max="9483" width="11" customWidth="1"/>
    <col min="9484" max="9484" width="11.7109375" bestFit="1" customWidth="1"/>
    <col min="9730" max="9730" width="25.140625" customWidth="1"/>
    <col min="9731" max="9731" width="16.7109375" customWidth="1"/>
    <col min="9732" max="9732" width="17.42578125" customWidth="1"/>
    <col min="9733" max="9733" width="17.7109375" customWidth="1"/>
    <col min="9734" max="9734" width="16.7109375" customWidth="1"/>
    <col min="9735" max="9735" width="16.28515625" customWidth="1"/>
    <col min="9736" max="9736" width="14" bestFit="1" customWidth="1"/>
    <col min="9737" max="9738" width="14.42578125" bestFit="1" customWidth="1"/>
    <col min="9739" max="9739" width="11" customWidth="1"/>
    <col min="9740" max="9740" width="11.7109375" bestFit="1" customWidth="1"/>
    <col min="9986" max="9986" width="25.140625" customWidth="1"/>
    <col min="9987" max="9987" width="16.7109375" customWidth="1"/>
    <col min="9988" max="9988" width="17.42578125" customWidth="1"/>
    <col min="9989" max="9989" width="17.7109375" customWidth="1"/>
    <col min="9990" max="9990" width="16.7109375" customWidth="1"/>
    <col min="9991" max="9991" width="16.28515625" customWidth="1"/>
    <col min="9992" max="9992" width="14" bestFit="1" customWidth="1"/>
    <col min="9993" max="9994" width="14.42578125" bestFit="1" customWidth="1"/>
    <col min="9995" max="9995" width="11" customWidth="1"/>
    <col min="9996" max="9996" width="11.7109375" bestFit="1" customWidth="1"/>
    <col min="10242" max="10242" width="25.140625" customWidth="1"/>
    <col min="10243" max="10243" width="16.7109375" customWidth="1"/>
    <col min="10244" max="10244" width="17.42578125" customWidth="1"/>
    <col min="10245" max="10245" width="17.7109375" customWidth="1"/>
    <col min="10246" max="10246" width="16.7109375" customWidth="1"/>
    <col min="10247" max="10247" width="16.28515625" customWidth="1"/>
    <col min="10248" max="10248" width="14" bestFit="1" customWidth="1"/>
    <col min="10249" max="10250" width="14.42578125" bestFit="1" customWidth="1"/>
    <col min="10251" max="10251" width="11" customWidth="1"/>
    <col min="10252" max="10252" width="11.7109375" bestFit="1" customWidth="1"/>
    <col min="10498" max="10498" width="25.140625" customWidth="1"/>
    <col min="10499" max="10499" width="16.7109375" customWidth="1"/>
    <col min="10500" max="10500" width="17.42578125" customWidth="1"/>
    <col min="10501" max="10501" width="17.7109375" customWidth="1"/>
    <col min="10502" max="10502" width="16.7109375" customWidth="1"/>
    <col min="10503" max="10503" width="16.28515625" customWidth="1"/>
    <col min="10504" max="10504" width="14" bestFit="1" customWidth="1"/>
    <col min="10505" max="10506" width="14.42578125" bestFit="1" customWidth="1"/>
    <col min="10507" max="10507" width="11" customWidth="1"/>
    <col min="10508" max="10508" width="11.7109375" bestFit="1" customWidth="1"/>
    <col min="10754" max="10754" width="25.140625" customWidth="1"/>
    <col min="10755" max="10755" width="16.7109375" customWidth="1"/>
    <col min="10756" max="10756" width="17.42578125" customWidth="1"/>
    <col min="10757" max="10757" width="17.7109375" customWidth="1"/>
    <col min="10758" max="10758" width="16.7109375" customWidth="1"/>
    <col min="10759" max="10759" width="16.28515625" customWidth="1"/>
    <col min="10760" max="10760" width="14" bestFit="1" customWidth="1"/>
    <col min="10761" max="10762" width="14.42578125" bestFit="1" customWidth="1"/>
    <col min="10763" max="10763" width="11" customWidth="1"/>
    <col min="10764" max="10764" width="11.7109375" bestFit="1" customWidth="1"/>
    <col min="11010" max="11010" width="25.140625" customWidth="1"/>
    <col min="11011" max="11011" width="16.7109375" customWidth="1"/>
    <col min="11012" max="11012" width="17.42578125" customWidth="1"/>
    <col min="11013" max="11013" width="17.7109375" customWidth="1"/>
    <col min="11014" max="11014" width="16.7109375" customWidth="1"/>
    <col min="11015" max="11015" width="16.28515625" customWidth="1"/>
    <col min="11016" max="11016" width="14" bestFit="1" customWidth="1"/>
    <col min="11017" max="11018" width="14.42578125" bestFit="1" customWidth="1"/>
    <col min="11019" max="11019" width="11" customWidth="1"/>
    <col min="11020" max="11020" width="11.7109375" bestFit="1" customWidth="1"/>
    <col min="11266" max="11266" width="25.140625" customWidth="1"/>
    <col min="11267" max="11267" width="16.7109375" customWidth="1"/>
    <col min="11268" max="11268" width="17.42578125" customWidth="1"/>
    <col min="11269" max="11269" width="17.7109375" customWidth="1"/>
    <col min="11270" max="11270" width="16.7109375" customWidth="1"/>
    <col min="11271" max="11271" width="16.28515625" customWidth="1"/>
    <col min="11272" max="11272" width="14" bestFit="1" customWidth="1"/>
    <col min="11273" max="11274" width="14.42578125" bestFit="1" customWidth="1"/>
    <col min="11275" max="11275" width="11" customWidth="1"/>
    <col min="11276" max="11276" width="11.7109375" bestFit="1" customWidth="1"/>
    <col min="11522" max="11522" width="25.140625" customWidth="1"/>
    <col min="11523" max="11523" width="16.7109375" customWidth="1"/>
    <col min="11524" max="11524" width="17.42578125" customWidth="1"/>
    <col min="11525" max="11525" width="17.7109375" customWidth="1"/>
    <col min="11526" max="11526" width="16.7109375" customWidth="1"/>
    <col min="11527" max="11527" width="16.28515625" customWidth="1"/>
    <col min="11528" max="11528" width="14" bestFit="1" customWidth="1"/>
    <col min="11529" max="11530" width="14.42578125" bestFit="1" customWidth="1"/>
    <col min="11531" max="11531" width="11" customWidth="1"/>
    <col min="11532" max="11532" width="11.7109375" bestFit="1" customWidth="1"/>
    <col min="11778" max="11778" width="25.140625" customWidth="1"/>
    <col min="11779" max="11779" width="16.7109375" customWidth="1"/>
    <col min="11780" max="11780" width="17.42578125" customWidth="1"/>
    <col min="11781" max="11781" width="17.7109375" customWidth="1"/>
    <col min="11782" max="11782" width="16.7109375" customWidth="1"/>
    <col min="11783" max="11783" width="16.28515625" customWidth="1"/>
    <col min="11784" max="11784" width="14" bestFit="1" customWidth="1"/>
    <col min="11785" max="11786" width="14.42578125" bestFit="1" customWidth="1"/>
    <col min="11787" max="11787" width="11" customWidth="1"/>
    <col min="11788" max="11788" width="11.7109375" bestFit="1" customWidth="1"/>
    <col min="12034" max="12034" width="25.140625" customWidth="1"/>
    <col min="12035" max="12035" width="16.7109375" customWidth="1"/>
    <col min="12036" max="12036" width="17.42578125" customWidth="1"/>
    <col min="12037" max="12037" width="17.7109375" customWidth="1"/>
    <col min="12038" max="12038" width="16.7109375" customWidth="1"/>
    <col min="12039" max="12039" width="16.28515625" customWidth="1"/>
    <col min="12040" max="12040" width="14" bestFit="1" customWidth="1"/>
    <col min="12041" max="12042" width="14.42578125" bestFit="1" customWidth="1"/>
    <col min="12043" max="12043" width="11" customWidth="1"/>
    <col min="12044" max="12044" width="11.7109375" bestFit="1" customWidth="1"/>
    <col min="12290" max="12290" width="25.140625" customWidth="1"/>
    <col min="12291" max="12291" width="16.7109375" customWidth="1"/>
    <col min="12292" max="12292" width="17.42578125" customWidth="1"/>
    <col min="12293" max="12293" width="17.7109375" customWidth="1"/>
    <col min="12294" max="12294" width="16.7109375" customWidth="1"/>
    <col min="12295" max="12295" width="16.28515625" customWidth="1"/>
    <col min="12296" max="12296" width="14" bestFit="1" customWidth="1"/>
    <col min="12297" max="12298" width="14.42578125" bestFit="1" customWidth="1"/>
    <col min="12299" max="12299" width="11" customWidth="1"/>
    <col min="12300" max="12300" width="11.7109375" bestFit="1" customWidth="1"/>
    <col min="12546" max="12546" width="25.140625" customWidth="1"/>
    <col min="12547" max="12547" width="16.7109375" customWidth="1"/>
    <col min="12548" max="12548" width="17.42578125" customWidth="1"/>
    <col min="12549" max="12549" width="17.7109375" customWidth="1"/>
    <col min="12550" max="12550" width="16.7109375" customWidth="1"/>
    <col min="12551" max="12551" width="16.28515625" customWidth="1"/>
    <col min="12552" max="12552" width="14" bestFit="1" customWidth="1"/>
    <col min="12553" max="12554" width="14.42578125" bestFit="1" customWidth="1"/>
    <col min="12555" max="12555" width="11" customWidth="1"/>
    <col min="12556" max="12556" width="11.7109375" bestFit="1" customWidth="1"/>
    <col min="12802" max="12802" width="25.140625" customWidth="1"/>
    <col min="12803" max="12803" width="16.7109375" customWidth="1"/>
    <col min="12804" max="12804" width="17.42578125" customWidth="1"/>
    <col min="12805" max="12805" width="17.7109375" customWidth="1"/>
    <col min="12806" max="12806" width="16.7109375" customWidth="1"/>
    <col min="12807" max="12807" width="16.28515625" customWidth="1"/>
    <col min="12808" max="12808" width="14" bestFit="1" customWidth="1"/>
    <col min="12809" max="12810" width="14.42578125" bestFit="1" customWidth="1"/>
    <col min="12811" max="12811" width="11" customWidth="1"/>
    <col min="12812" max="12812" width="11.7109375" bestFit="1" customWidth="1"/>
    <col min="13058" max="13058" width="25.140625" customWidth="1"/>
    <col min="13059" max="13059" width="16.7109375" customWidth="1"/>
    <col min="13060" max="13060" width="17.42578125" customWidth="1"/>
    <col min="13061" max="13061" width="17.7109375" customWidth="1"/>
    <col min="13062" max="13062" width="16.7109375" customWidth="1"/>
    <col min="13063" max="13063" width="16.28515625" customWidth="1"/>
    <col min="13064" max="13064" width="14" bestFit="1" customWidth="1"/>
    <col min="13065" max="13066" width="14.42578125" bestFit="1" customWidth="1"/>
    <col min="13067" max="13067" width="11" customWidth="1"/>
    <col min="13068" max="13068" width="11.7109375" bestFit="1" customWidth="1"/>
    <col min="13314" max="13314" width="25.140625" customWidth="1"/>
    <col min="13315" max="13315" width="16.7109375" customWidth="1"/>
    <col min="13316" max="13316" width="17.42578125" customWidth="1"/>
    <col min="13317" max="13317" width="17.7109375" customWidth="1"/>
    <col min="13318" max="13318" width="16.7109375" customWidth="1"/>
    <col min="13319" max="13319" width="16.28515625" customWidth="1"/>
    <col min="13320" max="13320" width="14" bestFit="1" customWidth="1"/>
    <col min="13321" max="13322" width="14.42578125" bestFit="1" customWidth="1"/>
    <col min="13323" max="13323" width="11" customWidth="1"/>
    <col min="13324" max="13324" width="11.7109375" bestFit="1" customWidth="1"/>
    <col min="13570" max="13570" width="25.140625" customWidth="1"/>
    <col min="13571" max="13571" width="16.7109375" customWidth="1"/>
    <col min="13572" max="13572" width="17.42578125" customWidth="1"/>
    <col min="13573" max="13573" width="17.7109375" customWidth="1"/>
    <col min="13574" max="13574" width="16.7109375" customWidth="1"/>
    <col min="13575" max="13575" width="16.28515625" customWidth="1"/>
    <col min="13576" max="13576" width="14" bestFit="1" customWidth="1"/>
    <col min="13577" max="13578" width="14.42578125" bestFit="1" customWidth="1"/>
    <col min="13579" max="13579" width="11" customWidth="1"/>
    <col min="13580" max="13580" width="11.7109375" bestFit="1" customWidth="1"/>
    <col min="13826" max="13826" width="25.140625" customWidth="1"/>
    <col min="13827" max="13827" width="16.7109375" customWidth="1"/>
    <col min="13828" max="13828" width="17.42578125" customWidth="1"/>
    <col min="13829" max="13829" width="17.7109375" customWidth="1"/>
    <col min="13830" max="13830" width="16.7109375" customWidth="1"/>
    <col min="13831" max="13831" width="16.28515625" customWidth="1"/>
    <col min="13832" max="13832" width="14" bestFit="1" customWidth="1"/>
    <col min="13833" max="13834" width="14.42578125" bestFit="1" customWidth="1"/>
    <col min="13835" max="13835" width="11" customWidth="1"/>
    <col min="13836" max="13836" width="11.7109375" bestFit="1" customWidth="1"/>
    <col min="14082" max="14082" width="25.140625" customWidth="1"/>
    <col min="14083" max="14083" width="16.7109375" customWidth="1"/>
    <col min="14084" max="14084" width="17.42578125" customWidth="1"/>
    <col min="14085" max="14085" width="17.7109375" customWidth="1"/>
    <col min="14086" max="14086" width="16.7109375" customWidth="1"/>
    <col min="14087" max="14087" width="16.28515625" customWidth="1"/>
    <col min="14088" max="14088" width="14" bestFit="1" customWidth="1"/>
    <col min="14089" max="14090" width="14.42578125" bestFit="1" customWidth="1"/>
    <col min="14091" max="14091" width="11" customWidth="1"/>
    <col min="14092" max="14092" width="11.7109375" bestFit="1" customWidth="1"/>
    <col min="14338" max="14338" width="25.140625" customWidth="1"/>
    <col min="14339" max="14339" width="16.7109375" customWidth="1"/>
    <col min="14340" max="14340" width="17.42578125" customWidth="1"/>
    <col min="14341" max="14341" width="17.7109375" customWidth="1"/>
    <col min="14342" max="14342" width="16.7109375" customWidth="1"/>
    <col min="14343" max="14343" width="16.28515625" customWidth="1"/>
    <col min="14344" max="14344" width="14" bestFit="1" customWidth="1"/>
    <col min="14345" max="14346" width="14.42578125" bestFit="1" customWidth="1"/>
    <col min="14347" max="14347" width="11" customWidth="1"/>
    <col min="14348" max="14348" width="11.7109375" bestFit="1" customWidth="1"/>
    <col min="14594" max="14594" width="25.140625" customWidth="1"/>
    <col min="14595" max="14595" width="16.7109375" customWidth="1"/>
    <col min="14596" max="14596" width="17.42578125" customWidth="1"/>
    <col min="14597" max="14597" width="17.7109375" customWidth="1"/>
    <col min="14598" max="14598" width="16.7109375" customWidth="1"/>
    <col min="14599" max="14599" width="16.28515625" customWidth="1"/>
    <col min="14600" max="14600" width="14" bestFit="1" customWidth="1"/>
    <col min="14601" max="14602" width="14.42578125" bestFit="1" customWidth="1"/>
    <col min="14603" max="14603" width="11" customWidth="1"/>
    <col min="14604" max="14604" width="11.7109375" bestFit="1" customWidth="1"/>
    <col min="14850" max="14850" width="25.140625" customWidth="1"/>
    <col min="14851" max="14851" width="16.7109375" customWidth="1"/>
    <col min="14852" max="14852" width="17.42578125" customWidth="1"/>
    <col min="14853" max="14853" width="17.7109375" customWidth="1"/>
    <col min="14854" max="14854" width="16.7109375" customWidth="1"/>
    <col min="14855" max="14855" width="16.28515625" customWidth="1"/>
    <col min="14856" max="14856" width="14" bestFit="1" customWidth="1"/>
    <col min="14857" max="14858" width="14.42578125" bestFit="1" customWidth="1"/>
    <col min="14859" max="14859" width="11" customWidth="1"/>
    <col min="14860" max="14860" width="11.7109375" bestFit="1" customWidth="1"/>
    <col min="15106" max="15106" width="25.140625" customWidth="1"/>
    <col min="15107" max="15107" width="16.7109375" customWidth="1"/>
    <col min="15108" max="15108" width="17.42578125" customWidth="1"/>
    <col min="15109" max="15109" width="17.7109375" customWidth="1"/>
    <col min="15110" max="15110" width="16.7109375" customWidth="1"/>
    <col min="15111" max="15111" width="16.28515625" customWidth="1"/>
    <col min="15112" max="15112" width="14" bestFit="1" customWidth="1"/>
    <col min="15113" max="15114" width="14.42578125" bestFit="1" customWidth="1"/>
    <col min="15115" max="15115" width="11" customWidth="1"/>
    <col min="15116" max="15116" width="11.7109375" bestFit="1" customWidth="1"/>
    <col min="15362" max="15362" width="25.140625" customWidth="1"/>
    <col min="15363" max="15363" width="16.7109375" customWidth="1"/>
    <col min="15364" max="15364" width="17.42578125" customWidth="1"/>
    <col min="15365" max="15365" width="17.7109375" customWidth="1"/>
    <col min="15366" max="15366" width="16.7109375" customWidth="1"/>
    <col min="15367" max="15367" width="16.28515625" customWidth="1"/>
    <col min="15368" max="15368" width="14" bestFit="1" customWidth="1"/>
    <col min="15369" max="15370" width="14.42578125" bestFit="1" customWidth="1"/>
    <col min="15371" max="15371" width="11" customWidth="1"/>
    <col min="15372" max="15372" width="11.7109375" bestFit="1" customWidth="1"/>
    <col min="15618" max="15618" width="25.140625" customWidth="1"/>
    <col min="15619" max="15619" width="16.7109375" customWidth="1"/>
    <col min="15620" max="15620" width="17.42578125" customWidth="1"/>
    <col min="15621" max="15621" width="17.7109375" customWidth="1"/>
    <col min="15622" max="15622" width="16.7109375" customWidth="1"/>
    <col min="15623" max="15623" width="16.28515625" customWidth="1"/>
    <col min="15624" max="15624" width="14" bestFit="1" customWidth="1"/>
    <col min="15625" max="15626" width="14.42578125" bestFit="1" customWidth="1"/>
    <col min="15627" max="15627" width="11" customWidth="1"/>
    <col min="15628" max="15628" width="11.7109375" bestFit="1" customWidth="1"/>
    <col min="15874" max="15874" width="25.140625" customWidth="1"/>
    <col min="15875" max="15875" width="16.7109375" customWidth="1"/>
    <col min="15876" max="15876" width="17.42578125" customWidth="1"/>
    <col min="15877" max="15877" width="17.7109375" customWidth="1"/>
    <col min="15878" max="15878" width="16.7109375" customWidth="1"/>
    <col min="15879" max="15879" width="16.28515625" customWidth="1"/>
    <col min="15880" max="15880" width="14" bestFit="1" customWidth="1"/>
    <col min="15881" max="15882" width="14.42578125" bestFit="1" customWidth="1"/>
    <col min="15883" max="15883" width="11" customWidth="1"/>
    <col min="15884" max="15884" width="11.7109375" bestFit="1" customWidth="1"/>
    <col min="16130" max="16130" width="25.140625" customWidth="1"/>
    <col min="16131" max="16131" width="16.7109375" customWidth="1"/>
    <col min="16132" max="16132" width="17.42578125" customWidth="1"/>
    <col min="16133" max="16133" width="17.7109375" customWidth="1"/>
    <col min="16134" max="16134" width="16.7109375" customWidth="1"/>
    <col min="16135" max="16135" width="16.28515625" customWidth="1"/>
    <col min="16136" max="16136" width="14" bestFit="1" customWidth="1"/>
    <col min="16137" max="16138" width="14.42578125" bestFit="1" customWidth="1"/>
    <col min="16139" max="16139" width="11" customWidth="1"/>
    <col min="16140" max="16140" width="11.7109375" bestFit="1" customWidth="1"/>
  </cols>
  <sheetData>
    <row r="2" spans="2:11" x14ac:dyDescent="0.25">
      <c r="B2" s="516" t="s">
        <v>723</v>
      </c>
      <c r="J2" s="6"/>
    </row>
    <row r="3" spans="2:11" ht="8.25" customHeight="1" x14ac:dyDescent="0.25">
      <c r="B3" s="516"/>
      <c r="J3" s="6"/>
    </row>
    <row r="4" spans="2:11" x14ac:dyDescent="0.25">
      <c r="B4" s="375" t="s">
        <v>320</v>
      </c>
      <c r="J4" s="6"/>
    </row>
    <row r="5" spans="2:11" ht="15.75" thickBot="1" x14ac:dyDescent="0.3"/>
    <row r="6" spans="2:11" ht="19.5" customHeight="1" thickBot="1" x14ac:dyDescent="0.3">
      <c r="B6" s="861" t="s">
        <v>175</v>
      </c>
      <c r="C6" s="922"/>
      <c r="D6" s="923" t="s">
        <v>259</v>
      </c>
      <c r="E6" s="924" t="s">
        <v>260</v>
      </c>
    </row>
    <row r="7" spans="2:11" x14ac:dyDescent="0.25">
      <c r="B7" s="928" t="s">
        <v>321</v>
      </c>
      <c r="C7" s="929"/>
      <c r="D7" s="927">
        <v>124009438</v>
      </c>
      <c r="E7" s="457">
        <v>0</v>
      </c>
    </row>
    <row r="8" spans="2:11" x14ac:dyDescent="0.25">
      <c r="B8" s="436" t="s">
        <v>322</v>
      </c>
      <c r="C8" s="930"/>
      <c r="D8" s="926">
        <v>0</v>
      </c>
      <c r="E8" s="721">
        <v>0</v>
      </c>
    </row>
    <row r="9" spans="2:11" x14ac:dyDescent="0.25">
      <c r="B9" s="509" t="s">
        <v>323</v>
      </c>
      <c r="C9" s="931"/>
      <c r="D9" s="926">
        <v>1498681719</v>
      </c>
      <c r="E9" s="740">
        <v>0</v>
      </c>
      <c r="F9" s="390"/>
      <c r="G9" s="390"/>
      <c r="H9" s="124"/>
      <c r="I9" s="124"/>
      <c r="J9" s="124"/>
      <c r="K9" s="124"/>
    </row>
    <row r="10" spans="2:11" x14ac:dyDescent="0.25">
      <c r="B10" s="895" t="s">
        <v>265</v>
      </c>
      <c r="C10" s="896"/>
      <c r="D10" s="897">
        <v>1622691157</v>
      </c>
      <c r="E10" s="740">
        <v>0</v>
      </c>
      <c r="F10" s="393"/>
      <c r="G10" s="393"/>
      <c r="H10" s="125"/>
      <c r="I10" s="125"/>
      <c r="J10" s="124"/>
      <c r="K10" s="124"/>
    </row>
    <row r="11" spans="2:11" ht="15.75" thickBot="1" x14ac:dyDescent="0.3">
      <c r="B11" s="932" t="s">
        <v>266</v>
      </c>
      <c r="C11" s="898"/>
      <c r="D11" s="925">
        <v>2197732845</v>
      </c>
      <c r="E11" s="743">
        <v>0</v>
      </c>
      <c r="F11" s="390"/>
      <c r="G11" s="390"/>
      <c r="H11" s="126"/>
      <c r="I11" s="125"/>
      <c r="J11" s="124"/>
      <c r="K11" s="124"/>
    </row>
    <row r="12" spans="2:11" x14ac:dyDescent="0.25">
      <c r="F12" s="390"/>
      <c r="G12" s="390"/>
      <c r="H12" s="126"/>
      <c r="I12" s="124"/>
      <c r="J12" s="124"/>
      <c r="K12" s="124"/>
    </row>
    <row r="13" spans="2:11" x14ac:dyDescent="0.25">
      <c r="F13" s="390"/>
      <c r="G13" s="390"/>
      <c r="H13" s="126"/>
      <c r="I13" s="127"/>
      <c r="J13" s="124"/>
      <c r="K13" s="124"/>
    </row>
    <row r="14" spans="2:11" x14ac:dyDescent="0.25">
      <c r="B14" s="375" t="s">
        <v>324</v>
      </c>
      <c r="F14" s="393"/>
      <c r="G14" s="390"/>
      <c r="H14" s="124"/>
      <c r="I14" s="124"/>
      <c r="J14" s="124"/>
      <c r="K14" s="124"/>
    </row>
    <row r="15" spans="2:11" ht="15.75" thickBot="1" x14ac:dyDescent="0.3">
      <c r="B15" s="628" t="s">
        <v>278</v>
      </c>
      <c r="F15" s="899"/>
      <c r="G15" s="390"/>
      <c r="H15" s="124"/>
      <c r="I15" s="124"/>
      <c r="J15" s="124"/>
      <c r="K15" s="124"/>
    </row>
    <row r="16" spans="2:11" ht="15.75" thickBot="1" x14ac:dyDescent="0.3">
      <c r="B16" s="860" t="s">
        <v>175</v>
      </c>
      <c r="C16" s="675" t="s">
        <v>259</v>
      </c>
      <c r="D16" s="939" t="s">
        <v>325</v>
      </c>
      <c r="F16" s="899"/>
      <c r="G16" s="390"/>
      <c r="H16" s="124"/>
      <c r="I16" s="124"/>
      <c r="J16" s="127"/>
      <c r="K16" s="124"/>
    </row>
    <row r="17" spans="2:12" x14ac:dyDescent="0.25">
      <c r="B17" s="936"/>
      <c r="C17" s="937"/>
      <c r="D17" s="938"/>
      <c r="F17" s="343"/>
    </row>
    <row r="18" spans="2:12" x14ac:dyDescent="0.25">
      <c r="B18" s="900"/>
      <c r="C18" s="901"/>
      <c r="D18" s="902"/>
    </row>
    <row r="19" spans="2:12" x14ac:dyDescent="0.25">
      <c r="B19" s="485" t="s">
        <v>265</v>
      </c>
      <c r="C19" s="903" t="s">
        <v>326</v>
      </c>
      <c r="D19" s="933" t="s">
        <v>326</v>
      </c>
    </row>
    <row r="20" spans="2:12" ht="15.75" thickBot="1" x14ac:dyDescent="0.3">
      <c r="B20" s="904" t="s">
        <v>266</v>
      </c>
      <c r="C20" s="934" t="s">
        <v>326</v>
      </c>
      <c r="D20" s="935" t="s">
        <v>326</v>
      </c>
    </row>
    <row r="23" spans="2:12" x14ac:dyDescent="0.25">
      <c r="B23" s="345" t="s">
        <v>327</v>
      </c>
      <c r="C23" s="346"/>
      <c r="D23" s="346"/>
      <c r="E23" s="346"/>
    </row>
    <row r="24" spans="2:12" ht="15.75" thickBot="1" x14ac:dyDescent="0.3"/>
    <row r="25" spans="2:12" ht="34.5" customHeight="1" thickBot="1" x14ac:dyDescent="0.3">
      <c r="B25" s="942" t="s">
        <v>328</v>
      </c>
      <c r="C25" s="943" t="s">
        <v>329</v>
      </c>
      <c r="D25" s="943" t="s">
        <v>330</v>
      </c>
      <c r="E25" s="943" t="s">
        <v>331</v>
      </c>
      <c r="F25" s="943" t="s">
        <v>175</v>
      </c>
      <c r="G25" s="943" t="s">
        <v>332</v>
      </c>
      <c r="H25" s="944" t="s">
        <v>333</v>
      </c>
    </row>
    <row r="26" spans="2:12" x14ac:dyDescent="0.25">
      <c r="B26" s="949"/>
      <c r="C26" s="950"/>
      <c r="D26" s="951"/>
      <c r="E26" s="952"/>
      <c r="F26" s="953"/>
      <c r="G26" s="954">
        <v>0</v>
      </c>
      <c r="H26" s="955">
        <v>0</v>
      </c>
      <c r="I26" s="129"/>
      <c r="J26" s="129"/>
    </row>
    <row r="27" spans="2:12" ht="15.75" thickBot="1" x14ac:dyDescent="0.3">
      <c r="B27" s="956" t="s">
        <v>326</v>
      </c>
      <c r="C27" s="957"/>
      <c r="D27" s="911"/>
      <c r="E27" s="958" t="s">
        <v>523</v>
      </c>
      <c r="F27" s="913"/>
      <c r="G27" s="914">
        <v>0</v>
      </c>
      <c r="H27" s="131">
        <v>0</v>
      </c>
      <c r="I27" s="129"/>
      <c r="J27" s="129"/>
    </row>
    <row r="28" spans="2:12" ht="15.75" hidden="1" thickBot="1" x14ac:dyDescent="0.3">
      <c r="B28" s="945"/>
      <c r="C28" s="684"/>
      <c r="D28" s="684"/>
      <c r="E28" s="946">
        <f>J28-I28+1</f>
        <v>1</v>
      </c>
      <c r="F28" s="947"/>
      <c r="G28" s="940">
        <f>'[1]Claculo Anexou'!N4</f>
        <v>0</v>
      </c>
      <c r="H28" s="948">
        <v>0</v>
      </c>
      <c r="I28" s="129"/>
      <c r="J28" s="129"/>
    </row>
    <row r="29" spans="2:12" ht="15.75" hidden="1" thickBot="1" x14ac:dyDescent="0.3">
      <c r="B29" s="823"/>
      <c r="C29" s="906"/>
      <c r="D29" s="908"/>
      <c r="E29" s="910"/>
      <c r="F29" s="909"/>
      <c r="G29" s="907"/>
      <c r="H29" s="130">
        <v>0</v>
      </c>
      <c r="I29" s="129"/>
      <c r="J29" s="129"/>
    </row>
    <row r="30" spans="2:12" ht="15.75" hidden="1" thickBot="1" x14ac:dyDescent="0.3">
      <c r="B30" s="904"/>
      <c r="C30" s="911"/>
      <c r="D30" s="911"/>
      <c r="E30" s="912"/>
      <c r="F30" s="913"/>
      <c r="G30" s="914"/>
      <c r="H30" s="131"/>
      <c r="I30" s="129"/>
      <c r="J30" s="129"/>
    </row>
    <row r="31" spans="2:12" ht="15.75" thickBot="1" x14ac:dyDescent="0.3">
      <c r="B31" s="915" t="s">
        <v>334</v>
      </c>
      <c r="C31" s="916"/>
      <c r="D31" s="916"/>
      <c r="E31" s="916"/>
      <c r="F31" s="916"/>
      <c r="G31" s="917">
        <v>0</v>
      </c>
      <c r="H31" s="132">
        <v>0</v>
      </c>
      <c r="L31" s="6"/>
    </row>
    <row r="32" spans="2:12" ht="21.75" customHeight="1" x14ac:dyDescent="0.25">
      <c r="B32" s="1251"/>
      <c r="C32" s="1252"/>
      <c r="D32" s="1252"/>
      <c r="E32" s="1252"/>
      <c r="F32" s="1252"/>
      <c r="G32" s="1252"/>
      <c r="H32" s="1252"/>
    </row>
    <row r="33" spans="2:6" x14ac:dyDescent="0.25">
      <c r="B33" s="375" t="s">
        <v>335</v>
      </c>
    </row>
    <row r="34" spans="2:6" ht="15.75" thickBot="1" x14ac:dyDescent="0.3">
      <c r="B34" s="628" t="s">
        <v>278</v>
      </c>
    </row>
    <row r="35" spans="2:6" ht="39" thickBot="1" x14ac:dyDescent="0.3">
      <c r="B35" s="975" t="s">
        <v>229</v>
      </c>
      <c r="C35" s="976" t="s">
        <v>330</v>
      </c>
      <c r="D35" s="941" t="s">
        <v>336</v>
      </c>
      <c r="E35" s="941" t="s">
        <v>337</v>
      </c>
      <c r="F35" s="977" t="s">
        <v>338</v>
      </c>
    </row>
    <row r="36" spans="2:6" x14ac:dyDescent="0.25">
      <c r="B36" s="945"/>
      <c r="C36" s="973"/>
      <c r="D36" s="973"/>
      <c r="E36" s="973"/>
      <c r="F36" s="974"/>
    </row>
    <row r="37" spans="2:6" x14ac:dyDescent="0.25">
      <c r="B37" s="485" t="s">
        <v>265</v>
      </c>
      <c r="C37" s="918" t="s">
        <v>326</v>
      </c>
      <c r="D37" s="918" t="s">
        <v>326</v>
      </c>
      <c r="E37" s="918" t="s">
        <v>326</v>
      </c>
      <c r="F37" s="918" t="s">
        <v>326</v>
      </c>
    </row>
    <row r="38" spans="2:6" ht="15.75" thickBot="1" x14ac:dyDescent="0.3">
      <c r="B38" s="904" t="s">
        <v>266</v>
      </c>
      <c r="C38" s="919" t="s">
        <v>326</v>
      </c>
      <c r="D38" s="919" t="s">
        <v>326</v>
      </c>
      <c r="E38" s="919" t="s">
        <v>326</v>
      </c>
      <c r="F38" s="919" t="s">
        <v>326</v>
      </c>
    </row>
    <row r="40" spans="2:6" x14ac:dyDescent="0.25">
      <c r="B40" s="516" t="s">
        <v>339</v>
      </c>
      <c r="C40" s="920"/>
    </row>
    <row r="41" spans="2:6" ht="15.75" thickBot="1" x14ac:dyDescent="0.3">
      <c r="B41" s="408"/>
    </row>
    <row r="42" spans="2:6" ht="15.75" thickBot="1" x14ac:dyDescent="0.3">
      <c r="B42" s="971" t="s">
        <v>175</v>
      </c>
      <c r="C42" s="972" t="s">
        <v>340</v>
      </c>
      <c r="D42" s="972" t="s">
        <v>341</v>
      </c>
    </row>
    <row r="43" spans="2:6" x14ac:dyDescent="0.25">
      <c r="B43" s="968" t="s">
        <v>342</v>
      </c>
      <c r="C43" s="969">
        <v>0</v>
      </c>
      <c r="D43" s="970" t="s">
        <v>326</v>
      </c>
    </row>
    <row r="44" spans="2:6" ht="15.75" thickBot="1" x14ac:dyDescent="0.3">
      <c r="B44" s="963" t="s">
        <v>343</v>
      </c>
      <c r="C44" s="966">
        <v>6735141246</v>
      </c>
      <c r="D44" s="960"/>
      <c r="E44" s="393" t="s">
        <v>504</v>
      </c>
    </row>
    <row r="45" spans="2:6" ht="15.75" thickBot="1" x14ac:dyDescent="0.3">
      <c r="B45" s="964" t="s">
        <v>344</v>
      </c>
      <c r="C45" s="961">
        <v>6735141246</v>
      </c>
      <c r="D45" s="961" t="s">
        <v>326</v>
      </c>
    </row>
    <row r="46" spans="2:6" ht="15.75" thickBot="1" x14ac:dyDescent="0.3">
      <c r="B46" s="965" t="s">
        <v>345</v>
      </c>
      <c r="C46" s="967">
        <v>6694069800</v>
      </c>
      <c r="D46" s="962" t="s">
        <v>326</v>
      </c>
    </row>
    <row r="50" spans="2:7" s="23" customFormat="1" x14ac:dyDescent="0.25">
      <c r="B50" s="921"/>
      <c r="C50" s="921"/>
      <c r="D50" s="858"/>
      <c r="E50" s="352"/>
      <c r="F50" s="496"/>
      <c r="G50" s="362"/>
    </row>
    <row r="51" spans="2:7" s="23" customFormat="1" x14ac:dyDescent="0.25">
      <c r="B51" s="921"/>
      <c r="C51" s="921"/>
      <c r="D51" s="858"/>
      <c r="E51" s="352"/>
      <c r="F51" s="496"/>
      <c r="G51" s="362"/>
    </row>
  </sheetData>
  <mergeCells count="1">
    <mergeCell ref="B32:H32"/>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8"/>
  <sheetViews>
    <sheetView showGridLines="0" topLeftCell="B1" zoomScale="90" zoomScaleNormal="90" zoomScaleSheetLayoutView="86" workbookViewId="0">
      <selection activeCell="H49" sqref="H49"/>
    </sheetView>
  </sheetViews>
  <sheetFormatPr baseColWidth="10" defaultColWidth="11.5703125" defaultRowHeight="15" x14ac:dyDescent="0.25"/>
  <cols>
    <col min="1" max="1" width="11.5703125" style="226"/>
    <col min="2" max="2" width="22.140625" style="226" customWidth="1"/>
    <col min="3" max="3" width="20.140625" style="226" customWidth="1"/>
    <col min="4" max="4" width="19.42578125" style="226" customWidth="1"/>
    <col min="5" max="5" width="17" style="226" customWidth="1"/>
    <col min="6" max="6" width="19.42578125" style="226" customWidth="1"/>
    <col min="7" max="7" width="20.28515625" style="226" customWidth="1"/>
    <col min="8" max="8" width="20.42578125" style="226" customWidth="1"/>
    <col min="9" max="9" width="16.7109375" customWidth="1"/>
    <col min="10" max="10" width="30.5703125" customWidth="1"/>
    <col min="258" max="258" width="28.28515625" customWidth="1"/>
    <col min="259" max="259" width="20.140625" customWidth="1"/>
    <col min="260" max="260" width="19.42578125" customWidth="1"/>
    <col min="261" max="261" width="17" customWidth="1"/>
    <col min="262" max="262" width="17.7109375" customWidth="1"/>
    <col min="263" max="263" width="28.140625" bestFit="1" customWidth="1"/>
    <col min="264" max="264" width="20.42578125" customWidth="1"/>
    <col min="265" max="265" width="16.7109375" customWidth="1"/>
    <col min="266" max="266" width="30.5703125" customWidth="1"/>
    <col min="514" max="514" width="28.28515625" customWidth="1"/>
    <col min="515" max="515" width="20.140625" customWidth="1"/>
    <col min="516" max="516" width="19.42578125" customWidth="1"/>
    <col min="517" max="517" width="17" customWidth="1"/>
    <col min="518" max="518" width="17.7109375" customWidth="1"/>
    <col min="519" max="519" width="28.140625" bestFit="1" customWidth="1"/>
    <col min="520" max="520" width="20.42578125" customWidth="1"/>
    <col min="521" max="521" width="16.7109375" customWidth="1"/>
    <col min="522" max="522" width="30.5703125" customWidth="1"/>
    <col min="770" max="770" width="28.28515625" customWidth="1"/>
    <col min="771" max="771" width="20.140625" customWidth="1"/>
    <col min="772" max="772" width="19.42578125" customWidth="1"/>
    <col min="773" max="773" width="17" customWidth="1"/>
    <col min="774" max="774" width="17.7109375" customWidth="1"/>
    <col min="775" max="775" width="28.140625" bestFit="1" customWidth="1"/>
    <col min="776" max="776" width="20.42578125" customWidth="1"/>
    <col min="777" max="777" width="16.7109375" customWidth="1"/>
    <col min="778" max="778" width="30.5703125" customWidth="1"/>
    <col min="1026" max="1026" width="28.28515625" customWidth="1"/>
    <col min="1027" max="1027" width="20.140625" customWidth="1"/>
    <col min="1028" max="1028" width="19.42578125" customWidth="1"/>
    <col min="1029" max="1029" width="17" customWidth="1"/>
    <col min="1030" max="1030" width="17.7109375" customWidth="1"/>
    <col min="1031" max="1031" width="28.140625" bestFit="1" customWidth="1"/>
    <col min="1032" max="1032" width="20.42578125" customWidth="1"/>
    <col min="1033" max="1033" width="16.7109375" customWidth="1"/>
    <col min="1034" max="1034" width="30.5703125" customWidth="1"/>
    <col min="1282" max="1282" width="28.28515625" customWidth="1"/>
    <col min="1283" max="1283" width="20.140625" customWidth="1"/>
    <col min="1284" max="1284" width="19.42578125" customWidth="1"/>
    <col min="1285" max="1285" width="17" customWidth="1"/>
    <col min="1286" max="1286" width="17.7109375" customWidth="1"/>
    <col min="1287" max="1287" width="28.140625" bestFit="1" customWidth="1"/>
    <col min="1288" max="1288" width="20.42578125" customWidth="1"/>
    <col min="1289" max="1289" width="16.7109375" customWidth="1"/>
    <col min="1290" max="1290" width="30.5703125" customWidth="1"/>
    <col min="1538" max="1538" width="28.28515625" customWidth="1"/>
    <col min="1539" max="1539" width="20.140625" customWidth="1"/>
    <col min="1540" max="1540" width="19.42578125" customWidth="1"/>
    <col min="1541" max="1541" width="17" customWidth="1"/>
    <col min="1542" max="1542" width="17.7109375" customWidth="1"/>
    <col min="1543" max="1543" width="28.140625" bestFit="1" customWidth="1"/>
    <col min="1544" max="1544" width="20.42578125" customWidth="1"/>
    <col min="1545" max="1545" width="16.7109375" customWidth="1"/>
    <col min="1546" max="1546" width="30.5703125" customWidth="1"/>
    <col min="1794" max="1794" width="28.28515625" customWidth="1"/>
    <col min="1795" max="1795" width="20.140625" customWidth="1"/>
    <col min="1796" max="1796" width="19.42578125" customWidth="1"/>
    <col min="1797" max="1797" width="17" customWidth="1"/>
    <col min="1798" max="1798" width="17.7109375" customWidth="1"/>
    <col min="1799" max="1799" width="28.140625" bestFit="1" customWidth="1"/>
    <col min="1800" max="1800" width="20.42578125" customWidth="1"/>
    <col min="1801" max="1801" width="16.7109375" customWidth="1"/>
    <col min="1802" max="1802" width="30.5703125" customWidth="1"/>
    <col min="2050" max="2050" width="28.28515625" customWidth="1"/>
    <col min="2051" max="2051" width="20.140625" customWidth="1"/>
    <col min="2052" max="2052" width="19.42578125" customWidth="1"/>
    <col min="2053" max="2053" width="17" customWidth="1"/>
    <col min="2054" max="2054" width="17.7109375" customWidth="1"/>
    <col min="2055" max="2055" width="28.140625" bestFit="1" customWidth="1"/>
    <col min="2056" max="2056" width="20.42578125" customWidth="1"/>
    <col min="2057" max="2057" width="16.7109375" customWidth="1"/>
    <col min="2058" max="2058" width="30.5703125" customWidth="1"/>
    <col min="2306" max="2306" width="28.28515625" customWidth="1"/>
    <col min="2307" max="2307" width="20.140625" customWidth="1"/>
    <col min="2308" max="2308" width="19.42578125" customWidth="1"/>
    <col min="2309" max="2309" width="17" customWidth="1"/>
    <col min="2310" max="2310" width="17.7109375" customWidth="1"/>
    <col min="2311" max="2311" width="28.140625" bestFit="1" customWidth="1"/>
    <col min="2312" max="2312" width="20.42578125" customWidth="1"/>
    <col min="2313" max="2313" width="16.7109375" customWidth="1"/>
    <col min="2314" max="2314" width="30.5703125" customWidth="1"/>
    <col min="2562" max="2562" width="28.28515625" customWidth="1"/>
    <col min="2563" max="2563" width="20.140625" customWidth="1"/>
    <col min="2564" max="2564" width="19.42578125" customWidth="1"/>
    <col min="2565" max="2565" width="17" customWidth="1"/>
    <col min="2566" max="2566" width="17.7109375" customWidth="1"/>
    <col min="2567" max="2567" width="28.140625" bestFit="1" customWidth="1"/>
    <col min="2568" max="2568" width="20.42578125" customWidth="1"/>
    <col min="2569" max="2569" width="16.7109375" customWidth="1"/>
    <col min="2570" max="2570" width="30.5703125" customWidth="1"/>
    <col min="2818" max="2818" width="28.28515625" customWidth="1"/>
    <col min="2819" max="2819" width="20.140625" customWidth="1"/>
    <col min="2820" max="2820" width="19.42578125" customWidth="1"/>
    <col min="2821" max="2821" width="17" customWidth="1"/>
    <col min="2822" max="2822" width="17.7109375" customWidth="1"/>
    <col min="2823" max="2823" width="28.140625" bestFit="1" customWidth="1"/>
    <col min="2824" max="2824" width="20.42578125" customWidth="1"/>
    <col min="2825" max="2825" width="16.7109375" customWidth="1"/>
    <col min="2826" max="2826" width="30.5703125" customWidth="1"/>
    <col min="3074" max="3074" width="28.28515625" customWidth="1"/>
    <col min="3075" max="3075" width="20.140625" customWidth="1"/>
    <col min="3076" max="3076" width="19.42578125" customWidth="1"/>
    <col min="3077" max="3077" width="17" customWidth="1"/>
    <col min="3078" max="3078" width="17.7109375" customWidth="1"/>
    <col min="3079" max="3079" width="28.140625" bestFit="1" customWidth="1"/>
    <col min="3080" max="3080" width="20.42578125" customWidth="1"/>
    <col min="3081" max="3081" width="16.7109375" customWidth="1"/>
    <col min="3082" max="3082" width="30.5703125" customWidth="1"/>
    <col min="3330" max="3330" width="28.28515625" customWidth="1"/>
    <col min="3331" max="3331" width="20.140625" customWidth="1"/>
    <col min="3332" max="3332" width="19.42578125" customWidth="1"/>
    <col min="3333" max="3333" width="17" customWidth="1"/>
    <col min="3334" max="3334" width="17.7109375" customWidth="1"/>
    <col min="3335" max="3335" width="28.140625" bestFit="1" customWidth="1"/>
    <col min="3336" max="3336" width="20.42578125" customWidth="1"/>
    <col min="3337" max="3337" width="16.7109375" customWidth="1"/>
    <col min="3338" max="3338" width="30.5703125" customWidth="1"/>
    <col min="3586" max="3586" width="28.28515625" customWidth="1"/>
    <col min="3587" max="3587" width="20.140625" customWidth="1"/>
    <col min="3588" max="3588" width="19.42578125" customWidth="1"/>
    <col min="3589" max="3589" width="17" customWidth="1"/>
    <col min="3590" max="3590" width="17.7109375" customWidth="1"/>
    <col min="3591" max="3591" width="28.140625" bestFit="1" customWidth="1"/>
    <col min="3592" max="3592" width="20.42578125" customWidth="1"/>
    <col min="3593" max="3593" width="16.7109375" customWidth="1"/>
    <col min="3594" max="3594" width="30.5703125" customWidth="1"/>
    <col min="3842" max="3842" width="28.28515625" customWidth="1"/>
    <col min="3843" max="3843" width="20.140625" customWidth="1"/>
    <col min="3844" max="3844" width="19.42578125" customWidth="1"/>
    <col min="3845" max="3845" width="17" customWidth="1"/>
    <col min="3846" max="3846" width="17.7109375" customWidth="1"/>
    <col min="3847" max="3847" width="28.140625" bestFit="1" customWidth="1"/>
    <col min="3848" max="3848" width="20.42578125" customWidth="1"/>
    <col min="3849" max="3849" width="16.7109375" customWidth="1"/>
    <col min="3850" max="3850" width="30.5703125" customWidth="1"/>
    <col min="4098" max="4098" width="28.28515625" customWidth="1"/>
    <col min="4099" max="4099" width="20.140625" customWidth="1"/>
    <col min="4100" max="4100" width="19.42578125" customWidth="1"/>
    <col min="4101" max="4101" width="17" customWidth="1"/>
    <col min="4102" max="4102" width="17.7109375" customWidth="1"/>
    <col min="4103" max="4103" width="28.140625" bestFit="1" customWidth="1"/>
    <col min="4104" max="4104" width="20.42578125" customWidth="1"/>
    <col min="4105" max="4105" width="16.7109375" customWidth="1"/>
    <col min="4106" max="4106" width="30.5703125" customWidth="1"/>
    <col min="4354" max="4354" width="28.28515625" customWidth="1"/>
    <col min="4355" max="4355" width="20.140625" customWidth="1"/>
    <col min="4356" max="4356" width="19.42578125" customWidth="1"/>
    <col min="4357" max="4357" width="17" customWidth="1"/>
    <col min="4358" max="4358" width="17.7109375" customWidth="1"/>
    <col min="4359" max="4359" width="28.140625" bestFit="1" customWidth="1"/>
    <col min="4360" max="4360" width="20.42578125" customWidth="1"/>
    <col min="4361" max="4361" width="16.7109375" customWidth="1"/>
    <col min="4362" max="4362" width="30.5703125" customWidth="1"/>
    <col min="4610" max="4610" width="28.28515625" customWidth="1"/>
    <col min="4611" max="4611" width="20.140625" customWidth="1"/>
    <col min="4612" max="4612" width="19.42578125" customWidth="1"/>
    <col min="4613" max="4613" width="17" customWidth="1"/>
    <col min="4614" max="4614" width="17.7109375" customWidth="1"/>
    <col min="4615" max="4615" width="28.140625" bestFit="1" customWidth="1"/>
    <col min="4616" max="4616" width="20.42578125" customWidth="1"/>
    <col min="4617" max="4617" width="16.7109375" customWidth="1"/>
    <col min="4618" max="4618" width="30.5703125" customWidth="1"/>
    <col min="4866" max="4866" width="28.28515625" customWidth="1"/>
    <col min="4867" max="4867" width="20.140625" customWidth="1"/>
    <col min="4868" max="4868" width="19.42578125" customWidth="1"/>
    <col min="4869" max="4869" width="17" customWidth="1"/>
    <col min="4870" max="4870" width="17.7109375" customWidth="1"/>
    <col min="4871" max="4871" width="28.140625" bestFit="1" customWidth="1"/>
    <col min="4872" max="4872" width="20.42578125" customWidth="1"/>
    <col min="4873" max="4873" width="16.7109375" customWidth="1"/>
    <col min="4874" max="4874" width="30.5703125" customWidth="1"/>
    <col min="5122" max="5122" width="28.28515625" customWidth="1"/>
    <col min="5123" max="5123" width="20.140625" customWidth="1"/>
    <col min="5124" max="5124" width="19.42578125" customWidth="1"/>
    <col min="5125" max="5125" width="17" customWidth="1"/>
    <col min="5126" max="5126" width="17.7109375" customWidth="1"/>
    <col min="5127" max="5127" width="28.140625" bestFit="1" customWidth="1"/>
    <col min="5128" max="5128" width="20.42578125" customWidth="1"/>
    <col min="5129" max="5129" width="16.7109375" customWidth="1"/>
    <col min="5130" max="5130" width="30.5703125" customWidth="1"/>
    <col min="5378" max="5378" width="28.28515625" customWidth="1"/>
    <col min="5379" max="5379" width="20.140625" customWidth="1"/>
    <col min="5380" max="5380" width="19.42578125" customWidth="1"/>
    <col min="5381" max="5381" width="17" customWidth="1"/>
    <col min="5382" max="5382" width="17.7109375" customWidth="1"/>
    <col min="5383" max="5383" width="28.140625" bestFit="1" customWidth="1"/>
    <col min="5384" max="5384" width="20.42578125" customWidth="1"/>
    <col min="5385" max="5385" width="16.7109375" customWidth="1"/>
    <col min="5386" max="5386" width="30.5703125" customWidth="1"/>
    <col min="5634" max="5634" width="28.28515625" customWidth="1"/>
    <col min="5635" max="5635" width="20.140625" customWidth="1"/>
    <col min="5636" max="5636" width="19.42578125" customWidth="1"/>
    <col min="5637" max="5637" width="17" customWidth="1"/>
    <col min="5638" max="5638" width="17.7109375" customWidth="1"/>
    <col min="5639" max="5639" width="28.140625" bestFit="1" customWidth="1"/>
    <col min="5640" max="5640" width="20.42578125" customWidth="1"/>
    <col min="5641" max="5641" width="16.7109375" customWidth="1"/>
    <col min="5642" max="5642" width="30.5703125" customWidth="1"/>
    <col min="5890" max="5890" width="28.28515625" customWidth="1"/>
    <col min="5891" max="5891" width="20.140625" customWidth="1"/>
    <col min="5892" max="5892" width="19.42578125" customWidth="1"/>
    <col min="5893" max="5893" width="17" customWidth="1"/>
    <col min="5894" max="5894" width="17.7109375" customWidth="1"/>
    <col min="5895" max="5895" width="28.140625" bestFit="1" customWidth="1"/>
    <col min="5896" max="5896" width="20.42578125" customWidth="1"/>
    <col min="5897" max="5897" width="16.7109375" customWidth="1"/>
    <col min="5898" max="5898" width="30.5703125" customWidth="1"/>
    <col min="6146" max="6146" width="28.28515625" customWidth="1"/>
    <col min="6147" max="6147" width="20.140625" customWidth="1"/>
    <col min="6148" max="6148" width="19.42578125" customWidth="1"/>
    <col min="6149" max="6149" width="17" customWidth="1"/>
    <col min="6150" max="6150" width="17.7109375" customWidth="1"/>
    <col min="6151" max="6151" width="28.140625" bestFit="1" customWidth="1"/>
    <col min="6152" max="6152" width="20.42578125" customWidth="1"/>
    <col min="6153" max="6153" width="16.7109375" customWidth="1"/>
    <col min="6154" max="6154" width="30.5703125" customWidth="1"/>
    <col min="6402" max="6402" width="28.28515625" customWidth="1"/>
    <col min="6403" max="6403" width="20.140625" customWidth="1"/>
    <col min="6404" max="6404" width="19.42578125" customWidth="1"/>
    <col min="6405" max="6405" width="17" customWidth="1"/>
    <col min="6406" max="6406" width="17.7109375" customWidth="1"/>
    <col min="6407" max="6407" width="28.140625" bestFit="1" customWidth="1"/>
    <col min="6408" max="6408" width="20.42578125" customWidth="1"/>
    <col min="6409" max="6409" width="16.7109375" customWidth="1"/>
    <col min="6410" max="6410" width="30.5703125" customWidth="1"/>
    <col min="6658" max="6658" width="28.28515625" customWidth="1"/>
    <col min="6659" max="6659" width="20.140625" customWidth="1"/>
    <col min="6660" max="6660" width="19.42578125" customWidth="1"/>
    <col min="6661" max="6661" width="17" customWidth="1"/>
    <col min="6662" max="6662" width="17.7109375" customWidth="1"/>
    <col min="6663" max="6663" width="28.140625" bestFit="1" customWidth="1"/>
    <col min="6664" max="6664" width="20.42578125" customWidth="1"/>
    <col min="6665" max="6665" width="16.7109375" customWidth="1"/>
    <col min="6666" max="6666" width="30.5703125" customWidth="1"/>
    <col min="6914" max="6914" width="28.28515625" customWidth="1"/>
    <col min="6915" max="6915" width="20.140625" customWidth="1"/>
    <col min="6916" max="6916" width="19.42578125" customWidth="1"/>
    <col min="6917" max="6917" width="17" customWidth="1"/>
    <col min="6918" max="6918" width="17.7109375" customWidth="1"/>
    <col min="6919" max="6919" width="28.140625" bestFit="1" customWidth="1"/>
    <col min="6920" max="6920" width="20.42578125" customWidth="1"/>
    <col min="6921" max="6921" width="16.7109375" customWidth="1"/>
    <col min="6922" max="6922" width="30.5703125" customWidth="1"/>
    <col min="7170" max="7170" width="28.28515625" customWidth="1"/>
    <col min="7171" max="7171" width="20.140625" customWidth="1"/>
    <col min="7172" max="7172" width="19.42578125" customWidth="1"/>
    <col min="7173" max="7173" width="17" customWidth="1"/>
    <col min="7174" max="7174" width="17.7109375" customWidth="1"/>
    <col min="7175" max="7175" width="28.140625" bestFit="1" customWidth="1"/>
    <col min="7176" max="7176" width="20.42578125" customWidth="1"/>
    <col min="7177" max="7177" width="16.7109375" customWidth="1"/>
    <col min="7178" max="7178" width="30.5703125" customWidth="1"/>
    <col min="7426" max="7426" width="28.28515625" customWidth="1"/>
    <col min="7427" max="7427" width="20.140625" customWidth="1"/>
    <col min="7428" max="7428" width="19.42578125" customWidth="1"/>
    <col min="7429" max="7429" width="17" customWidth="1"/>
    <col min="7430" max="7430" width="17.7109375" customWidth="1"/>
    <col min="7431" max="7431" width="28.140625" bestFit="1" customWidth="1"/>
    <col min="7432" max="7432" width="20.42578125" customWidth="1"/>
    <col min="7433" max="7433" width="16.7109375" customWidth="1"/>
    <col min="7434" max="7434" width="30.5703125" customWidth="1"/>
    <col min="7682" max="7682" width="28.28515625" customWidth="1"/>
    <col min="7683" max="7683" width="20.140625" customWidth="1"/>
    <col min="7684" max="7684" width="19.42578125" customWidth="1"/>
    <col min="7685" max="7685" width="17" customWidth="1"/>
    <col min="7686" max="7686" width="17.7109375" customWidth="1"/>
    <col min="7687" max="7687" width="28.140625" bestFit="1" customWidth="1"/>
    <col min="7688" max="7688" width="20.42578125" customWidth="1"/>
    <col min="7689" max="7689" width="16.7109375" customWidth="1"/>
    <col min="7690" max="7690" width="30.5703125" customWidth="1"/>
    <col min="7938" max="7938" width="28.28515625" customWidth="1"/>
    <col min="7939" max="7939" width="20.140625" customWidth="1"/>
    <col min="7940" max="7940" width="19.42578125" customWidth="1"/>
    <col min="7941" max="7941" width="17" customWidth="1"/>
    <col min="7942" max="7942" width="17.7109375" customWidth="1"/>
    <col min="7943" max="7943" width="28.140625" bestFit="1" customWidth="1"/>
    <col min="7944" max="7944" width="20.42578125" customWidth="1"/>
    <col min="7945" max="7945" width="16.7109375" customWidth="1"/>
    <col min="7946" max="7946" width="30.5703125" customWidth="1"/>
    <col min="8194" max="8194" width="28.28515625" customWidth="1"/>
    <col min="8195" max="8195" width="20.140625" customWidth="1"/>
    <col min="8196" max="8196" width="19.42578125" customWidth="1"/>
    <col min="8197" max="8197" width="17" customWidth="1"/>
    <col min="8198" max="8198" width="17.7109375" customWidth="1"/>
    <col min="8199" max="8199" width="28.140625" bestFit="1" customWidth="1"/>
    <col min="8200" max="8200" width="20.42578125" customWidth="1"/>
    <col min="8201" max="8201" width="16.7109375" customWidth="1"/>
    <col min="8202" max="8202" width="30.5703125" customWidth="1"/>
    <col min="8450" max="8450" width="28.28515625" customWidth="1"/>
    <col min="8451" max="8451" width="20.140625" customWidth="1"/>
    <col min="8452" max="8452" width="19.42578125" customWidth="1"/>
    <col min="8453" max="8453" width="17" customWidth="1"/>
    <col min="8454" max="8454" width="17.7109375" customWidth="1"/>
    <col min="8455" max="8455" width="28.140625" bestFit="1" customWidth="1"/>
    <col min="8456" max="8456" width="20.42578125" customWidth="1"/>
    <col min="8457" max="8457" width="16.7109375" customWidth="1"/>
    <col min="8458" max="8458" width="30.5703125" customWidth="1"/>
    <col min="8706" max="8706" width="28.28515625" customWidth="1"/>
    <col min="8707" max="8707" width="20.140625" customWidth="1"/>
    <col min="8708" max="8708" width="19.42578125" customWidth="1"/>
    <col min="8709" max="8709" width="17" customWidth="1"/>
    <col min="8710" max="8710" width="17.7109375" customWidth="1"/>
    <col min="8711" max="8711" width="28.140625" bestFit="1" customWidth="1"/>
    <col min="8712" max="8712" width="20.42578125" customWidth="1"/>
    <col min="8713" max="8713" width="16.7109375" customWidth="1"/>
    <col min="8714" max="8714" width="30.5703125" customWidth="1"/>
    <col min="8962" max="8962" width="28.28515625" customWidth="1"/>
    <col min="8963" max="8963" width="20.140625" customWidth="1"/>
    <col min="8964" max="8964" width="19.42578125" customWidth="1"/>
    <col min="8965" max="8965" width="17" customWidth="1"/>
    <col min="8966" max="8966" width="17.7109375" customWidth="1"/>
    <col min="8967" max="8967" width="28.140625" bestFit="1" customWidth="1"/>
    <col min="8968" max="8968" width="20.42578125" customWidth="1"/>
    <col min="8969" max="8969" width="16.7109375" customWidth="1"/>
    <col min="8970" max="8970" width="30.5703125" customWidth="1"/>
    <col min="9218" max="9218" width="28.28515625" customWidth="1"/>
    <col min="9219" max="9219" width="20.140625" customWidth="1"/>
    <col min="9220" max="9220" width="19.42578125" customWidth="1"/>
    <col min="9221" max="9221" width="17" customWidth="1"/>
    <col min="9222" max="9222" width="17.7109375" customWidth="1"/>
    <col min="9223" max="9223" width="28.140625" bestFit="1" customWidth="1"/>
    <col min="9224" max="9224" width="20.42578125" customWidth="1"/>
    <col min="9225" max="9225" width="16.7109375" customWidth="1"/>
    <col min="9226" max="9226" width="30.5703125" customWidth="1"/>
    <col min="9474" max="9474" width="28.28515625" customWidth="1"/>
    <col min="9475" max="9475" width="20.140625" customWidth="1"/>
    <col min="9476" max="9476" width="19.42578125" customWidth="1"/>
    <col min="9477" max="9477" width="17" customWidth="1"/>
    <col min="9478" max="9478" width="17.7109375" customWidth="1"/>
    <col min="9479" max="9479" width="28.140625" bestFit="1" customWidth="1"/>
    <col min="9480" max="9480" width="20.42578125" customWidth="1"/>
    <col min="9481" max="9481" width="16.7109375" customWidth="1"/>
    <col min="9482" max="9482" width="30.5703125" customWidth="1"/>
    <col min="9730" max="9730" width="28.28515625" customWidth="1"/>
    <col min="9731" max="9731" width="20.140625" customWidth="1"/>
    <col min="9732" max="9732" width="19.42578125" customWidth="1"/>
    <col min="9733" max="9733" width="17" customWidth="1"/>
    <col min="9734" max="9734" width="17.7109375" customWidth="1"/>
    <col min="9735" max="9735" width="28.140625" bestFit="1" customWidth="1"/>
    <col min="9736" max="9736" width="20.42578125" customWidth="1"/>
    <col min="9737" max="9737" width="16.7109375" customWidth="1"/>
    <col min="9738" max="9738" width="30.5703125" customWidth="1"/>
    <col min="9986" max="9986" width="28.28515625" customWidth="1"/>
    <col min="9987" max="9987" width="20.140625" customWidth="1"/>
    <col min="9988" max="9988" width="19.42578125" customWidth="1"/>
    <col min="9989" max="9989" width="17" customWidth="1"/>
    <col min="9990" max="9990" width="17.7109375" customWidth="1"/>
    <col min="9991" max="9991" width="28.140625" bestFit="1" customWidth="1"/>
    <col min="9992" max="9992" width="20.42578125" customWidth="1"/>
    <col min="9993" max="9993" width="16.7109375" customWidth="1"/>
    <col min="9994" max="9994" width="30.5703125" customWidth="1"/>
    <col min="10242" max="10242" width="28.28515625" customWidth="1"/>
    <col min="10243" max="10243" width="20.140625" customWidth="1"/>
    <col min="10244" max="10244" width="19.42578125" customWidth="1"/>
    <col min="10245" max="10245" width="17" customWidth="1"/>
    <col min="10246" max="10246" width="17.7109375" customWidth="1"/>
    <col min="10247" max="10247" width="28.140625" bestFit="1" customWidth="1"/>
    <col min="10248" max="10248" width="20.42578125" customWidth="1"/>
    <col min="10249" max="10249" width="16.7109375" customWidth="1"/>
    <col min="10250" max="10250" width="30.5703125" customWidth="1"/>
    <col min="10498" max="10498" width="28.28515625" customWidth="1"/>
    <col min="10499" max="10499" width="20.140625" customWidth="1"/>
    <col min="10500" max="10500" width="19.42578125" customWidth="1"/>
    <col min="10501" max="10501" width="17" customWidth="1"/>
    <col min="10502" max="10502" width="17.7109375" customWidth="1"/>
    <col min="10503" max="10503" width="28.140625" bestFit="1" customWidth="1"/>
    <col min="10504" max="10504" width="20.42578125" customWidth="1"/>
    <col min="10505" max="10505" width="16.7109375" customWidth="1"/>
    <col min="10506" max="10506" width="30.5703125" customWidth="1"/>
    <col min="10754" max="10754" width="28.28515625" customWidth="1"/>
    <col min="10755" max="10755" width="20.140625" customWidth="1"/>
    <col min="10756" max="10756" width="19.42578125" customWidth="1"/>
    <col min="10757" max="10757" width="17" customWidth="1"/>
    <col min="10758" max="10758" width="17.7109375" customWidth="1"/>
    <col min="10759" max="10759" width="28.140625" bestFit="1" customWidth="1"/>
    <col min="10760" max="10760" width="20.42578125" customWidth="1"/>
    <col min="10761" max="10761" width="16.7109375" customWidth="1"/>
    <col min="10762" max="10762" width="30.5703125" customWidth="1"/>
    <col min="11010" max="11010" width="28.28515625" customWidth="1"/>
    <col min="11011" max="11011" width="20.140625" customWidth="1"/>
    <col min="11012" max="11012" width="19.42578125" customWidth="1"/>
    <col min="11013" max="11013" width="17" customWidth="1"/>
    <col min="11014" max="11014" width="17.7109375" customWidth="1"/>
    <col min="11015" max="11015" width="28.140625" bestFit="1" customWidth="1"/>
    <col min="11016" max="11016" width="20.42578125" customWidth="1"/>
    <col min="11017" max="11017" width="16.7109375" customWidth="1"/>
    <col min="11018" max="11018" width="30.5703125" customWidth="1"/>
    <col min="11266" max="11266" width="28.28515625" customWidth="1"/>
    <col min="11267" max="11267" width="20.140625" customWidth="1"/>
    <col min="11268" max="11268" width="19.42578125" customWidth="1"/>
    <col min="11269" max="11269" width="17" customWidth="1"/>
    <col min="11270" max="11270" width="17.7109375" customWidth="1"/>
    <col min="11271" max="11271" width="28.140625" bestFit="1" customWidth="1"/>
    <col min="11272" max="11272" width="20.42578125" customWidth="1"/>
    <col min="11273" max="11273" width="16.7109375" customWidth="1"/>
    <col min="11274" max="11274" width="30.5703125" customWidth="1"/>
    <col min="11522" max="11522" width="28.28515625" customWidth="1"/>
    <col min="11523" max="11523" width="20.140625" customWidth="1"/>
    <col min="11524" max="11524" width="19.42578125" customWidth="1"/>
    <col min="11525" max="11525" width="17" customWidth="1"/>
    <col min="11526" max="11526" width="17.7109375" customWidth="1"/>
    <col min="11527" max="11527" width="28.140625" bestFit="1" customWidth="1"/>
    <col min="11528" max="11528" width="20.42578125" customWidth="1"/>
    <col min="11529" max="11529" width="16.7109375" customWidth="1"/>
    <col min="11530" max="11530" width="30.5703125" customWidth="1"/>
    <col min="11778" max="11778" width="28.28515625" customWidth="1"/>
    <col min="11779" max="11779" width="20.140625" customWidth="1"/>
    <col min="11780" max="11780" width="19.42578125" customWidth="1"/>
    <col min="11781" max="11781" width="17" customWidth="1"/>
    <col min="11782" max="11782" width="17.7109375" customWidth="1"/>
    <col min="11783" max="11783" width="28.140625" bestFit="1" customWidth="1"/>
    <col min="11784" max="11784" width="20.42578125" customWidth="1"/>
    <col min="11785" max="11785" width="16.7109375" customWidth="1"/>
    <col min="11786" max="11786" width="30.5703125" customWidth="1"/>
    <col min="12034" max="12034" width="28.28515625" customWidth="1"/>
    <col min="12035" max="12035" width="20.140625" customWidth="1"/>
    <col min="12036" max="12036" width="19.42578125" customWidth="1"/>
    <col min="12037" max="12037" width="17" customWidth="1"/>
    <col min="12038" max="12038" width="17.7109375" customWidth="1"/>
    <col min="12039" max="12039" width="28.140625" bestFit="1" customWidth="1"/>
    <col min="12040" max="12040" width="20.42578125" customWidth="1"/>
    <col min="12041" max="12041" width="16.7109375" customWidth="1"/>
    <col min="12042" max="12042" width="30.5703125" customWidth="1"/>
    <col min="12290" max="12290" width="28.28515625" customWidth="1"/>
    <col min="12291" max="12291" width="20.140625" customWidth="1"/>
    <col min="12292" max="12292" width="19.42578125" customWidth="1"/>
    <col min="12293" max="12293" width="17" customWidth="1"/>
    <col min="12294" max="12294" width="17.7109375" customWidth="1"/>
    <col min="12295" max="12295" width="28.140625" bestFit="1" customWidth="1"/>
    <col min="12296" max="12296" width="20.42578125" customWidth="1"/>
    <col min="12297" max="12297" width="16.7109375" customWidth="1"/>
    <col min="12298" max="12298" width="30.5703125" customWidth="1"/>
    <col min="12546" max="12546" width="28.28515625" customWidth="1"/>
    <col min="12547" max="12547" width="20.140625" customWidth="1"/>
    <col min="12548" max="12548" width="19.42578125" customWidth="1"/>
    <col min="12549" max="12549" width="17" customWidth="1"/>
    <col min="12550" max="12550" width="17.7109375" customWidth="1"/>
    <col min="12551" max="12551" width="28.140625" bestFit="1" customWidth="1"/>
    <col min="12552" max="12552" width="20.42578125" customWidth="1"/>
    <col min="12553" max="12553" width="16.7109375" customWidth="1"/>
    <col min="12554" max="12554" width="30.5703125" customWidth="1"/>
    <col min="12802" max="12802" width="28.28515625" customWidth="1"/>
    <col min="12803" max="12803" width="20.140625" customWidth="1"/>
    <col min="12804" max="12804" width="19.42578125" customWidth="1"/>
    <col min="12805" max="12805" width="17" customWidth="1"/>
    <col min="12806" max="12806" width="17.7109375" customWidth="1"/>
    <col min="12807" max="12807" width="28.140625" bestFit="1" customWidth="1"/>
    <col min="12808" max="12808" width="20.42578125" customWidth="1"/>
    <col min="12809" max="12809" width="16.7109375" customWidth="1"/>
    <col min="12810" max="12810" width="30.5703125" customWidth="1"/>
    <col min="13058" max="13058" width="28.28515625" customWidth="1"/>
    <col min="13059" max="13059" width="20.140625" customWidth="1"/>
    <col min="13060" max="13060" width="19.42578125" customWidth="1"/>
    <col min="13061" max="13061" width="17" customWidth="1"/>
    <col min="13062" max="13062" width="17.7109375" customWidth="1"/>
    <col min="13063" max="13063" width="28.140625" bestFit="1" customWidth="1"/>
    <col min="13064" max="13064" width="20.42578125" customWidth="1"/>
    <col min="13065" max="13065" width="16.7109375" customWidth="1"/>
    <col min="13066" max="13066" width="30.5703125" customWidth="1"/>
    <col min="13314" max="13314" width="28.28515625" customWidth="1"/>
    <col min="13315" max="13315" width="20.140625" customWidth="1"/>
    <col min="13316" max="13316" width="19.42578125" customWidth="1"/>
    <col min="13317" max="13317" width="17" customWidth="1"/>
    <col min="13318" max="13318" width="17.7109375" customWidth="1"/>
    <col min="13319" max="13319" width="28.140625" bestFit="1" customWidth="1"/>
    <col min="13320" max="13320" width="20.42578125" customWidth="1"/>
    <col min="13321" max="13321" width="16.7109375" customWidth="1"/>
    <col min="13322" max="13322" width="30.5703125" customWidth="1"/>
    <col min="13570" max="13570" width="28.28515625" customWidth="1"/>
    <col min="13571" max="13571" width="20.140625" customWidth="1"/>
    <col min="13572" max="13572" width="19.42578125" customWidth="1"/>
    <col min="13573" max="13573" width="17" customWidth="1"/>
    <col min="13574" max="13574" width="17.7109375" customWidth="1"/>
    <col min="13575" max="13575" width="28.140625" bestFit="1" customWidth="1"/>
    <col min="13576" max="13576" width="20.42578125" customWidth="1"/>
    <col min="13577" max="13577" width="16.7109375" customWidth="1"/>
    <col min="13578" max="13578" width="30.5703125" customWidth="1"/>
    <col min="13826" max="13826" width="28.28515625" customWidth="1"/>
    <col min="13827" max="13827" width="20.140625" customWidth="1"/>
    <col min="13828" max="13828" width="19.42578125" customWidth="1"/>
    <col min="13829" max="13829" width="17" customWidth="1"/>
    <col min="13830" max="13830" width="17.7109375" customWidth="1"/>
    <col min="13831" max="13831" width="28.140625" bestFit="1" customWidth="1"/>
    <col min="13832" max="13832" width="20.42578125" customWidth="1"/>
    <col min="13833" max="13833" width="16.7109375" customWidth="1"/>
    <col min="13834" max="13834" width="30.5703125" customWidth="1"/>
    <col min="14082" max="14082" width="28.28515625" customWidth="1"/>
    <col min="14083" max="14083" width="20.140625" customWidth="1"/>
    <col min="14084" max="14084" width="19.42578125" customWidth="1"/>
    <col min="14085" max="14085" width="17" customWidth="1"/>
    <col min="14086" max="14086" width="17.7109375" customWidth="1"/>
    <col min="14087" max="14087" width="28.140625" bestFit="1" customWidth="1"/>
    <col min="14088" max="14088" width="20.42578125" customWidth="1"/>
    <col min="14089" max="14089" width="16.7109375" customWidth="1"/>
    <col min="14090" max="14090" width="30.5703125" customWidth="1"/>
    <col min="14338" max="14338" width="28.28515625" customWidth="1"/>
    <col min="14339" max="14339" width="20.140625" customWidth="1"/>
    <col min="14340" max="14340" width="19.42578125" customWidth="1"/>
    <col min="14341" max="14341" width="17" customWidth="1"/>
    <col min="14342" max="14342" width="17.7109375" customWidth="1"/>
    <col min="14343" max="14343" width="28.140625" bestFit="1" customWidth="1"/>
    <col min="14344" max="14344" width="20.42578125" customWidth="1"/>
    <col min="14345" max="14345" width="16.7109375" customWidth="1"/>
    <col min="14346" max="14346" width="30.5703125" customWidth="1"/>
    <col min="14594" max="14594" width="28.28515625" customWidth="1"/>
    <col min="14595" max="14595" width="20.140625" customWidth="1"/>
    <col min="14596" max="14596" width="19.42578125" customWidth="1"/>
    <col min="14597" max="14597" width="17" customWidth="1"/>
    <col min="14598" max="14598" width="17.7109375" customWidth="1"/>
    <col min="14599" max="14599" width="28.140625" bestFit="1" customWidth="1"/>
    <col min="14600" max="14600" width="20.42578125" customWidth="1"/>
    <col min="14601" max="14601" width="16.7109375" customWidth="1"/>
    <col min="14602" max="14602" width="30.5703125" customWidth="1"/>
    <col min="14850" max="14850" width="28.28515625" customWidth="1"/>
    <col min="14851" max="14851" width="20.140625" customWidth="1"/>
    <col min="14852" max="14852" width="19.42578125" customWidth="1"/>
    <col min="14853" max="14853" width="17" customWidth="1"/>
    <col min="14854" max="14854" width="17.7109375" customWidth="1"/>
    <col min="14855" max="14855" width="28.140625" bestFit="1" customWidth="1"/>
    <col min="14856" max="14856" width="20.42578125" customWidth="1"/>
    <col min="14857" max="14857" width="16.7109375" customWidth="1"/>
    <col min="14858" max="14858" width="30.5703125" customWidth="1"/>
    <col min="15106" max="15106" width="28.28515625" customWidth="1"/>
    <col min="15107" max="15107" width="20.140625" customWidth="1"/>
    <col min="15108" max="15108" width="19.42578125" customWidth="1"/>
    <col min="15109" max="15109" width="17" customWidth="1"/>
    <col min="15110" max="15110" width="17.7109375" customWidth="1"/>
    <col min="15111" max="15111" width="28.140625" bestFit="1" customWidth="1"/>
    <col min="15112" max="15112" width="20.42578125" customWidth="1"/>
    <col min="15113" max="15113" width="16.7109375" customWidth="1"/>
    <col min="15114" max="15114" width="30.5703125" customWidth="1"/>
    <col min="15362" max="15362" width="28.28515625" customWidth="1"/>
    <col min="15363" max="15363" width="20.140625" customWidth="1"/>
    <col min="15364" max="15364" width="19.42578125" customWidth="1"/>
    <col min="15365" max="15365" width="17" customWidth="1"/>
    <col min="15366" max="15366" width="17.7109375" customWidth="1"/>
    <col min="15367" max="15367" width="28.140625" bestFit="1" customWidth="1"/>
    <col min="15368" max="15368" width="20.42578125" customWidth="1"/>
    <col min="15369" max="15369" width="16.7109375" customWidth="1"/>
    <col min="15370" max="15370" width="30.5703125" customWidth="1"/>
    <col min="15618" max="15618" width="28.28515625" customWidth="1"/>
    <col min="15619" max="15619" width="20.140625" customWidth="1"/>
    <col min="15620" max="15620" width="19.42578125" customWidth="1"/>
    <col min="15621" max="15621" width="17" customWidth="1"/>
    <col min="15622" max="15622" width="17.7109375" customWidth="1"/>
    <col min="15623" max="15623" width="28.140625" bestFit="1" customWidth="1"/>
    <col min="15624" max="15624" width="20.42578125" customWidth="1"/>
    <col min="15625" max="15625" width="16.7109375" customWidth="1"/>
    <col min="15626" max="15626" width="30.5703125" customWidth="1"/>
    <col min="15874" max="15874" width="28.28515625" customWidth="1"/>
    <col min="15875" max="15875" width="20.140625" customWidth="1"/>
    <col min="15876" max="15876" width="19.42578125" customWidth="1"/>
    <col min="15877" max="15877" width="17" customWidth="1"/>
    <col min="15878" max="15878" width="17.7109375" customWidth="1"/>
    <col min="15879" max="15879" width="28.140625" bestFit="1" customWidth="1"/>
    <col min="15880" max="15880" width="20.42578125" customWidth="1"/>
    <col min="15881" max="15881" width="16.7109375" customWidth="1"/>
    <col min="15882" max="15882" width="30.5703125" customWidth="1"/>
    <col min="16130" max="16130" width="28.28515625" customWidth="1"/>
    <col min="16131" max="16131" width="20.140625" customWidth="1"/>
    <col min="16132" max="16132" width="19.42578125" customWidth="1"/>
    <col min="16133" max="16133" width="17" customWidth="1"/>
    <col min="16134" max="16134" width="17.7109375" customWidth="1"/>
    <col min="16135" max="16135" width="28.140625" bestFit="1" customWidth="1"/>
    <col min="16136" max="16136" width="20.42578125" customWidth="1"/>
    <col min="16137" max="16137" width="16.7109375" customWidth="1"/>
    <col min="16138" max="16138" width="30.5703125" customWidth="1"/>
  </cols>
  <sheetData>
    <row r="1" spans="2:8" x14ac:dyDescent="0.25">
      <c r="B1" s="340"/>
      <c r="C1" s="340"/>
      <c r="D1" s="340"/>
      <c r="E1" s="340"/>
      <c r="F1" s="340"/>
      <c r="G1" s="340"/>
    </row>
    <row r="2" spans="2:8" x14ac:dyDescent="0.25">
      <c r="B2" s="516" t="s">
        <v>723</v>
      </c>
      <c r="E2" s="340"/>
      <c r="F2" s="340"/>
      <c r="G2" s="340"/>
    </row>
    <row r="3" spans="2:8" x14ac:dyDescent="0.25">
      <c r="B3" s="340"/>
      <c r="C3" s="340"/>
      <c r="D3" s="340"/>
      <c r="E3" s="340"/>
      <c r="F3" s="340"/>
      <c r="G3" s="340"/>
    </row>
    <row r="4" spans="2:8" ht="15.75" x14ac:dyDescent="0.25">
      <c r="B4" s="406" t="s">
        <v>427</v>
      </c>
    </row>
    <row r="5" spans="2:8" x14ac:dyDescent="0.25">
      <c r="B5" s="628" t="s">
        <v>278</v>
      </c>
    </row>
    <row r="6" spans="2:8" ht="4.5" customHeight="1" thickBot="1" x14ac:dyDescent="0.3">
      <c r="B6" s="378"/>
      <c r="C6" s="378"/>
      <c r="D6" s="378"/>
      <c r="E6" s="378"/>
      <c r="F6" s="378"/>
      <c r="G6" s="378"/>
    </row>
    <row r="7" spans="2:8" ht="15.75" thickBot="1" x14ac:dyDescent="0.3">
      <c r="B7" s="854"/>
      <c r="C7" s="623"/>
      <c r="D7" s="1253" t="s">
        <v>428</v>
      </c>
      <c r="E7" s="1254"/>
      <c r="F7" s="1254"/>
      <c r="G7" s="1255"/>
    </row>
    <row r="8" spans="2:8" ht="15.75" thickBot="1" x14ac:dyDescent="0.3">
      <c r="B8" s="158" t="s">
        <v>328</v>
      </c>
      <c r="C8" s="158" t="s">
        <v>429</v>
      </c>
      <c r="D8" s="158" t="s">
        <v>330</v>
      </c>
      <c r="E8" s="158" t="s">
        <v>175</v>
      </c>
      <c r="F8" s="158" t="s">
        <v>430</v>
      </c>
      <c r="G8" s="158" t="s">
        <v>431</v>
      </c>
    </row>
    <row r="9" spans="2:8" x14ac:dyDescent="0.25">
      <c r="B9" s="983"/>
      <c r="C9" s="983"/>
      <c r="D9" s="983"/>
      <c r="E9" s="983"/>
      <c r="F9" s="983"/>
      <c r="G9" s="983"/>
    </row>
    <row r="10" spans="2:8" ht="15.75" thickBot="1" x14ac:dyDescent="0.3">
      <c r="B10" s="905"/>
      <c r="C10" s="905"/>
      <c r="D10" s="905"/>
      <c r="E10" s="905"/>
      <c r="F10" s="905"/>
      <c r="G10" s="905"/>
    </row>
    <row r="11" spans="2:8" ht="15.75" thickBot="1" x14ac:dyDescent="0.3">
      <c r="B11" s="854" t="s">
        <v>432</v>
      </c>
      <c r="C11" s="623"/>
      <c r="D11" s="623"/>
      <c r="E11" s="623"/>
      <c r="F11" s="624">
        <v>0</v>
      </c>
      <c r="G11" s="625">
        <v>0</v>
      </c>
      <c r="H11" s="378"/>
    </row>
    <row r="12" spans="2:8" ht="15.75" thickBot="1" x14ac:dyDescent="0.3">
      <c r="B12" s="854" t="s">
        <v>433</v>
      </c>
      <c r="C12" s="623"/>
      <c r="D12" s="623"/>
      <c r="E12" s="623"/>
      <c r="F12" s="624">
        <v>0</v>
      </c>
      <c r="G12" s="625">
        <v>0</v>
      </c>
      <c r="H12" s="387"/>
    </row>
    <row r="13" spans="2:8" x14ac:dyDescent="0.25">
      <c r="B13" s="1256"/>
      <c r="C13" s="1256"/>
      <c r="D13" s="1256"/>
      <c r="E13" s="1256"/>
      <c r="F13" s="1256"/>
      <c r="G13" s="1256"/>
      <c r="H13" s="1256"/>
    </row>
    <row r="14" spans="2:8" x14ac:dyDescent="0.25">
      <c r="B14" s="978"/>
      <c r="C14" s="978"/>
      <c r="D14" s="978"/>
      <c r="E14" s="978"/>
      <c r="F14" s="978"/>
      <c r="G14" s="978"/>
      <c r="H14" s="978"/>
    </row>
    <row r="15" spans="2:8" ht="17.25" customHeight="1" x14ac:dyDescent="0.25">
      <c r="B15" s="979" t="s">
        <v>434</v>
      </c>
      <c r="C15" s="378"/>
      <c r="D15" s="378"/>
      <c r="E15" s="378"/>
      <c r="F15" s="378"/>
      <c r="G15" s="378"/>
      <c r="H15" s="378"/>
    </row>
    <row r="16" spans="2:8" ht="18" customHeight="1" thickBot="1" x14ac:dyDescent="0.3">
      <c r="B16" s="378"/>
      <c r="C16" s="378"/>
      <c r="D16" s="378"/>
      <c r="E16" s="378"/>
      <c r="F16" s="378"/>
      <c r="G16" s="378"/>
      <c r="H16" s="378"/>
    </row>
    <row r="17" spans="1:10" s="122" customFormat="1" ht="27.75" customHeight="1" thickBot="1" x14ac:dyDescent="0.3">
      <c r="A17" s="695"/>
      <c r="B17" s="160" t="s">
        <v>435</v>
      </c>
      <c r="C17" s="160" t="s">
        <v>429</v>
      </c>
      <c r="D17" s="160" t="s">
        <v>175</v>
      </c>
      <c r="E17" s="160" t="s">
        <v>436</v>
      </c>
      <c r="F17" s="160" t="s">
        <v>437</v>
      </c>
      <c r="G17" s="160" t="s">
        <v>175</v>
      </c>
      <c r="H17" s="377"/>
    </row>
    <row r="18" spans="1:10" x14ac:dyDescent="0.25">
      <c r="B18" s="984" t="s">
        <v>440</v>
      </c>
      <c r="C18" s="984" t="s">
        <v>441</v>
      </c>
      <c r="D18" s="1006">
        <v>0</v>
      </c>
      <c r="E18" s="1006">
        <v>0</v>
      </c>
      <c r="F18" s="1001">
        <v>84191680</v>
      </c>
      <c r="G18" s="984" t="s">
        <v>438</v>
      </c>
      <c r="H18" s="378"/>
    </row>
    <row r="19" spans="1:10" ht="13.15" customHeight="1" x14ac:dyDescent="0.25">
      <c r="B19" s="984" t="s">
        <v>440</v>
      </c>
      <c r="C19" s="984" t="s">
        <v>441</v>
      </c>
      <c r="D19" s="1006">
        <v>0</v>
      </c>
      <c r="E19" s="1006">
        <v>0</v>
      </c>
      <c r="F19" s="1001">
        <v>1156445</v>
      </c>
      <c r="G19" s="984" t="s">
        <v>439</v>
      </c>
      <c r="H19" s="378"/>
    </row>
    <row r="20" spans="1:10" ht="15.75" thickBot="1" x14ac:dyDescent="0.3">
      <c r="B20" s="985" t="s">
        <v>872</v>
      </c>
      <c r="C20" s="985" t="s">
        <v>441</v>
      </c>
      <c r="D20" s="1007">
        <v>0</v>
      </c>
      <c r="E20" s="1007">
        <v>0</v>
      </c>
      <c r="F20" s="1001">
        <v>10571000</v>
      </c>
      <c r="G20" s="985" t="s">
        <v>588</v>
      </c>
      <c r="H20" s="378"/>
    </row>
    <row r="21" spans="1:10" ht="15.75" thickBot="1" x14ac:dyDescent="0.3">
      <c r="B21" s="674" t="s">
        <v>442</v>
      </c>
      <c r="C21" s="676"/>
      <c r="D21" s="1008"/>
      <c r="E21" s="1008">
        <v>0</v>
      </c>
      <c r="F21" s="1008">
        <v>95919125</v>
      </c>
      <c r="G21" s="744"/>
      <c r="H21" s="378"/>
    </row>
    <row r="22" spans="1:10" ht="15.75" customHeight="1" thickBot="1" x14ac:dyDescent="0.3">
      <c r="B22" s="981" t="s">
        <v>443</v>
      </c>
      <c r="C22" s="692"/>
      <c r="D22" s="1009"/>
      <c r="E22" s="1009">
        <v>0</v>
      </c>
      <c r="F22" s="1009">
        <v>99771571</v>
      </c>
      <c r="G22" s="692"/>
      <c r="H22" s="378"/>
    </row>
    <row r="23" spans="1:10" x14ac:dyDescent="0.25">
      <c r="B23" s="378"/>
      <c r="C23" s="378"/>
      <c r="D23" s="378"/>
      <c r="E23" s="378"/>
      <c r="F23" s="378"/>
      <c r="G23" s="377"/>
      <c r="H23" s="378"/>
    </row>
    <row r="24" spans="1:10" x14ac:dyDescent="0.25">
      <c r="B24" s="378"/>
      <c r="C24" s="378"/>
      <c r="D24" s="378"/>
      <c r="E24" s="378"/>
      <c r="F24" s="378"/>
      <c r="G24" s="378"/>
      <c r="H24" s="378"/>
    </row>
    <row r="25" spans="1:10" ht="15.75" x14ac:dyDescent="0.25">
      <c r="B25" s="979" t="s">
        <v>444</v>
      </c>
      <c r="C25" s="378"/>
      <c r="D25" s="378"/>
      <c r="E25" s="378"/>
      <c r="F25" s="378"/>
      <c r="G25" s="378"/>
      <c r="H25" s="378"/>
    </row>
    <row r="26" spans="1:10" x14ac:dyDescent="0.25">
      <c r="B26" s="376" t="s">
        <v>445</v>
      </c>
      <c r="C26" s="378"/>
      <c r="D26" s="378"/>
      <c r="E26" s="378"/>
      <c r="F26" s="378"/>
      <c r="G26" s="378"/>
      <c r="H26" s="378"/>
    </row>
    <row r="27" spans="1:10" ht="15.75" thickBot="1" x14ac:dyDescent="0.3">
      <c r="B27" s="378"/>
      <c r="C27" s="378"/>
      <c r="D27" s="378"/>
      <c r="E27" s="378"/>
      <c r="F27" s="378"/>
      <c r="G27" s="378"/>
      <c r="H27" s="378"/>
    </row>
    <row r="28" spans="1:10" s="122" customFormat="1" ht="26.25" thickBot="1" x14ac:dyDescent="0.3">
      <c r="A28" s="695"/>
      <c r="B28" s="987" t="s">
        <v>175</v>
      </c>
      <c r="C28" s="160" t="s">
        <v>446</v>
      </c>
      <c r="D28" s="158" t="s">
        <v>307</v>
      </c>
      <c r="E28" s="158" t="s">
        <v>447</v>
      </c>
      <c r="F28" s="977" t="s">
        <v>448</v>
      </c>
      <c r="G28" s="377"/>
      <c r="H28" s="377"/>
    </row>
    <row r="29" spans="1:10" x14ac:dyDescent="0.25">
      <c r="B29" s="928" t="s">
        <v>409</v>
      </c>
      <c r="C29" s="1004">
        <v>5000000000</v>
      </c>
      <c r="D29" s="1004">
        <v>0</v>
      </c>
      <c r="E29" s="1004">
        <v>0</v>
      </c>
      <c r="F29" s="1003">
        <v>5000000000</v>
      </c>
      <c r="G29" s="372"/>
    </row>
    <row r="30" spans="1:10" x14ac:dyDescent="0.25">
      <c r="B30" s="509" t="s">
        <v>449</v>
      </c>
      <c r="C30" s="997">
        <v>1387223760</v>
      </c>
      <c r="D30" s="997">
        <v>759225102</v>
      </c>
      <c r="E30" s="997">
        <v>0</v>
      </c>
      <c r="F30" s="1001">
        <v>1387223760</v>
      </c>
      <c r="G30" s="393"/>
    </row>
    <row r="31" spans="1:10" x14ac:dyDescent="0.25">
      <c r="B31" s="509" t="s">
        <v>151</v>
      </c>
      <c r="C31" s="997">
        <v>1325347815</v>
      </c>
      <c r="D31" s="997">
        <v>0</v>
      </c>
      <c r="E31" s="997">
        <v>0</v>
      </c>
      <c r="F31" s="1001">
        <v>1325347815</v>
      </c>
      <c r="G31" s="372"/>
    </row>
    <row r="32" spans="1:10" x14ac:dyDescent="0.25">
      <c r="B32" s="509" t="s">
        <v>450</v>
      </c>
      <c r="C32" s="997">
        <v>1423486182</v>
      </c>
      <c r="D32" s="997">
        <v>0</v>
      </c>
      <c r="E32" s="997">
        <v>0</v>
      </c>
      <c r="F32" s="1001">
        <v>1423486182</v>
      </c>
      <c r="G32" s="372"/>
      <c r="J32" s="6"/>
    </row>
    <row r="33" spans="1:10" x14ac:dyDescent="0.25">
      <c r="B33" s="509" t="s">
        <v>451</v>
      </c>
      <c r="C33" s="997">
        <v>0</v>
      </c>
      <c r="D33" s="997">
        <v>0</v>
      </c>
      <c r="E33" s="997">
        <v>-553175629</v>
      </c>
      <c r="F33" s="1001">
        <v>-553175629</v>
      </c>
      <c r="G33" s="372"/>
      <c r="I33" s="6"/>
      <c r="J33" s="6"/>
    </row>
    <row r="34" spans="1:10" s="38" customFormat="1" ht="18.75" customHeight="1" thickBot="1" x14ac:dyDescent="0.25">
      <c r="A34" s="816"/>
      <c r="B34" s="431" t="s">
        <v>359</v>
      </c>
      <c r="C34" s="1005">
        <v>9136057757</v>
      </c>
      <c r="D34" s="1005">
        <v>759225102</v>
      </c>
      <c r="E34" s="1005">
        <v>-553175629</v>
      </c>
      <c r="F34" s="1002">
        <v>8582882128</v>
      </c>
      <c r="G34" s="716"/>
      <c r="H34" s="716"/>
      <c r="I34" s="37"/>
      <c r="J34" s="37"/>
    </row>
    <row r="35" spans="1:10" x14ac:dyDescent="0.25">
      <c r="C35" s="372"/>
      <c r="F35" s="372"/>
      <c r="G35" s="372"/>
      <c r="J35" s="6"/>
    </row>
    <row r="36" spans="1:10" ht="15.75" x14ac:dyDescent="0.25">
      <c r="B36" s="406" t="s">
        <v>452</v>
      </c>
      <c r="D36" s="372"/>
      <c r="E36" s="372"/>
      <c r="F36" s="372"/>
      <c r="J36" s="6"/>
    </row>
    <row r="37" spans="1:10" ht="10.5" customHeight="1" thickBot="1" x14ac:dyDescent="0.3"/>
    <row r="38" spans="1:10" ht="26.25" thickBot="1" x14ac:dyDescent="0.3">
      <c r="B38" s="987" t="s">
        <v>244</v>
      </c>
      <c r="C38" s="160" t="s">
        <v>453</v>
      </c>
      <c r="D38" s="160" t="s">
        <v>307</v>
      </c>
      <c r="E38" s="160" t="s">
        <v>447</v>
      </c>
      <c r="F38" s="160" t="s">
        <v>454</v>
      </c>
      <c r="G38" s="160" t="s">
        <v>455</v>
      </c>
    </row>
    <row r="39" spans="1:10" ht="18.75" customHeight="1" x14ac:dyDescent="0.25">
      <c r="B39" s="988" t="s">
        <v>456</v>
      </c>
      <c r="C39" s="959">
        <v>-27770825</v>
      </c>
      <c r="D39" s="993"/>
      <c r="E39" s="993">
        <v>0</v>
      </c>
      <c r="F39" s="994">
        <v>-27770825</v>
      </c>
      <c r="G39" s="995">
        <v>-27770825</v>
      </c>
      <c r="I39" s="6"/>
    </row>
    <row r="40" spans="1:10" ht="18.75" customHeight="1" x14ac:dyDescent="0.25">
      <c r="B40" s="989" t="s">
        <v>359</v>
      </c>
      <c r="C40" s="996"/>
      <c r="D40" s="996"/>
      <c r="E40" s="996"/>
      <c r="F40" s="994">
        <v>-27770825</v>
      </c>
      <c r="G40" s="997">
        <v>27770825</v>
      </c>
      <c r="H40" s="390"/>
    </row>
    <row r="41" spans="1:10" ht="15.75" customHeight="1" x14ac:dyDescent="0.25">
      <c r="B41" s="989" t="s">
        <v>457</v>
      </c>
      <c r="C41" s="996"/>
      <c r="D41" s="996"/>
      <c r="E41" s="996"/>
      <c r="F41" s="998"/>
      <c r="G41" s="996"/>
    </row>
    <row r="42" spans="1:10" ht="15.75" thickBot="1" x14ac:dyDescent="0.3">
      <c r="B42" s="990" t="s">
        <v>4</v>
      </c>
      <c r="C42" s="999"/>
      <c r="D42" s="999"/>
      <c r="E42" s="999"/>
      <c r="F42" s="1000"/>
      <c r="G42" s="999"/>
    </row>
    <row r="43" spans="1:10" ht="19.5" customHeight="1" thickBot="1" x14ac:dyDescent="0.3">
      <c r="B43" s="991" t="s">
        <v>359</v>
      </c>
      <c r="C43" s="992"/>
      <c r="D43" s="992"/>
      <c r="E43" s="992"/>
      <c r="F43" s="992"/>
      <c r="G43" s="992"/>
    </row>
    <row r="48" spans="1:10" x14ac:dyDescent="0.25">
      <c r="J48" s="39"/>
    </row>
  </sheetData>
  <mergeCells count="2">
    <mergeCell ref="D7:G7"/>
    <mergeCell ref="B13:H13"/>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K109"/>
  <sheetViews>
    <sheetView showGridLines="0" topLeftCell="A101" zoomScale="90" zoomScaleNormal="90" workbookViewId="0">
      <selection activeCell="C96" sqref="C96"/>
    </sheetView>
  </sheetViews>
  <sheetFormatPr baseColWidth="10" defaultRowHeight="15" x14ac:dyDescent="0.25"/>
  <cols>
    <col min="1" max="1" width="7.28515625" style="226" customWidth="1"/>
    <col min="2" max="2" width="31.28515625" style="226" customWidth="1"/>
    <col min="3" max="3" width="15.7109375" style="226" customWidth="1"/>
    <col min="4" max="4" width="17.42578125" style="343" customWidth="1"/>
    <col min="5" max="5" width="11" style="344" customWidth="1"/>
    <col min="6" max="6" width="31.85546875" style="344" customWidth="1"/>
    <col min="7" max="7" width="16.85546875" style="226" customWidth="1"/>
    <col min="8" max="8" width="18.85546875" style="226" customWidth="1"/>
    <col min="9" max="9" width="16.7109375" style="226" customWidth="1"/>
    <col min="10" max="10" width="16.140625" style="226" customWidth="1"/>
    <col min="11" max="11" width="13.5703125" style="226" bestFit="1" customWidth="1"/>
    <col min="12" max="257" width="11.42578125" style="226"/>
    <col min="258" max="258" width="44.28515625" style="226" customWidth="1"/>
    <col min="259" max="259" width="14.28515625" style="226" customWidth="1"/>
    <col min="260" max="260" width="17" style="226" customWidth="1"/>
    <col min="261" max="261" width="14.7109375" style="226" customWidth="1"/>
    <col min="262" max="262" width="14" style="226" customWidth="1"/>
    <col min="263" max="263" width="26.7109375" style="226" customWidth="1"/>
    <col min="264" max="265" width="19.28515625" style="226" customWidth="1"/>
    <col min="266" max="266" width="16.140625" style="226" customWidth="1"/>
    <col min="267" max="267" width="13.5703125" style="226" bestFit="1" customWidth="1"/>
    <col min="268" max="513" width="11.42578125" style="226"/>
    <col min="514" max="514" width="44.28515625" style="226" customWidth="1"/>
    <col min="515" max="515" width="14.28515625" style="226" customWidth="1"/>
    <col min="516" max="516" width="17" style="226" customWidth="1"/>
    <col min="517" max="517" width="14.7109375" style="226" customWidth="1"/>
    <col min="518" max="518" width="14" style="226" customWidth="1"/>
    <col min="519" max="519" width="26.7109375" style="226" customWidth="1"/>
    <col min="520" max="521" width="19.28515625" style="226" customWidth="1"/>
    <col min="522" max="522" width="16.140625" style="226" customWidth="1"/>
    <col min="523" max="523" width="13.5703125" style="226" bestFit="1" customWidth="1"/>
    <col min="524" max="769" width="11.42578125" style="226"/>
    <col min="770" max="770" width="44.28515625" style="226" customWidth="1"/>
    <col min="771" max="771" width="14.28515625" style="226" customWidth="1"/>
    <col min="772" max="772" width="17" style="226" customWidth="1"/>
    <col min="773" max="773" width="14.7109375" style="226" customWidth="1"/>
    <col min="774" max="774" width="14" style="226" customWidth="1"/>
    <col min="775" max="775" width="26.7109375" style="226" customWidth="1"/>
    <col min="776" max="777" width="19.28515625" style="226" customWidth="1"/>
    <col min="778" max="778" width="16.140625" style="226" customWidth="1"/>
    <col min="779" max="779" width="13.5703125" style="226" bestFit="1" customWidth="1"/>
    <col min="780" max="1025" width="11.42578125" style="226"/>
    <col min="1026" max="1026" width="44.28515625" style="226" customWidth="1"/>
    <col min="1027" max="1027" width="14.28515625" style="226" customWidth="1"/>
    <col min="1028" max="1028" width="17" style="226" customWidth="1"/>
    <col min="1029" max="1029" width="14.7109375" style="226" customWidth="1"/>
    <col min="1030" max="1030" width="14" style="226" customWidth="1"/>
    <col min="1031" max="1031" width="26.7109375" style="226" customWidth="1"/>
    <col min="1032" max="1033" width="19.28515625" style="226" customWidth="1"/>
    <col min="1034" max="1034" width="16.140625" style="226" customWidth="1"/>
    <col min="1035" max="1035" width="13.5703125" style="226" bestFit="1" customWidth="1"/>
    <col min="1036" max="1281" width="11.42578125" style="226"/>
    <col min="1282" max="1282" width="44.28515625" style="226" customWidth="1"/>
    <col min="1283" max="1283" width="14.28515625" style="226" customWidth="1"/>
    <col min="1284" max="1284" width="17" style="226" customWidth="1"/>
    <col min="1285" max="1285" width="14.7109375" style="226" customWidth="1"/>
    <col min="1286" max="1286" width="14" style="226" customWidth="1"/>
    <col min="1287" max="1287" width="26.7109375" style="226" customWidth="1"/>
    <col min="1288" max="1289" width="19.28515625" style="226" customWidth="1"/>
    <col min="1290" max="1290" width="16.140625" style="226" customWidth="1"/>
    <col min="1291" max="1291" width="13.5703125" style="226" bestFit="1" customWidth="1"/>
    <col min="1292" max="1537" width="11.42578125" style="226"/>
    <col min="1538" max="1538" width="44.28515625" style="226" customWidth="1"/>
    <col min="1539" max="1539" width="14.28515625" style="226" customWidth="1"/>
    <col min="1540" max="1540" width="17" style="226" customWidth="1"/>
    <col min="1541" max="1541" width="14.7109375" style="226" customWidth="1"/>
    <col min="1542" max="1542" width="14" style="226" customWidth="1"/>
    <col min="1543" max="1543" width="26.7109375" style="226" customWidth="1"/>
    <col min="1544" max="1545" width="19.28515625" style="226" customWidth="1"/>
    <col min="1546" max="1546" width="16.140625" style="226" customWidth="1"/>
    <col min="1547" max="1547" width="13.5703125" style="226" bestFit="1" customWidth="1"/>
    <col min="1548" max="1793" width="11.42578125" style="226"/>
    <col min="1794" max="1794" width="44.28515625" style="226" customWidth="1"/>
    <col min="1795" max="1795" width="14.28515625" style="226" customWidth="1"/>
    <col min="1796" max="1796" width="17" style="226" customWidth="1"/>
    <col min="1797" max="1797" width="14.7109375" style="226" customWidth="1"/>
    <col min="1798" max="1798" width="14" style="226" customWidth="1"/>
    <col min="1799" max="1799" width="26.7109375" style="226" customWidth="1"/>
    <col min="1800" max="1801" width="19.28515625" style="226" customWidth="1"/>
    <col min="1802" max="1802" width="16.140625" style="226" customWidth="1"/>
    <col min="1803" max="1803" width="13.5703125" style="226" bestFit="1" customWidth="1"/>
    <col min="1804" max="2049" width="11.42578125" style="226"/>
    <col min="2050" max="2050" width="44.28515625" style="226" customWidth="1"/>
    <col min="2051" max="2051" width="14.28515625" style="226" customWidth="1"/>
    <col min="2052" max="2052" width="17" style="226" customWidth="1"/>
    <col min="2053" max="2053" width="14.7109375" style="226" customWidth="1"/>
    <col min="2054" max="2054" width="14" style="226" customWidth="1"/>
    <col min="2055" max="2055" width="26.7109375" style="226" customWidth="1"/>
    <col min="2056" max="2057" width="19.28515625" style="226" customWidth="1"/>
    <col min="2058" max="2058" width="16.140625" style="226" customWidth="1"/>
    <col min="2059" max="2059" width="13.5703125" style="226" bestFit="1" customWidth="1"/>
    <col min="2060" max="2305" width="11.42578125" style="226"/>
    <col min="2306" max="2306" width="44.28515625" style="226" customWidth="1"/>
    <col min="2307" max="2307" width="14.28515625" style="226" customWidth="1"/>
    <col min="2308" max="2308" width="17" style="226" customWidth="1"/>
    <col min="2309" max="2309" width="14.7109375" style="226" customWidth="1"/>
    <col min="2310" max="2310" width="14" style="226" customWidth="1"/>
    <col min="2311" max="2311" width="26.7109375" style="226" customWidth="1"/>
    <col min="2312" max="2313" width="19.28515625" style="226" customWidth="1"/>
    <col min="2314" max="2314" width="16.140625" style="226" customWidth="1"/>
    <col min="2315" max="2315" width="13.5703125" style="226" bestFit="1" customWidth="1"/>
    <col min="2316" max="2561" width="11.42578125" style="226"/>
    <col min="2562" max="2562" width="44.28515625" style="226" customWidth="1"/>
    <col min="2563" max="2563" width="14.28515625" style="226" customWidth="1"/>
    <col min="2564" max="2564" width="17" style="226" customWidth="1"/>
    <col min="2565" max="2565" width="14.7109375" style="226" customWidth="1"/>
    <col min="2566" max="2566" width="14" style="226" customWidth="1"/>
    <col min="2567" max="2567" width="26.7109375" style="226" customWidth="1"/>
    <col min="2568" max="2569" width="19.28515625" style="226" customWidth="1"/>
    <col min="2570" max="2570" width="16.140625" style="226" customWidth="1"/>
    <col min="2571" max="2571" width="13.5703125" style="226" bestFit="1" customWidth="1"/>
    <col min="2572" max="2817" width="11.42578125" style="226"/>
    <col min="2818" max="2818" width="44.28515625" style="226" customWidth="1"/>
    <col min="2819" max="2819" width="14.28515625" style="226" customWidth="1"/>
    <col min="2820" max="2820" width="17" style="226" customWidth="1"/>
    <col min="2821" max="2821" width="14.7109375" style="226" customWidth="1"/>
    <col min="2822" max="2822" width="14" style="226" customWidth="1"/>
    <col min="2823" max="2823" width="26.7109375" style="226" customWidth="1"/>
    <col min="2824" max="2825" width="19.28515625" style="226" customWidth="1"/>
    <col min="2826" max="2826" width="16.140625" style="226" customWidth="1"/>
    <col min="2827" max="2827" width="13.5703125" style="226" bestFit="1" customWidth="1"/>
    <col min="2828" max="3073" width="11.42578125" style="226"/>
    <col min="3074" max="3074" width="44.28515625" style="226" customWidth="1"/>
    <col min="3075" max="3075" width="14.28515625" style="226" customWidth="1"/>
    <col min="3076" max="3076" width="17" style="226" customWidth="1"/>
    <col min="3077" max="3077" width="14.7109375" style="226" customWidth="1"/>
    <col min="3078" max="3078" width="14" style="226" customWidth="1"/>
    <col min="3079" max="3079" width="26.7109375" style="226" customWidth="1"/>
    <col min="3080" max="3081" width="19.28515625" style="226" customWidth="1"/>
    <col min="3082" max="3082" width="16.140625" style="226" customWidth="1"/>
    <col min="3083" max="3083" width="13.5703125" style="226" bestFit="1" customWidth="1"/>
    <col min="3084" max="3329" width="11.42578125" style="226"/>
    <col min="3330" max="3330" width="44.28515625" style="226" customWidth="1"/>
    <col min="3331" max="3331" width="14.28515625" style="226" customWidth="1"/>
    <col min="3332" max="3332" width="17" style="226" customWidth="1"/>
    <col min="3333" max="3333" width="14.7109375" style="226" customWidth="1"/>
    <col min="3334" max="3334" width="14" style="226" customWidth="1"/>
    <col min="3335" max="3335" width="26.7109375" style="226" customWidth="1"/>
    <col min="3336" max="3337" width="19.28515625" style="226" customWidth="1"/>
    <col min="3338" max="3338" width="16.140625" style="226" customWidth="1"/>
    <col min="3339" max="3339" width="13.5703125" style="226" bestFit="1" customWidth="1"/>
    <col min="3340" max="3585" width="11.42578125" style="226"/>
    <col min="3586" max="3586" width="44.28515625" style="226" customWidth="1"/>
    <col min="3587" max="3587" width="14.28515625" style="226" customWidth="1"/>
    <col min="3588" max="3588" width="17" style="226" customWidth="1"/>
    <col min="3589" max="3589" width="14.7109375" style="226" customWidth="1"/>
    <col min="3590" max="3590" width="14" style="226" customWidth="1"/>
    <col min="3591" max="3591" width="26.7109375" style="226" customWidth="1"/>
    <col min="3592" max="3593" width="19.28515625" style="226" customWidth="1"/>
    <col min="3594" max="3594" width="16.140625" style="226" customWidth="1"/>
    <col min="3595" max="3595" width="13.5703125" style="226" bestFit="1" customWidth="1"/>
    <col min="3596" max="3841" width="11.42578125" style="226"/>
    <col min="3842" max="3842" width="44.28515625" style="226" customWidth="1"/>
    <col min="3843" max="3843" width="14.28515625" style="226" customWidth="1"/>
    <col min="3844" max="3844" width="17" style="226" customWidth="1"/>
    <col min="3845" max="3845" width="14.7109375" style="226" customWidth="1"/>
    <col min="3846" max="3846" width="14" style="226" customWidth="1"/>
    <col min="3847" max="3847" width="26.7109375" style="226" customWidth="1"/>
    <col min="3848" max="3849" width="19.28515625" style="226" customWidth="1"/>
    <col min="3850" max="3850" width="16.140625" style="226" customWidth="1"/>
    <col min="3851" max="3851" width="13.5703125" style="226" bestFit="1" customWidth="1"/>
    <col min="3852" max="4097" width="11.42578125" style="226"/>
    <col min="4098" max="4098" width="44.28515625" style="226" customWidth="1"/>
    <col min="4099" max="4099" width="14.28515625" style="226" customWidth="1"/>
    <col min="4100" max="4100" width="17" style="226" customWidth="1"/>
    <col min="4101" max="4101" width="14.7109375" style="226" customWidth="1"/>
    <col min="4102" max="4102" width="14" style="226" customWidth="1"/>
    <col min="4103" max="4103" width="26.7109375" style="226" customWidth="1"/>
    <col min="4104" max="4105" width="19.28515625" style="226" customWidth="1"/>
    <col min="4106" max="4106" width="16.140625" style="226" customWidth="1"/>
    <col min="4107" max="4107" width="13.5703125" style="226" bestFit="1" customWidth="1"/>
    <col min="4108" max="4353" width="11.42578125" style="226"/>
    <col min="4354" max="4354" width="44.28515625" style="226" customWidth="1"/>
    <col min="4355" max="4355" width="14.28515625" style="226" customWidth="1"/>
    <col min="4356" max="4356" width="17" style="226" customWidth="1"/>
    <col min="4357" max="4357" width="14.7109375" style="226" customWidth="1"/>
    <col min="4358" max="4358" width="14" style="226" customWidth="1"/>
    <col min="4359" max="4359" width="26.7109375" style="226" customWidth="1"/>
    <col min="4360" max="4361" width="19.28515625" style="226" customWidth="1"/>
    <col min="4362" max="4362" width="16.140625" style="226" customWidth="1"/>
    <col min="4363" max="4363" width="13.5703125" style="226" bestFit="1" customWidth="1"/>
    <col min="4364" max="4609" width="11.42578125" style="226"/>
    <col min="4610" max="4610" width="44.28515625" style="226" customWidth="1"/>
    <col min="4611" max="4611" width="14.28515625" style="226" customWidth="1"/>
    <col min="4612" max="4612" width="17" style="226" customWidth="1"/>
    <col min="4613" max="4613" width="14.7109375" style="226" customWidth="1"/>
    <col min="4614" max="4614" width="14" style="226" customWidth="1"/>
    <col min="4615" max="4615" width="26.7109375" style="226" customWidth="1"/>
    <col min="4616" max="4617" width="19.28515625" style="226" customWidth="1"/>
    <col min="4618" max="4618" width="16.140625" style="226" customWidth="1"/>
    <col min="4619" max="4619" width="13.5703125" style="226" bestFit="1" customWidth="1"/>
    <col min="4620" max="4865" width="11.42578125" style="226"/>
    <col min="4866" max="4866" width="44.28515625" style="226" customWidth="1"/>
    <col min="4867" max="4867" width="14.28515625" style="226" customWidth="1"/>
    <col min="4868" max="4868" width="17" style="226" customWidth="1"/>
    <col min="4869" max="4869" width="14.7109375" style="226" customWidth="1"/>
    <col min="4870" max="4870" width="14" style="226" customWidth="1"/>
    <col min="4871" max="4871" width="26.7109375" style="226" customWidth="1"/>
    <col min="4872" max="4873" width="19.28515625" style="226" customWidth="1"/>
    <col min="4874" max="4874" width="16.140625" style="226" customWidth="1"/>
    <col min="4875" max="4875" width="13.5703125" style="226" bestFit="1" customWidth="1"/>
    <col min="4876" max="5121" width="11.42578125" style="226"/>
    <col min="5122" max="5122" width="44.28515625" style="226" customWidth="1"/>
    <col min="5123" max="5123" width="14.28515625" style="226" customWidth="1"/>
    <col min="5124" max="5124" width="17" style="226" customWidth="1"/>
    <col min="5125" max="5125" width="14.7109375" style="226" customWidth="1"/>
    <col min="5126" max="5126" width="14" style="226" customWidth="1"/>
    <col min="5127" max="5127" width="26.7109375" style="226" customWidth="1"/>
    <col min="5128" max="5129" width="19.28515625" style="226" customWidth="1"/>
    <col min="5130" max="5130" width="16.140625" style="226" customWidth="1"/>
    <col min="5131" max="5131" width="13.5703125" style="226" bestFit="1" customWidth="1"/>
    <col min="5132" max="5377" width="11.42578125" style="226"/>
    <col min="5378" max="5378" width="44.28515625" style="226" customWidth="1"/>
    <col min="5379" max="5379" width="14.28515625" style="226" customWidth="1"/>
    <col min="5380" max="5380" width="17" style="226" customWidth="1"/>
    <col min="5381" max="5381" width="14.7109375" style="226" customWidth="1"/>
    <col min="5382" max="5382" width="14" style="226" customWidth="1"/>
    <col min="5383" max="5383" width="26.7109375" style="226" customWidth="1"/>
    <col min="5384" max="5385" width="19.28515625" style="226" customWidth="1"/>
    <col min="5386" max="5386" width="16.140625" style="226" customWidth="1"/>
    <col min="5387" max="5387" width="13.5703125" style="226" bestFit="1" customWidth="1"/>
    <col min="5388" max="5633" width="11.42578125" style="226"/>
    <col min="5634" max="5634" width="44.28515625" style="226" customWidth="1"/>
    <col min="5635" max="5635" width="14.28515625" style="226" customWidth="1"/>
    <col min="5636" max="5636" width="17" style="226" customWidth="1"/>
    <col min="5637" max="5637" width="14.7109375" style="226" customWidth="1"/>
    <col min="5638" max="5638" width="14" style="226" customWidth="1"/>
    <col min="5639" max="5639" width="26.7109375" style="226" customWidth="1"/>
    <col min="5640" max="5641" width="19.28515625" style="226" customWidth="1"/>
    <col min="5642" max="5642" width="16.140625" style="226" customWidth="1"/>
    <col min="5643" max="5643" width="13.5703125" style="226" bestFit="1" customWidth="1"/>
    <col min="5644" max="5889" width="11.42578125" style="226"/>
    <col min="5890" max="5890" width="44.28515625" style="226" customWidth="1"/>
    <col min="5891" max="5891" width="14.28515625" style="226" customWidth="1"/>
    <col min="5892" max="5892" width="17" style="226" customWidth="1"/>
    <col min="5893" max="5893" width="14.7109375" style="226" customWidth="1"/>
    <col min="5894" max="5894" width="14" style="226" customWidth="1"/>
    <col min="5895" max="5895" width="26.7109375" style="226" customWidth="1"/>
    <col min="5896" max="5897" width="19.28515625" style="226" customWidth="1"/>
    <col min="5898" max="5898" width="16.140625" style="226" customWidth="1"/>
    <col min="5899" max="5899" width="13.5703125" style="226" bestFit="1" customWidth="1"/>
    <col min="5900" max="6145" width="11.42578125" style="226"/>
    <col min="6146" max="6146" width="44.28515625" style="226" customWidth="1"/>
    <col min="6147" max="6147" width="14.28515625" style="226" customWidth="1"/>
    <col min="6148" max="6148" width="17" style="226" customWidth="1"/>
    <col min="6149" max="6149" width="14.7109375" style="226" customWidth="1"/>
    <col min="6150" max="6150" width="14" style="226" customWidth="1"/>
    <col min="6151" max="6151" width="26.7109375" style="226" customWidth="1"/>
    <col min="6152" max="6153" width="19.28515625" style="226" customWidth="1"/>
    <col min="6154" max="6154" width="16.140625" style="226" customWidth="1"/>
    <col min="6155" max="6155" width="13.5703125" style="226" bestFit="1" customWidth="1"/>
    <col min="6156" max="6401" width="11.42578125" style="226"/>
    <col min="6402" max="6402" width="44.28515625" style="226" customWidth="1"/>
    <col min="6403" max="6403" width="14.28515625" style="226" customWidth="1"/>
    <col min="6404" max="6404" width="17" style="226" customWidth="1"/>
    <col min="6405" max="6405" width="14.7109375" style="226" customWidth="1"/>
    <col min="6406" max="6406" width="14" style="226" customWidth="1"/>
    <col min="6407" max="6407" width="26.7109375" style="226" customWidth="1"/>
    <col min="6408" max="6409" width="19.28515625" style="226" customWidth="1"/>
    <col min="6410" max="6410" width="16.140625" style="226" customWidth="1"/>
    <col min="6411" max="6411" width="13.5703125" style="226" bestFit="1" customWidth="1"/>
    <col min="6412" max="6657" width="11.42578125" style="226"/>
    <col min="6658" max="6658" width="44.28515625" style="226" customWidth="1"/>
    <col min="6659" max="6659" width="14.28515625" style="226" customWidth="1"/>
    <col min="6660" max="6660" width="17" style="226" customWidth="1"/>
    <col min="6661" max="6661" width="14.7109375" style="226" customWidth="1"/>
    <col min="6662" max="6662" width="14" style="226" customWidth="1"/>
    <col min="6663" max="6663" width="26.7109375" style="226" customWidth="1"/>
    <col min="6664" max="6665" width="19.28515625" style="226" customWidth="1"/>
    <col min="6666" max="6666" width="16.140625" style="226" customWidth="1"/>
    <col min="6667" max="6667" width="13.5703125" style="226" bestFit="1" customWidth="1"/>
    <col min="6668" max="6913" width="11.42578125" style="226"/>
    <col min="6914" max="6914" width="44.28515625" style="226" customWidth="1"/>
    <col min="6915" max="6915" width="14.28515625" style="226" customWidth="1"/>
    <col min="6916" max="6916" width="17" style="226" customWidth="1"/>
    <col min="6917" max="6917" width="14.7109375" style="226" customWidth="1"/>
    <col min="6918" max="6918" width="14" style="226" customWidth="1"/>
    <col min="6919" max="6919" width="26.7109375" style="226" customWidth="1"/>
    <col min="6920" max="6921" width="19.28515625" style="226" customWidth="1"/>
    <col min="6922" max="6922" width="16.140625" style="226" customWidth="1"/>
    <col min="6923" max="6923" width="13.5703125" style="226" bestFit="1" customWidth="1"/>
    <col min="6924" max="7169" width="11.42578125" style="226"/>
    <col min="7170" max="7170" width="44.28515625" style="226" customWidth="1"/>
    <col min="7171" max="7171" width="14.28515625" style="226" customWidth="1"/>
    <col min="7172" max="7172" width="17" style="226" customWidth="1"/>
    <col min="7173" max="7173" width="14.7109375" style="226" customWidth="1"/>
    <col min="7174" max="7174" width="14" style="226" customWidth="1"/>
    <col min="7175" max="7175" width="26.7109375" style="226" customWidth="1"/>
    <col min="7176" max="7177" width="19.28515625" style="226" customWidth="1"/>
    <col min="7178" max="7178" width="16.140625" style="226" customWidth="1"/>
    <col min="7179" max="7179" width="13.5703125" style="226" bestFit="1" customWidth="1"/>
    <col min="7180" max="7425" width="11.42578125" style="226"/>
    <col min="7426" max="7426" width="44.28515625" style="226" customWidth="1"/>
    <col min="7427" max="7427" width="14.28515625" style="226" customWidth="1"/>
    <col min="7428" max="7428" width="17" style="226" customWidth="1"/>
    <col min="7429" max="7429" width="14.7109375" style="226" customWidth="1"/>
    <col min="7430" max="7430" width="14" style="226" customWidth="1"/>
    <col min="7431" max="7431" width="26.7109375" style="226" customWidth="1"/>
    <col min="7432" max="7433" width="19.28515625" style="226" customWidth="1"/>
    <col min="7434" max="7434" width="16.140625" style="226" customWidth="1"/>
    <col min="7435" max="7435" width="13.5703125" style="226" bestFit="1" customWidth="1"/>
    <col min="7436" max="7681" width="11.42578125" style="226"/>
    <col min="7682" max="7682" width="44.28515625" style="226" customWidth="1"/>
    <col min="7683" max="7683" width="14.28515625" style="226" customWidth="1"/>
    <col min="7684" max="7684" width="17" style="226" customWidth="1"/>
    <col min="7685" max="7685" width="14.7109375" style="226" customWidth="1"/>
    <col min="7686" max="7686" width="14" style="226" customWidth="1"/>
    <col min="7687" max="7687" width="26.7109375" style="226" customWidth="1"/>
    <col min="7688" max="7689" width="19.28515625" style="226" customWidth="1"/>
    <col min="7690" max="7690" width="16.140625" style="226" customWidth="1"/>
    <col min="7691" max="7691" width="13.5703125" style="226" bestFit="1" customWidth="1"/>
    <col min="7692" max="7937" width="11.42578125" style="226"/>
    <col min="7938" max="7938" width="44.28515625" style="226" customWidth="1"/>
    <col min="7939" max="7939" width="14.28515625" style="226" customWidth="1"/>
    <col min="7940" max="7940" width="17" style="226" customWidth="1"/>
    <col min="7941" max="7941" width="14.7109375" style="226" customWidth="1"/>
    <col min="7942" max="7942" width="14" style="226" customWidth="1"/>
    <col min="7943" max="7943" width="26.7109375" style="226" customWidth="1"/>
    <col min="7944" max="7945" width="19.28515625" style="226" customWidth="1"/>
    <col min="7946" max="7946" width="16.140625" style="226" customWidth="1"/>
    <col min="7947" max="7947" width="13.5703125" style="226" bestFit="1" customWidth="1"/>
    <col min="7948" max="8193" width="11.42578125" style="226"/>
    <col min="8194" max="8194" width="44.28515625" style="226" customWidth="1"/>
    <col min="8195" max="8195" width="14.28515625" style="226" customWidth="1"/>
    <col min="8196" max="8196" width="17" style="226" customWidth="1"/>
    <col min="8197" max="8197" width="14.7109375" style="226" customWidth="1"/>
    <col min="8198" max="8198" width="14" style="226" customWidth="1"/>
    <col min="8199" max="8199" width="26.7109375" style="226" customWidth="1"/>
    <col min="8200" max="8201" width="19.28515625" style="226" customWidth="1"/>
    <col min="8202" max="8202" width="16.140625" style="226" customWidth="1"/>
    <col min="8203" max="8203" width="13.5703125" style="226" bestFit="1" customWidth="1"/>
    <col min="8204" max="8449" width="11.42578125" style="226"/>
    <col min="8450" max="8450" width="44.28515625" style="226" customWidth="1"/>
    <col min="8451" max="8451" width="14.28515625" style="226" customWidth="1"/>
    <col min="8452" max="8452" width="17" style="226" customWidth="1"/>
    <col min="8453" max="8453" width="14.7109375" style="226" customWidth="1"/>
    <col min="8454" max="8454" width="14" style="226" customWidth="1"/>
    <col min="8455" max="8455" width="26.7109375" style="226" customWidth="1"/>
    <col min="8456" max="8457" width="19.28515625" style="226" customWidth="1"/>
    <col min="8458" max="8458" width="16.140625" style="226" customWidth="1"/>
    <col min="8459" max="8459" width="13.5703125" style="226" bestFit="1" customWidth="1"/>
    <col min="8460" max="8705" width="11.42578125" style="226"/>
    <col min="8706" max="8706" width="44.28515625" style="226" customWidth="1"/>
    <col min="8707" max="8707" width="14.28515625" style="226" customWidth="1"/>
    <col min="8708" max="8708" width="17" style="226" customWidth="1"/>
    <col min="8709" max="8709" width="14.7109375" style="226" customWidth="1"/>
    <col min="8710" max="8710" width="14" style="226" customWidth="1"/>
    <col min="8711" max="8711" width="26.7109375" style="226" customWidth="1"/>
    <col min="8712" max="8713" width="19.28515625" style="226" customWidth="1"/>
    <col min="8714" max="8714" width="16.140625" style="226" customWidth="1"/>
    <col min="8715" max="8715" width="13.5703125" style="226" bestFit="1" customWidth="1"/>
    <col min="8716" max="8961" width="11.42578125" style="226"/>
    <col min="8962" max="8962" width="44.28515625" style="226" customWidth="1"/>
    <col min="8963" max="8963" width="14.28515625" style="226" customWidth="1"/>
    <col min="8964" max="8964" width="17" style="226" customWidth="1"/>
    <col min="8965" max="8965" width="14.7109375" style="226" customWidth="1"/>
    <col min="8966" max="8966" width="14" style="226" customWidth="1"/>
    <col min="8967" max="8967" width="26.7109375" style="226" customWidth="1"/>
    <col min="8968" max="8969" width="19.28515625" style="226" customWidth="1"/>
    <col min="8970" max="8970" width="16.140625" style="226" customWidth="1"/>
    <col min="8971" max="8971" width="13.5703125" style="226" bestFit="1" customWidth="1"/>
    <col min="8972" max="9217" width="11.42578125" style="226"/>
    <col min="9218" max="9218" width="44.28515625" style="226" customWidth="1"/>
    <col min="9219" max="9219" width="14.28515625" style="226" customWidth="1"/>
    <col min="9220" max="9220" width="17" style="226" customWidth="1"/>
    <col min="9221" max="9221" width="14.7109375" style="226" customWidth="1"/>
    <col min="9222" max="9222" width="14" style="226" customWidth="1"/>
    <col min="9223" max="9223" width="26.7109375" style="226" customWidth="1"/>
    <col min="9224" max="9225" width="19.28515625" style="226" customWidth="1"/>
    <col min="9226" max="9226" width="16.140625" style="226" customWidth="1"/>
    <col min="9227" max="9227" width="13.5703125" style="226" bestFit="1" customWidth="1"/>
    <col min="9228" max="9473" width="11.42578125" style="226"/>
    <col min="9474" max="9474" width="44.28515625" style="226" customWidth="1"/>
    <col min="9475" max="9475" width="14.28515625" style="226" customWidth="1"/>
    <col min="9476" max="9476" width="17" style="226" customWidth="1"/>
    <col min="9477" max="9477" width="14.7109375" style="226" customWidth="1"/>
    <col min="9478" max="9478" width="14" style="226" customWidth="1"/>
    <col min="9479" max="9479" width="26.7109375" style="226" customWidth="1"/>
    <col min="9480" max="9481" width="19.28515625" style="226" customWidth="1"/>
    <col min="9482" max="9482" width="16.140625" style="226" customWidth="1"/>
    <col min="9483" max="9483" width="13.5703125" style="226" bestFit="1" customWidth="1"/>
    <col min="9484" max="9729" width="11.42578125" style="226"/>
    <col min="9730" max="9730" width="44.28515625" style="226" customWidth="1"/>
    <col min="9731" max="9731" width="14.28515625" style="226" customWidth="1"/>
    <col min="9732" max="9732" width="17" style="226" customWidth="1"/>
    <col min="9733" max="9733" width="14.7109375" style="226" customWidth="1"/>
    <col min="9734" max="9734" width="14" style="226" customWidth="1"/>
    <col min="9735" max="9735" width="26.7109375" style="226" customWidth="1"/>
    <col min="9736" max="9737" width="19.28515625" style="226" customWidth="1"/>
    <col min="9738" max="9738" width="16.140625" style="226" customWidth="1"/>
    <col min="9739" max="9739" width="13.5703125" style="226" bestFit="1" customWidth="1"/>
    <col min="9740" max="9985" width="11.42578125" style="226"/>
    <col min="9986" max="9986" width="44.28515625" style="226" customWidth="1"/>
    <col min="9987" max="9987" width="14.28515625" style="226" customWidth="1"/>
    <col min="9988" max="9988" width="17" style="226" customWidth="1"/>
    <col min="9989" max="9989" width="14.7109375" style="226" customWidth="1"/>
    <col min="9990" max="9990" width="14" style="226" customWidth="1"/>
    <col min="9991" max="9991" width="26.7109375" style="226" customWidth="1"/>
    <col min="9992" max="9993" width="19.28515625" style="226" customWidth="1"/>
    <col min="9994" max="9994" width="16.140625" style="226" customWidth="1"/>
    <col min="9995" max="9995" width="13.5703125" style="226" bestFit="1" customWidth="1"/>
    <col min="9996" max="10241" width="11.42578125" style="226"/>
    <col min="10242" max="10242" width="44.28515625" style="226" customWidth="1"/>
    <col min="10243" max="10243" width="14.28515625" style="226" customWidth="1"/>
    <col min="10244" max="10244" width="17" style="226" customWidth="1"/>
    <col min="10245" max="10245" width="14.7109375" style="226" customWidth="1"/>
    <col min="10246" max="10246" width="14" style="226" customWidth="1"/>
    <col min="10247" max="10247" width="26.7109375" style="226" customWidth="1"/>
    <col min="10248" max="10249" width="19.28515625" style="226" customWidth="1"/>
    <col min="10250" max="10250" width="16.140625" style="226" customWidth="1"/>
    <col min="10251" max="10251" width="13.5703125" style="226" bestFit="1" customWidth="1"/>
    <col min="10252" max="10497" width="11.42578125" style="226"/>
    <col min="10498" max="10498" width="44.28515625" style="226" customWidth="1"/>
    <col min="10499" max="10499" width="14.28515625" style="226" customWidth="1"/>
    <col min="10500" max="10500" width="17" style="226" customWidth="1"/>
    <col min="10501" max="10501" width="14.7109375" style="226" customWidth="1"/>
    <col min="10502" max="10502" width="14" style="226" customWidth="1"/>
    <col min="10503" max="10503" width="26.7109375" style="226" customWidth="1"/>
    <col min="10504" max="10505" width="19.28515625" style="226" customWidth="1"/>
    <col min="10506" max="10506" width="16.140625" style="226" customWidth="1"/>
    <col min="10507" max="10507" width="13.5703125" style="226" bestFit="1" customWidth="1"/>
    <col min="10508" max="10753" width="11.42578125" style="226"/>
    <col min="10754" max="10754" width="44.28515625" style="226" customWidth="1"/>
    <col min="10755" max="10755" width="14.28515625" style="226" customWidth="1"/>
    <col min="10756" max="10756" width="17" style="226" customWidth="1"/>
    <col min="10757" max="10757" width="14.7109375" style="226" customWidth="1"/>
    <col min="10758" max="10758" width="14" style="226" customWidth="1"/>
    <col min="10759" max="10759" width="26.7109375" style="226" customWidth="1"/>
    <col min="10760" max="10761" width="19.28515625" style="226" customWidth="1"/>
    <col min="10762" max="10762" width="16.140625" style="226" customWidth="1"/>
    <col min="10763" max="10763" width="13.5703125" style="226" bestFit="1" customWidth="1"/>
    <col min="10764" max="11009" width="11.42578125" style="226"/>
    <col min="11010" max="11010" width="44.28515625" style="226" customWidth="1"/>
    <col min="11011" max="11011" width="14.28515625" style="226" customWidth="1"/>
    <col min="11012" max="11012" width="17" style="226" customWidth="1"/>
    <col min="11013" max="11013" width="14.7109375" style="226" customWidth="1"/>
    <col min="11014" max="11014" width="14" style="226" customWidth="1"/>
    <col min="11015" max="11015" width="26.7109375" style="226" customWidth="1"/>
    <col min="11016" max="11017" width="19.28515625" style="226" customWidth="1"/>
    <col min="11018" max="11018" width="16.140625" style="226" customWidth="1"/>
    <col min="11019" max="11019" width="13.5703125" style="226" bestFit="1" customWidth="1"/>
    <col min="11020" max="11265" width="11.42578125" style="226"/>
    <col min="11266" max="11266" width="44.28515625" style="226" customWidth="1"/>
    <col min="11267" max="11267" width="14.28515625" style="226" customWidth="1"/>
    <col min="11268" max="11268" width="17" style="226" customWidth="1"/>
    <col min="11269" max="11269" width="14.7109375" style="226" customWidth="1"/>
    <col min="11270" max="11270" width="14" style="226" customWidth="1"/>
    <col min="11271" max="11271" width="26.7109375" style="226" customWidth="1"/>
    <col min="11272" max="11273" width="19.28515625" style="226" customWidth="1"/>
    <col min="11274" max="11274" width="16.140625" style="226" customWidth="1"/>
    <col min="11275" max="11275" width="13.5703125" style="226" bestFit="1" customWidth="1"/>
    <col min="11276" max="11521" width="11.42578125" style="226"/>
    <col min="11522" max="11522" width="44.28515625" style="226" customWidth="1"/>
    <col min="11523" max="11523" width="14.28515625" style="226" customWidth="1"/>
    <col min="11524" max="11524" width="17" style="226" customWidth="1"/>
    <col min="11525" max="11525" width="14.7109375" style="226" customWidth="1"/>
    <col min="11526" max="11526" width="14" style="226" customWidth="1"/>
    <col min="11527" max="11527" width="26.7109375" style="226" customWidth="1"/>
    <col min="11528" max="11529" width="19.28515625" style="226" customWidth="1"/>
    <col min="11530" max="11530" width="16.140625" style="226" customWidth="1"/>
    <col min="11531" max="11531" width="13.5703125" style="226" bestFit="1" customWidth="1"/>
    <col min="11532" max="11777" width="11.42578125" style="226"/>
    <col min="11778" max="11778" width="44.28515625" style="226" customWidth="1"/>
    <col min="11779" max="11779" width="14.28515625" style="226" customWidth="1"/>
    <col min="11780" max="11780" width="17" style="226" customWidth="1"/>
    <col min="11781" max="11781" width="14.7109375" style="226" customWidth="1"/>
    <col min="11782" max="11782" width="14" style="226" customWidth="1"/>
    <col min="11783" max="11783" width="26.7109375" style="226" customWidth="1"/>
    <col min="11784" max="11785" width="19.28515625" style="226" customWidth="1"/>
    <col min="11786" max="11786" width="16.140625" style="226" customWidth="1"/>
    <col min="11787" max="11787" width="13.5703125" style="226" bestFit="1" customWidth="1"/>
    <col min="11788" max="12033" width="11.42578125" style="226"/>
    <col min="12034" max="12034" width="44.28515625" style="226" customWidth="1"/>
    <col min="12035" max="12035" width="14.28515625" style="226" customWidth="1"/>
    <col min="12036" max="12036" width="17" style="226" customWidth="1"/>
    <col min="12037" max="12037" width="14.7109375" style="226" customWidth="1"/>
    <col min="12038" max="12038" width="14" style="226" customWidth="1"/>
    <col min="12039" max="12039" width="26.7109375" style="226" customWidth="1"/>
    <col min="12040" max="12041" width="19.28515625" style="226" customWidth="1"/>
    <col min="12042" max="12042" width="16.140625" style="226" customWidth="1"/>
    <col min="12043" max="12043" width="13.5703125" style="226" bestFit="1" customWidth="1"/>
    <col min="12044" max="12289" width="11.42578125" style="226"/>
    <col min="12290" max="12290" width="44.28515625" style="226" customWidth="1"/>
    <col min="12291" max="12291" width="14.28515625" style="226" customWidth="1"/>
    <col min="12292" max="12292" width="17" style="226" customWidth="1"/>
    <col min="12293" max="12293" width="14.7109375" style="226" customWidth="1"/>
    <col min="12294" max="12294" width="14" style="226" customWidth="1"/>
    <col min="12295" max="12295" width="26.7109375" style="226" customWidth="1"/>
    <col min="12296" max="12297" width="19.28515625" style="226" customWidth="1"/>
    <col min="12298" max="12298" width="16.140625" style="226" customWidth="1"/>
    <col min="12299" max="12299" width="13.5703125" style="226" bestFit="1" customWidth="1"/>
    <col min="12300" max="12545" width="11.42578125" style="226"/>
    <col min="12546" max="12546" width="44.28515625" style="226" customWidth="1"/>
    <col min="12547" max="12547" width="14.28515625" style="226" customWidth="1"/>
    <col min="12548" max="12548" width="17" style="226" customWidth="1"/>
    <col min="12549" max="12549" width="14.7109375" style="226" customWidth="1"/>
    <col min="12550" max="12550" width="14" style="226" customWidth="1"/>
    <col min="12551" max="12551" width="26.7109375" style="226" customWidth="1"/>
    <col min="12552" max="12553" width="19.28515625" style="226" customWidth="1"/>
    <col min="12554" max="12554" width="16.140625" style="226" customWidth="1"/>
    <col min="12555" max="12555" width="13.5703125" style="226" bestFit="1" customWidth="1"/>
    <col min="12556" max="12801" width="11.42578125" style="226"/>
    <col min="12802" max="12802" width="44.28515625" style="226" customWidth="1"/>
    <col min="12803" max="12803" width="14.28515625" style="226" customWidth="1"/>
    <col min="12804" max="12804" width="17" style="226" customWidth="1"/>
    <col min="12805" max="12805" width="14.7109375" style="226" customWidth="1"/>
    <col min="12806" max="12806" width="14" style="226" customWidth="1"/>
    <col min="12807" max="12807" width="26.7109375" style="226" customWidth="1"/>
    <col min="12808" max="12809" width="19.28515625" style="226" customWidth="1"/>
    <col min="12810" max="12810" width="16.140625" style="226" customWidth="1"/>
    <col min="12811" max="12811" width="13.5703125" style="226" bestFit="1" customWidth="1"/>
    <col min="12812" max="13057" width="11.42578125" style="226"/>
    <col min="13058" max="13058" width="44.28515625" style="226" customWidth="1"/>
    <col min="13059" max="13059" width="14.28515625" style="226" customWidth="1"/>
    <col min="13060" max="13060" width="17" style="226" customWidth="1"/>
    <col min="13061" max="13061" width="14.7109375" style="226" customWidth="1"/>
    <col min="13062" max="13062" width="14" style="226" customWidth="1"/>
    <col min="13063" max="13063" width="26.7109375" style="226" customWidth="1"/>
    <col min="13064" max="13065" width="19.28515625" style="226" customWidth="1"/>
    <col min="13066" max="13066" width="16.140625" style="226" customWidth="1"/>
    <col min="13067" max="13067" width="13.5703125" style="226" bestFit="1" customWidth="1"/>
    <col min="13068" max="13313" width="11.42578125" style="226"/>
    <col min="13314" max="13314" width="44.28515625" style="226" customWidth="1"/>
    <col min="13315" max="13315" width="14.28515625" style="226" customWidth="1"/>
    <col min="13316" max="13316" width="17" style="226" customWidth="1"/>
    <col min="13317" max="13317" width="14.7109375" style="226" customWidth="1"/>
    <col min="13318" max="13318" width="14" style="226" customWidth="1"/>
    <col min="13319" max="13319" width="26.7109375" style="226" customWidth="1"/>
    <col min="13320" max="13321" width="19.28515625" style="226" customWidth="1"/>
    <col min="13322" max="13322" width="16.140625" style="226" customWidth="1"/>
    <col min="13323" max="13323" width="13.5703125" style="226" bestFit="1" customWidth="1"/>
    <col min="13324" max="13569" width="11.42578125" style="226"/>
    <col min="13570" max="13570" width="44.28515625" style="226" customWidth="1"/>
    <col min="13571" max="13571" width="14.28515625" style="226" customWidth="1"/>
    <col min="13572" max="13572" width="17" style="226" customWidth="1"/>
    <col min="13573" max="13573" width="14.7109375" style="226" customWidth="1"/>
    <col min="13574" max="13574" width="14" style="226" customWidth="1"/>
    <col min="13575" max="13575" width="26.7109375" style="226" customWidth="1"/>
    <col min="13576" max="13577" width="19.28515625" style="226" customWidth="1"/>
    <col min="13578" max="13578" width="16.140625" style="226" customWidth="1"/>
    <col min="13579" max="13579" width="13.5703125" style="226" bestFit="1" customWidth="1"/>
    <col min="13580" max="13825" width="11.42578125" style="226"/>
    <col min="13826" max="13826" width="44.28515625" style="226" customWidth="1"/>
    <col min="13827" max="13827" width="14.28515625" style="226" customWidth="1"/>
    <col min="13828" max="13828" width="17" style="226" customWidth="1"/>
    <col min="13829" max="13829" width="14.7109375" style="226" customWidth="1"/>
    <col min="13830" max="13830" width="14" style="226" customWidth="1"/>
    <col min="13831" max="13831" width="26.7109375" style="226" customWidth="1"/>
    <col min="13832" max="13833" width="19.28515625" style="226" customWidth="1"/>
    <col min="13834" max="13834" width="16.140625" style="226" customWidth="1"/>
    <col min="13835" max="13835" width="13.5703125" style="226" bestFit="1" customWidth="1"/>
    <col min="13836" max="14081" width="11.42578125" style="226"/>
    <col min="14082" max="14082" width="44.28515625" style="226" customWidth="1"/>
    <col min="14083" max="14083" width="14.28515625" style="226" customWidth="1"/>
    <col min="14084" max="14084" width="17" style="226" customWidth="1"/>
    <col min="14085" max="14085" width="14.7109375" style="226" customWidth="1"/>
    <col min="14086" max="14086" width="14" style="226" customWidth="1"/>
    <col min="14087" max="14087" width="26.7109375" style="226" customWidth="1"/>
    <col min="14088" max="14089" width="19.28515625" style="226" customWidth="1"/>
    <col min="14090" max="14090" width="16.140625" style="226" customWidth="1"/>
    <col min="14091" max="14091" width="13.5703125" style="226" bestFit="1" customWidth="1"/>
    <col min="14092" max="14337" width="11.42578125" style="226"/>
    <col min="14338" max="14338" width="44.28515625" style="226" customWidth="1"/>
    <col min="14339" max="14339" width="14.28515625" style="226" customWidth="1"/>
    <col min="14340" max="14340" width="17" style="226" customWidth="1"/>
    <col min="14341" max="14341" width="14.7109375" style="226" customWidth="1"/>
    <col min="14342" max="14342" width="14" style="226" customWidth="1"/>
    <col min="14343" max="14343" width="26.7109375" style="226" customWidth="1"/>
    <col min="14344" max="14345" width="19.28515625" style="226" customWidth="1"/>
    <col min="14346" max="14346" width="16.140625" style="226" customWidth="1"/>
    <col min="14347" max="14347" width="13.5703125" style="226" bestFit="1" customWidth="1"/>
    <col min="14348" max="14593" width="11.42578125" style="226"/>
    <col min="14594" max="14594" width="44.28515625" style="226" customWidth="1"/>
    <col min="14595" max="14595" width="14.28515625" style="226" customWidth="1"/>
    <col min="14596" max="14596" width="17" style="226" customWidth="1"/>
    <col min="14597" max="14597" width="14.7109375" style="226" customWidth="1"/>
    <col min="14598" max="14598" width="14" style="226" customWidth="1"/>
    <col min="14599" max="14599" width="26.7109375" style="226" customWidth="1"/>
    <col min="14600" max="14601" width="19.28515625" style="226" customWidth="1"/>
    <col min="14602" max="14602" width="16.140625" style="226" customWidth="1"/>
    <col min="14603" max="14603" width="13.5703125" style="226" bestFit="1" customWidth="1"/>
    <col min="14604" max="14849" width="11.42578125" style="226"/>
    <col min="14850" max="14850" width="44.28515625" style="226" customWidth="1"/>
    <col min="14851" max="14851" width="14.28515625" style="226" customWidth="1"/>
    <col min="14852" max="14852" width="17" style="226" customWidth="1"/>
    <col min="14853" max="14853" width="14.7109375" style="226" customWidth="1"/>
    <col min="14854" max="14854" width="14" style="226" customWidth="1"/>
    <col min="14855" max="14855" width="26.7109375" style="226" customWidth="1"/>
    <col min="14856" max="14857" width="19.28515625" style="226" customWidth="1"/>
    <col min="14858" max="14858" width="16.140625" style="226" customWidth="1"/>
    <col min="14859" max="14859" width="13.5703125" style="226" bestFit="1" customWidth="1"/>
    <col min="14860" max="15105" width="11.42578125" style="226"/>
    <col min="15106" max="15106" width="44.28515625" style="226" customWidth="1"/>
    <col min="15107" max="15107" width="14.28515625" style="226" customWidth="1"/>
    <col min="15108" max="15108" width="17" style="226" customWidth="1"/>
    <col min="15109" max="15109" width="14.7109375" style="226" customWidth="1"/>
    <col min="15110" max="15110" width="14" style="226" customWidth="1"/>
    <col min="15111" max="15111" width="26.7109375" style="226" customWidth="1"/>
    <col min="15112" max="15113" width="19.28515625" style="226" customWidth="1"/>
    <col min="15114" max="15114" width="16.140625" style="226" customWidth="1"/>
    <col min="15115" max="15115" width="13.5703125" style="226" bestFit="1" customWidth="1"/>
    <col min="15116" max="15361" width="11.42578125" style="226"/>
    <col min="15362" max="15362" width="44.28515625" style="226" customWidth="1"/>
    <col min="15363" max="15363" width="14.28515625" style="226" customWidth="1"/>
    <col min="15364" max="15364" width="17" style="226" customWidth="1"/>
    <col min="15365" max="15365" width="14.7109375" style="226" customWidth="1"/>
    <col min="15366" max="15366" width="14" style="226" customWidth="1"/>
    <col min="15367" max="15367" width="26.7109375" style="226" customWidth="1"/>
    <col min="15368" max="15369" width="19.28515625" style="226" customWidth="1"/>
    <col min="15370" max="15370" width="16.140625" style="226" customWidth="1"/>
    <col min="15371" max="15371" width="13.5703125" style="226" bestFit="1" customWidth="1"/>
    <col min="15372" max="15617" width="11.42578125" style="226"/>
    <col min="15618" max="15618" width="44.28515625" style="226" customWidth="1"/>
    <col min="15619" max="15619" width="14.28515625" style="226" customWidth="1"/>
    <col min="15620" max="15620" width="17" style="226" customWidth="1"/>
    <col min="15621" max="15621" width="14.7109375" style="226" customWidth="1"/>
    <col min="15622" max="15622" width="14" style="226" customWidth="1"/>
    <col min="15623" max="15623" width="26.7109375" style="226" customWidth="1"/>
    <col min="15624" max="15625" width="19.28515625" style="226" customWidth="1"/>
    <col min="15626" max="15626" width="16.140625" style="226" customWidth="1"/>
    <col min="15627" max="15627" width="13.5703125" style="226" bestFit="1" customWidth="1"/>
    <col min="15628" max="15873" width="11.42578125" style="226"/>
    <col min="15874" max="15874" width="44.28515625" style="226" customWidth="1"/>
    <col min="15875" max="15875" width="14.28515625" style="226" customWidth="1"/>
    <col min="15876" max="15876" width="17" style="226" customWidth="1"/>
    <col min="15877" max="15877" width="14.7109375" style="226" customWidth="1"/>
    <col min="15878" max="15878" width="14" style="226" customWidth="1"/>
    <col min="15879" max="15879" width="26.7109375" style="226" customWidth="1"/>
    <col min="15880" max="15881" width="19.28515625" style="226" customWidth="1"/>
    <col min="15882" max="15882" width="16.140625" style="226" customWidth="1"/>
    <col min="15883" max="15883" width="13.5703125" style="226" bestFit="1" customWidth="1"/>
    <col min="15884" max="16129" width="11.42578125" style="226"/>
    <col min="16130" max="16130" width="44.28515625" style="226" customWidth="1"/>
    <col min="16131" max="16131" width="14.28515625" style="226" customWidth="1"/>
    <col min="16132" max="16132" width="17" style="226" customWidth="1"/>
    <col min="16133" max="16133" width="14.7109375" style="226" customWidth="1"/>
    <col min="16134" max="16134" width="14" style="226" customWidth="1"/>
    <col min="16135" max="16135" width="26.7109375" style="226" customWidth="1"/>
    <col min="16136" max="16137" width="19.28515625" style="226" customWidth="1"/>
    <col min="16138" max="16138" width="16.140625" style="226" customWidth="1"/>
    <col min="16139" max="16139" width="13.5703125" style="226" bestFit="1" customWidth="1"/>
    <col min="16140" max="16384" width="11.42578125" style="226"/>
  </cols>
  <sheetData>
    <row r="2" spans="2:10" x14ac:dyDescent="0.25">
      <c r="B2" s="516" t="s">
        <v>723</v>
      </c>
      <c r="D2" s="226"/>
      <c r="E2" s="341"/>
      <c r="F2" s="341"/>
      <c r="G2" s="340"/>
      <c r="H2" s="340"/>
    </row>
    <row r="3" spans="2:10" ht="10.5" customHeight="1" x14ac:dyDescent="0.25">
      <c r="B3" s="516"/>
      <c r="D3" s="226"/>
      <c r="E3" s="341"/>
      <c r="F3" s="341"/>
      <c r="G3" s="340"/>
      <c r="H3" s="340"/>
    </row>
    <row r="4" spans="2:10" ht="15" customHeight="1" x14ac:dyDescent="0.25">
      <c r="B4" s="342" t="s">
        <v>346</v>
      </c>
    </row>
    <row r="5" spans="2:10" x14ac:dyDescent="0.25">
      <c r="B5" s="345" t="s">
        <v>347</v>
      </c>
      <c r="C5" s="346"/>
      <c r="D5" s="347"/>
      <c r="F5" s="1010" t="s">
        <v>576</v>
      </c>
      <c r="G5" s="348"/>
      <c r="H5" s="349"/>
      <c r="I5" s="349"/>
      <c r="J5" s="350"/>
    </row>
    <row r="6" spans="2:10" ht="15.75" thickBot="1" x14ac:dyDescent="0.3">
      <c r="B6" s="346"/>
      <c r="C6" s="346"/>
      <c r="D6" s="347"/>
      <c r="F6" s="351"/>
      <c r="G6" s="349"/>
      <c r="H6" s="349"/>
      <c r="I6" s="349"/>
      <c r="J6" s="352"/>
    </row>
    <row r="7" spans="2:10" ht="15.75" thickBot="1" x14ac:dyDescent="0.3">
      <c r="B7" s="986" t="s">
        <v>175</v>
      </c>
      <c r="C7" s="1014" t="s">
        <v>332</v>
      </c>
      <c r="D7" s="1015" t="s">
        <v>333</v>
      </c>
      <c r="F7" s="1047" t="s">
        <v>175</v>
      </c>
      <c r="G7" s="1053" t="s">
        <v>332</v>
      </c>
      <c r="H7" s="1051" t="s">
        <v>333</v>
      </c>
      <c r="I7" s="352"/>
    </row>
    <row r="8" spans="2:10" s="364" customFormat="1" x14ac:dyDescent="0.25">
      <c r="B8" s="1011" t="s">
        <v>348</v>
      </c>
      <c r="C8" s="1012">
        <v>0</v>
      </c>
      <c r="D8" s="1013">
        <v>0</v>
      </c>
      <c r="E8" s="358"/>
      <c r="F8" s="1048" t="s">
        <v>349</v>
      </c>
      <c r="G8" s="1054">
        <v>0</v>
      </c>
      <c r="H8" s="430">
        <v>1032727273</v>
      </c>
      <c r="I8" s="362"/>
      <c r="J8" s="363"/>
    </row>
    <row r="9" spans="2:10" ht="15.75" thickBot="1" x14ac:dyDescent="0.3">
      <c r="B9" s="365" t="s">
        <v>334</v>
      </c>
      <c r="C9" s="366">
        <v>0</v>
      </c>
      <c r="D9" s="367">
        <v>0</v>
      </c>
      <c r="F9" s="1049" t="s">
        <v>781</v>
      </c>
      <c r="G9" s="1055">
        <v>160204599</v>
      </c>
      <c r="H9" s="1052">
        <v>356666717</v>
      </c>
      <c r="I9" s="368"/>
    </row>
    <row r="10" spans="2:10" x14ac:dyDescent="0.25">
      <c r="F10" s="1049" t="s">
        <v>875</v>
      </c>
      <c r="G10" s="1055">
        <v>16909091</v>
      </c>
      <c r="H10" s="1052">
        <v>0</v>
      </c>
    </row>
    <row r="11" spans="2:10" ht="15.75" thickBot="1" x14ac:dyDescent="0.3">
      <c r="B11" s="348" t="s">
        <v>350</v>
      </c>
      <c r="C11" s="349"/>
      <c r="D11" s="369"/>
      <c r="F11" s="1049" t="s">
        <v>782</v>
      </c>
      <c r="G11" s="1055">
        <v>47272727</v>
      </c>
      <c r="H11" s="1052">
        <v>502400000</v>
      </c>
    </row>
    <row r="12" spans="2:10" x14ac:dyDescent="0.25">
      <c r="B12" s="370" t="s">
        <v>175</v>
      </c>
      <c r="C12" s="354" t="s">
        <v>332</v>
      </c>
      <c r="D12" s="354" t="s">
        <v>333</v>
      </c>
      <c r="F12" s="1049" t="s">
        <v>783</v>
      </c>
      <c r="G12" s="1055">
        <v>0</v>
      </c>
      <c r="H12" s="1052">
        <v>0</v>
      </c>
    </row>
    <row r="13" spans="2:10" ht="15.75" thickBot="1" x14ac:dyDescent="0.3">
      <c r="B13" s="373" t="s">
        <v>351</v>
      </c>
      <c r="C13" s="419">
        <v>102703707</v>
      </c>
      <c r="D13" s="419">
        <v>0</v>
      </c>
      <c r="F13" s="1050" t="s">
        <v>790</v>
      </c>
      <c r="G13" s="1055">
        <v>0</v>
      </c>
      <c r="H13" s="1052">
        <v>0</v>
      </c>
    </row>
    <row r="14" spans="2:10" ht="15.75" thickBot="1" x14ac:dyDescent="0.3">
      <c r="B14" s="373" t="s">
        <v>352</v>
      </c>
      <c r="C14" s="419">
        <v>0</v>
      </c>
      <c r="D14" s="419">
        <v>233725278</v>
      </c>
      <c r="F14" s="1047" t="s">
        <v>334</v>
      </c>
      <c r="G14" s="801">
        <v>224386417</v>
      </c>
      <c r="H14" s="625">
        <v>1891793990</v>
      </c>
      <c r="I14" s="372"/>
      <c r="J14" s="372"/>
    </row>
    <row r="15" spans="2:10" x14ac:dyDescent="0.25">
      <c r="B15" s="373" t="s">
        <v>353</v>
      </c>
      <c r="C15" s="419">
        <v>30161677</v>
      </c>
      <c r="D15" s="419">
        <v>58165144</v>
      </c>
    </row>
    <row r="16" spans="2:10" x14ac:dyDescent="0.25">
      <c r="B16" s="373" t="s">
        <v>354</v>
      </c>
      <c r="C16" s="419">
        <v>122727273</v>
      </c>
      <c r="D16" s="419">
        <v>96746024</v>
      </c>
    </row>
    <row r="17" spans="2:11" x14ac:dyDescent="0.25">
      <c r="B17" s="373" t="s">
        <v>355</v>
      </c>
      <c r="C17" s="419">
        <v>18571052</v>
      </c>
      <c r="D17" s="419">
        <v>0</v>
      </c>
      <c r="E17" s="358"/>
    </row>
    <row r="18" spans="2:11" x14ac:dyDescent="0.25">
      <c r="B18" s="373" t="s">
        <v>458</v>
      </c>
      <c r="C18" s="419">
        <v>0</v>
      </c>
      <c r="D18" s="419">
        <v>0</v>
      </c>
      <c r="E18" s="358"/>
    </row>
    <row r="19" spans="2:11" ht="15.75" thickBot="1" x14ac:dyDescent="0.3">
      <c r="B19" s="365" t="s">
        <v>334</v>
      </c>
      <c r="C19" s="366">
        <v>274163709</v>
      </c>
      <c r="D19" s="374">
        <v>388636446</v>
      </c>
      <c r="G19" s="372"/>
      <c r="J19" s="372"/>
      <c r="K19" s="372"/>
    </row>
    <row r="22" spans="2:11" x14ac:dyDescent="0.25">
      <c r="B22" s="375" t="s">
        <v>356</v>
      </c>
      <c r="F22" s="345" t="s">
        <v>606</v>
      </c>
      <c r="G22" s="346"/>
    </row>
    <row r="23" spans="2:11" ht="15.75" thickBot="1" x14ac:dyDescent="0.3">
      <c r="F23" s="376" t="s">
        <v>278</v>
      </c>
      <c r="G23" s="377"/>
      <c r="H23" s="378"/>
    </row>
    <row r="24" spans="2:11" x14ac:dyDescent="0.25">
      <c r="B24" s="379" t="s">
        <v>175</v>
      </c>
      <c r="C24" s="380" t="s">
        <v>332</v>
      </c>
      <c r="D24" s="381" t="s">
        <v>333</v>
      </c>
      <c r="F24" s="353" t="s">
        <v>357</v>
      </c>
      <c r="G24" s="354" t="s">
        <v>332</v>
      </c>
      <c r="H24" s="356" t="s">
        <v>333</v>
      </c>
    </row>
    <row r="25" spans="2:11" x14ac:dyDescent="0.25">
      <c r="B25" s="357" t="s">
        <v>358</v>
      </c>
      <c r="C25" s="360"/>
      <c r="D25" s="382"/>
      <c r="F25" s="1046" t="s">
        <v>789</v>
      </c>
      <c r="G25" s="360">
        <v>0</v>
      </c>
      <c r="H25" s="361">
        <v>0</v>
      </c>
    </row>
    <row r="26" spans="2:11" s="364" customFormat="1" ht="18" customHeight="1" thickBot="1" x14ac:dyDescent="0.3">
      <c r="B26" s="1016" t="s">
        <v>784</v>
      </c>
      <c r="C26" s="484">
        <v>0</v>
      </c>
      <c r="D26" s="503">
        <v>0</v>
      </c>
      <c r="E26" s="344"/>
      <c r="F26" s="383" t="s">
        <v>359</v>
      </c>
      <c r="G26" s="366">
        <f>SUM(G25)</f>
        <v>0</v>
      </c>
      <c r="H26" s="371">
        <f>+H25</f>
        <v>0</v>
      </c>
    </row>
    <row r="27" spans="2:11" s="364" customFormat="1" ht="15.75" thickBot="1" x14ac:dyDescent="0.3">
      <c r="B27" s="384" t="s">
        <v>785</v>
      </c>
      <c r="C27" s="484">
        <v>82713720</v>
      </c>
      <c r="D27" s="385">
        <v>83040000</v>
      </c>
      <c r="E27" s="344"/>
      <c r="F27" s="386"/>
      <c r="G27" s="387"/>
      <c r="H27" s="387"/>
    </row>
    <row r="28" spans="2:11" s="364" customFormat="1" x14ac:dyDescent="0.25">
      <c r="B28" s="384" t="s">
        <v>786</v>
      </c>
      <c r="C28" s="484">
        <v>0</v>
      </c>
      <c r="D28" s="385">
        <v>1393879</v>
      </c>
      <c r="E28" s="344"/>
      <c r="F28" s="353" t="s">
        <v>117</v>
      </c>
      <c r="G28" s="388"/>
      <c r="H28" s="389"/>
    </row>
    <row r="29" spans="2:11" s="364" customFormat="1" x14ac:dyDescent="0.25">
      <c r="B29" s="384" t="s">
        <v>787</v>
      </c>
      <c r="C29" s="484">
        <v>0</v>
      </c>
      <c r="D29" s="385">
        <v>3409841</v>
      </c>
      <c r="E29" s="390"/>
      <c r="F29" s="1046" t="s">
        <v>360</v>
      </c>
      <c r="G29" s="360">
        <f>'[1]Resultados Acum'!C52</f>
        <v>0</v>
      </c>
      <c r="H29" s="361">
        <v>0</v>
      </c>
    </row>
    <row r="30" spans="2:11" s="364" customFormat="1" ht="15.75" thickBot="1" x14ac:dyDescent="0.3">
      <c r="B30" s="384" t="s">
        <v>360</v>
      </c>
      <c r="C30" s="484">
        <v>0</v>
      </c>
      <c r="D30" s="503">
        <v>0</v>
      </c>
      <c r="E30" s="390"/>
      <c r="F30" s="383" t="s">
        <v>359</v>
      </c>
      <c r="G30" s="366">
        <f>SUM(G29)</f>
        <v>0</v>
      </c>
      <c r="H30" s="391"/>
    </row>
    <row r="31" spans="2:11" s="364" customFormat="1" x14ac:dyDescent="0.25">
      <c r="B31" s="384" t="s">
        <v>500</v>
      </c>
      <c r="C31" s="484">
        <v>157133663</v>
      </c>
      <c r="D31" s="503">
        <v>142110721</v>
      </c>
      <c r="E31" s="390"/>
      <c r="F31" s="344"/>
      <c r="G31" s="378"/>
      <c r="H31" s="378"/>
      <c r="I31" s="378"/>
    </row>
    <row r="32" spans="2:11" s="364" customFormat="1" x14ac:dyDescent="0.25">
      <c r="B32" s="384" t="s">
        <v>524</v>
      </c>
      <c r="C32" s="484">
        <v>0</v>
      </c>
      <c r="D32" s="385">
        <v>1000000000</v>
      </c>
      <c r="E32" s="390"/>
      <c r="F32" s="344"/>
      <c r="G32" s="226"/>
      <c r="H32" s="226"/>
      <c r="I32" s="226"/>
    </row>
    <row r="33" spans="1:11" s="364" customFormat="1" ht="15.75" thickBot="1" x14ac:dyDescent="0.3">
      <c r="B33" s="392" t="s">
        <v>361</v>
      </c>
      <c r="C33" s="366">
        <v>239847383</v>
      </c>
      <c r="D33" s="374">
        <v>1229954441</v>
      </c>
      <c r="E33" s="393"/>
      <c r="F33" s="358"/>
      <c r="G33" s="394"/>
      <c r="J33" s="363"/>
      <c r="K33" s="363"/>
    </row>
    <row r="34" spans="1:11" s="364" customFormat="1" hidden="1" x14ac:dyDescent="0.25">
      <c r="B34" s="395" t="s">
        <v>362</v>
      </c>
      <c r="C34" s="396"/>
      <c r="D34" s="396"/>
      <c r="E34" s="390"/>
      <c r="F34" s="344"/>
      <c r="G34" s="394"/>
    </row>
    <row r="35" spans="1:11" s="364" customFormat="1" hidden="1" x14ac:dyDescent="0.25">
      <c r="B35" s="397" t="s">
        <v>363</v>
      </c>
      <c r="C35" s="980">
        <v>0</v>
      </c>
      <c r="D35" s="1023">
        <v>0</v>
      </c>
      <c r="E35" s="393"/>
      <c r="F35" s="399"/>
      <c r="G35" s="394"/>
    </row>
    <row r="36" spans="1:11" s="364" customFormat="1" ht="15.75" thickBot="1" x14ac:dyDescent="0.3">
      <c r="A36" s="350"/>
      <c r="B36" s="1027"/>
      <c r="C36" s="362"/>
      <c r="D36" s="1028"/>
      <c r="E36" s="400"/>
      <c r="F36" s="399"/>
      <c r="G36" s="394"/>
    </row>
    <row r="37" spans="1:11" s="364" customFormat="1" ht="26.25" hidden="1" x14ac:dyDescent="0.25">
      <c r="B37" s="1024" t="s">
        <v>364</v>
      </c>
      <c r="C37" s="1025">
        <v>0</v>
      </c>
      <c r="D37" s="1026">
        <v>0</v>
      </c>
      <c r="E37" s="344"/>
      <c r="F37" s="399"/>
      <c r="G37" s="394"/>
    </row>
    <row r="38" spans="1:11" s="364" customFormat="1" ht="15.75" thickBot="1" x14ac:dyDescent="0.3">
      <c r="B38" s="1033" t="s">
        <v>365</v>
      </c>
      <c r="C38" s="1035"/>
      <c r="D38" s="1034"/>
      <c r="E38" s="344"/>
      <c r="F38" s="399"/>
      <c r="G38" s="394"/>
    </row>
    <row r="39" spans="1:11" hidden="1" x14ac:dyDescent="0.25">
      <c r="B39" s="1030" t="s">
        <v>579</v>
      </c>
      <c r="C39" s="1031">
        <v>0</v>
      </c>
      <c r="D39" s="1032">
        <v>0</v>
      </c>
      <c r="F39" s="390"/>
      <c r="G39" s="401"/>
      <c r="H39" s="401"/>
      <c r="I39" s="401"/>
      <c r="J39" s="402"/>
    </row>
    <row r="40" spans="1:11" hidden="1" x14ac:dyDescent="0.25">
      <c r="B40" s="1017" t="s">
        <v>580</v>
      </c>
      <c r="C40" s="1020">
        <v>0</v>
      </c>
      <c r="D40" s="1021">
        <v>0</v>
      </c>
      <c r="F40" s="390"/>
      <c r="G40" s="401"/>
      <c r="H40" s="401"/>
      <c r="I40" s="401"/>
      <c r="J40" s="402"/>
    </row>
    <row r="41" spans="1:11" hidden="1" x14ac:dyDescent="0.25">
      <c r="B41" s="1017" t="s">
        <v>581</v>
      </c>
      <c r="C41" s="1020">
        <v>0</v>
      </c>
      <c r="D41" s="1021">
        <v>0</v>
      </c>
      <c r="F41" s="390"/>
      <c r="G41" s="401"/>
      <c r="H41" s="401"/>
      <c r="I41" s="401"/>
      <c r="J41" s="402"/>
    </row>
    <row r="42" spans="1:11" hidden="1" x14ac:dyDescent="0.25">
      <c r="B42" s="1017" t="s">
        <v>582</v>
      </c>
      <c r="C42" s="484">
        <v>0</v>
      </c>
      <c r="D42" s="1021">
        <v>0</v>
      </c>
      <c r="F42" s="390"/>
      <c r="G42" s="401"/>
      <c r="H42" s="401"/>
      <c r="I42" s="401"/>
      <c r="J42" s="402"/>
    </row>
    <row r="43" spans="1:11" hidden="1" x14ac:dyDescent="0.25">
      <c r="B43" s="1017" t="s">
        <v>583</v>
      </c>
      <c r="C43" s="1020">
        <v>0</v>
      </c>
      <c r="D43" s="1021">
        <v>0</v>
      </c>
      <c r="F43" s="390"/>
      <c r="G43" s="401"/>
      <c r="H43" s="401"/>
      <c r="I43" s="401"/>
      <c r="J43" s="402"/>
    </row>
    <row r="44" spans="1:11" hidden="1" x14ac:dyDescent="0.25">
      <c r="B44" s="1017" t="s">
        <v>584</v>
      </c>
      <c r="C44" s="1020">
        <v>0</v>
      </c>
      <c r="D44" s="1021">
        <v>0</v>
      </c>
      <c r="F44" s="390"/>
      <c r="G44" s="401"/>
      <c r="H44" s="401"/>
      <c r="I44" s="401"/>
      <c r="J44" s="402"/>
    </row>
    <row r="45" spans="1:11" hidden="1" x14ac:dyDescent="0.25">
      <c r="B45" s="1017" t="s">
        <v>585</v>
      </c>
      <c r="C45" s="484">
        <v>0</v>
      </c>
      <c r="D45" s="1021">
        <v>0</v>
      </c>
      <c r="F45" s="390"/>
      <c r="G45" s="401"/>
      <c r="H45" s="401"/>
      <c r="I45" s="401"/>
      <c r="J45" s="402"/>
    </row>
    <row r="46" spans="1:11" hidden="1" x14ac:dyDescent="0.25">
      <c r="B46" s="1017" t="s">
        <v>586</v>
      </c>
      <c r="C46" s="1020">
        <v>0</v>
      </c>
      <c r="D46" s="1021">
        <v>0</v>
      </c>
      <c r="F46" s="390"/>
      <c r="G46" s="401"/>
      <c r="H46" s="401"/>
      <c r="I46" s="401"/>
      <c r="J46" s="402"/>
    </row>
    <row r="47" spans="1:11" hidden="1" x14ac:dyDescent="0.25">
      <c r="B47" s="1017" t="s">
        <v>587</v>
      </c>
      <c r="C47" s="1020">
        <v>0</v>
      </c>
      <c r="D47" s="1021">
        <v>0</v>
      </c>
      <c r="F47" s="390"/>
      <c r="G47" s="401"/>
      <c r="H47" s="401"/>
      <c r="I47" s="401"/>
      <c r="J47" s="402"/>
    </row>
    <row r="48" spans="1:11" hidden="1" x14ac:dyDescent="0.25">
      <c r="B48" s="1017" t="s">
        <v>588</v>
      </c>
      <c r="C48" s="1020">
        <v>0</v>
      </c>
      <c r="D48" s="1021">
        <v>0</v>
      </c>
      <c r="F48" s="390"/>
      <c r="G48" s="401"/>
      <c r="H48" s="401"/>
      <c r="I48" s="401"/>
      <c r="J48" s="402"/>
    </row>
    <row r="49" spans="2:10" hidden="1" x14ac:dyDescent="0.25">
      <c r="B49" s="1017" t="s">
        <v>589</v>
      </c>
      <c r="C49" s="1020">
        <v>0</v>
      </c>
      <c r="D49" s="1021">
        <v>0</v>
      </c>
      <c r="F49" s="390"/>
      <c r="G49" s="401"/>
      <c r="H49" s="401"/>
      <c r="I49" s="401"/>
      <c r="J49" s="402"/>
    </row>
    <row r="50" spans="2:10" hidden="1" x14ac:dyDescent="0.25">
      <c r="B50" s="1017" t="s">
        <v>101</v>
      </c>
      <c r="C50" s="1020">
        <v>0</v>
      </c>
      <c r="D50" s="1021">
        <v>0</v>
      </c>
      <c r="F50" s="390"/>
      <c r="G50" s="401"/>
      <c r="H50" s="401"/>
      <c r="I50" s="401"/>
      <c r="J50" s="402"/>
    </row>
    <row r="51" spans="2:10" hidden="1" x14ac:dyDescent="0.25">
      <c r="B51" s="1017" t="s">
        <v>590</v>
      </c>
      <c r="C51" s="1020">
        <v>0</v>
      </c>
      <c r="D51" s="1021">
        <v>0</v>
      </c>
      <c r="F51" s="390"/>
      <c r="G51" s="401"/>
      <c r="H51" s="401"/>
      <c r="I51" s="401"/>
      <c r="J51" s="402"/>
    </row>
    <row r="52" spans="2:10" hidden="1" x14ac:dyDescent="0.25">
      <c r="B52" s="1017" t="s">
        <v>591</v>
      </c>
      <c r="C52" s="1020">
        <v>0</v>
      </c>
      <c r="D52" s="1021">
        <v>0</v>
      </c>
      <c r="F52" s="390"/>
      <c r="G52" s="401"/>
      <c r="H52" s="401"/>
      <c r="I52" s="401"/>
      <c r="J52" s="402"/>
    </row>
    <row r="53" spans="2:10" hidden="1" x14ac:dyDescent="0.25">
      <c r="B53" s="1017" t="s">
        <v>592</v>
      </c>
      <c r="C53" s="1020">
        <v>0</v>
      </c>
      <c r="D53" s="1021">
        <v>0</v>
      </c>
      <c r="F53" s="390"/>
      <c r="G53" s="401"/>
      <c r="H53" s="401"/>
      <c r="I53" s="401"/>
      <c r="J53" s="402"/>
    </row>
    <row r="54" spans="2:10" hidden="1" x14ac:dyDescent="0.25">
      <c r="B54" s="1017" t="s">
        <v>593</v>
      </c>
      <c r="C54" s="1020">
        <v>0</v>
      </c>
      <c r="D54" s="1021">
        <v>0</v>
      </c>
      <c r="F54" s="390"/>
      <c r="G54" s="401"/>
      <c r="H54" s="401"/>
      <c r="I54" s="401"/>
      <c r="J54" s="402"/>
    </row>
    <row r="55" spans="2:10" hidden="1" x14ac:dyDescent="0.25">
      <c r="B55" s="1017" t="s">
        <v>594</v>
      </c>
      <c r="C55" s="1020">
        <v>0</v>
      </c>
      <c r="D55" s="1021">
        <v>0</v>
      </c>
      <c r="F55" s="390"/>
      <c r="G55" s="401"/>
      <c r="H55" s="401"/>
      <c r="I55" s="401"/>
      <c r="J55" s="402"/>
    </row>
    <row r="56" spans="2:10" hidden="1" x14ac:dyDescent="0.25">
      <c r="B56" s="1017" t="s">
        <v>595</v>
      </c>
      <c r="C56" s="1020">
        <v>0</v>
      </c>
      <c r="D56" s="1021">
        <v>0</v>
      </c>
      <c r="F56" s="390"/>
      <c r="G56" s="401"/>
      <c r="H56" s="401"/>
      <c r="I56" s="401"/>
      <c r="J56" s="402"/>
    </row>
    <row r="57" spans="2:10" hidden="1" x14ac:dyDescent="0.25">
      <c r="B57" s="1029" t="s">
        <v>596</v>
      </c>
      <c r="C57" s="1022">
        <v>0</v>
      </c>
      <c r="D57" s="385">
        <v>0</v>
      </c>
      <c r="F57" s="390"/>
      <c r="G57" s="401"/>
      <c r="H57" s="401"/>
      <c r="I57" s="401"/>
      <c r="J57" s="402"/>
    </row>
    <row r="58" spans="2:10" hidden="1" x14ac:dyDescent="0.25">
      <c r="B58" s="1017" t="s">
        <v>597</v>
      </c>
      <c r="C58" s="1020">
        <v>0</v>
      </c>
      <c r="D58" s="1021">
        <v>0</v>
      </c>
      <c r="F58" s="390"/>
      <c r="G58" s="401"/>
      <c r="H58" s="401"/>
      <c r="I58" s="401"/>
      <c r="J58" s="402"/>
    </row>
    <row r="59" spans="2:10" hidden="1" x14ac:dyDescent="0.25">
      <c r="B59" s="1017" t="s">
        <v>598</v>
      </c>
      <c r="C59" s="1020">
        <v>0</v>
      </c>
      <c r="D59" s="1021">
        <v>0</v>
      </c>
      <c r="F59" s="390"/>
      <c r="G59" s="401"/>
      <c r="H59" s="401"/>
      <c r="I59" s="401"/>
      <c r="J59" s="402"/>
    </row>
    <row r="60" spans="2:10" x14ac:dyDescent="0.25">
      <c r="B60" s="1017" t="s">
        <v>366</v>
      </c>
      <c r="C60" s="484">
        <v>0</v>
      </c>
      <c r="D60" s="1021">
        <v>686146</v>
      </c>
      <c r="F60" s="390"/>
      <c r="G60" s="401"/>
      <c r="H60" s="401"/>
      <c r="I60" s="401"/>
      <c r="J60" s="402"/>
    </row>
    <row r="61" spans="2:10" x14ac:dyDescent="0.25">
      <c r="B61" s="1017" t="s">
        <v>367</v>
      </c>
      <c r="C61" s="1020">
        <v>3088275</v>
      </c>
      <c r="D61" s="1021">
        <v>70970432</v>
      </c>
      <c r="F61" s="390"/>
      <c r="G61" s="401"/>
      <c r="H61" s="401"/>
      <c r="I61" s="401"/>
      <c r="J61" s="402"/>
    </row>
    <row r="62" spans="2:10" x14ac:dyDescent="0.25">
      <c r="B62" s="1017" t="s">
        <v>368</v>
      </c>
      <c r="C62" s="1020">
        <v>4609090</v>
      </c>
      <c r="D62" s="1021">
        <v>11551820</v>
      </c>
      <c r="F62" s="390"/>
      <c r="G62" s="401"/>
      <c r="H62" s="401"/>
      <c r="I62" s="401"/>
      <c r="J62" s="402"/>
    </row>
    <row r="63" spans="2:10" x14ac:dyDescent="0.25">
      <c r="B63" s="1017" t="s">
        <v>369</v>
      </c>
      <c r="C63" s="1020">
        <v>4010000</v>
      </c>
      <c r="D63" s="1021">
        <v>2900000</v>
      </c>
      <c r="F63" s="390"/>
      <c r="G63" s="401"/>
      <c r="H63" s="401"/>
      <c r="I63" s="401"/>
      <c r="J63" s="402"/>
    </row>
    <row r="64" spans="2:10" x14ac:dyDescent="0.25">
      <c r="B64" s="1017" t="s">
        <v>370</v>
      </c>
      <c r="C64" s="1020">
        <v>5915830</v>
      </c>
      <c r="D64" s="1021">
        <v>6383154</v>
      </c>
      <c r="F64" s="390"/>
      <c r="G64" s="401"/>
      <c r="H64" s="401"/>
      <c r="I64" s="401"/>
      <c r="J64" s="402"/>
    </row>
    <row r="65" spans="2:11" x14ac:dyDescent="0.25">
      <c r="B65" s="1017" t="s">
        <v>371</v>
      </c>
      <c r="C65" s="1020">
        <v>13481098</v>
      </c>
      <c r="D65" s="1021">
        <v>11996158</v>
      </c>
      <c r="F65" s="390"/>
      <c r="G65" s="401"/>
      <c r="H65" s="401"/>
      <c r="I65" s="401"/>
      <c r="J65" s="402"/>
    </row>
    <row r="66" spans="2:11" hidden="1" x14ac:dyDescent="0.25">
      <c r="B66" s="1017" t="s">
        <v>599</v>
      </c>
      <c r="C66" s="1020">
        <v>0</v>
      </c>
      <c r="D66" s="1021">
        <v>0</v>
      </c>
      <c r="F66" s="390"/>
      <c r="G66" s="401"/>
      <c r="H66" s="401"/>
      <c r="I66" s="401"/>
      <c r="J66" s="402"/>
    </row>
    <row r="67" spans="2:11" x14ac:dyDescent="0.25">
      <c r="B67" s="1018" t="s">
        <v>372</v>
      </c>
      <c r="C67" s="1020">
        <v>5503953</v>
      </c>
      <c r="D67" s="1021">
        <v>13218195</v>
      </c>
      <c r="F67" s="390"/>
      <c r="G67" s="401"/>
      <c r="H67" s="401"/>
      <c r="I67" s="401"/>
      <c r="J67" s="402"/>
    </row>
    <row r="68" spans="2:11" x14ac:dyDescent="0.25">
      <c r="B68" s="1018" t="s">
        <v>373</v>
      </c>
      <c r="C68" s="1020">
        <v>3931933</v>
      </c>
      <c r="D68" s="1021">
        <v>6396066</v>
      </c>
      <c r="F68" s="390"/>
      <c r="G68" s="401"/>
      <c r="H68" s="401"/>
      <c r="I68" s="401"/>
      <c r="J68" s="402"/>
    </row>
    <row r="69" spans="2:11" x14ac:dyDescent="0.25">
      <c r="B69" s="1018" t="s">
        <v>374</v>
      </c>
      <c r="C69" s="1020">
        <v>128084965</v>
      </c>
      <c r="D69" s="1021">
        <v>32946789</v>
      </c>
      <c r="F69" s="390"/>
      <c r="G69" s="401"/>
      <c r="H69" s="401"/>
      <c r="I69" s="401"/>
      <c r="J69" s="402"/>
    </row>
    <row r="70" spans="2:11" hidden="1" x14ac:dyDescent="0.25">
      <c r="B70" s="1018" t="s">
        <v>600</v>
      </c>
      <c r="C70" s="1020">
        <v>0</v>
      </c>
      <c r="D70" s="1021">
        <v>0</v>
      </c>
      <c r="F70" s="390"/>
      <c r="G70" s="401"/>
      <c r="H70" s="401"/>
      <c r="I70" s="401"/>
      <c r="J70" s="402"/>
    </row>
    <row r="71" spans="2:11" hidden="1" x14ac:dyDescent="0.25">
      <c r="B71" s="1018" t="s">
        <v>601</v>
      </c>
      <c r="C71" s="1020">
        <v>0</v>
      </c>
      <c r="D71" s="1021">
        <v>0</v>
      </c>
      <c r="F71" s="390"/>
      <c r="G71" s="401"/>
      <c r="H71" s="401"/>
      <c r="I71" s="401"/>
      <c r="J71" s="402"/>
    </row>
    <row r="72" spans="2:11" hidden="1" x14ac:dyDescent="0.25">
      <c r="B72" s="1018" t="s">
        <v>602</v>
      </c>
      <c r="C72" s="1020">
        <v>0</v>
      </c>
      <c r="D72" s="1021">
        <v>0</v>
      </c>
      <c r="F72" s="390"/>
      <c r="G72" s="401"/>
      <c r="H72" s="401"/>
      <c r="I72" s="401"/>
      <c r="J72" s="402"/>
    </row>
    <row r="73" spans="2:11" hidden="1" x14ac:dyDescent="0.25">
      <c r="B73" s="1018" t="s">
        <v>603</v>
      </c>
      <c r="C73" s="484">
        <v>0</v>
      </c>
      <c r="D73" s="1021">
        <v>0</v>
      </c>
      <c r="F73" s="390"/>
      <c r="G73" s="401"/>
      <c r="H73" s="401"/>
      <c r="I73" s="401"/>
      <c r="J73" s="402"/>
      <c r="K73" s="364"/>
    </row>
    <row r="74" spans="2:11" x14ac:dyDescent="0.25">
      <c r="B74" s="1017" t="s">
        <v>604</v>
      </c>
      <c r="C74" s="1020">
        <v>66597499</v>
      </c>
      <c r="D74" s="503">
        <v>45579091</v>
      </c>
      <c r="F74" s="390"/>
      <c r="G74" s="401"/>
      <c r="H74" s="401"/>
      <c r="I74" s="401"/>
      <c r="J74" s="402"/>
      <c r="K74" s="364"/>
    </row>
    <row r="75" spans="2:11" x14ac:dyDescent="0.25">
      <c r="B75" s="1019" t="s">
        <v>597</v>
      </c>
      <c r="C75" s="1022">
        <v>23544326</v>
      </c>
      <c r="D75" s="1021">
        <v>22257433</v>
      </c>
      <c r="F75" s="390"/>
      <c r="G75" s="401"/>
      <c r="H75" s="401"/>
      <c r="I75" s="401"/>
      <c r="J75" s="402"/>
      <c r="K75" s="364"/>
    </row>
    <row r="76" spans="2:11" hidden="1" x14ac:dyDescent="0.25">
      <c r="B76" s="1019" t="s">
        <v>605</v>
      </c>
      <c r="C76" s="1022">
        <v>0</v>
      </c>
      <c r="D76" s="1021">
        <v>0</v>
      </c>
      <c r="F76" s="390"/>
      <c r="G76" s="401"/>
      <c r="H76" s="401"/>
      <c r="I76" s="401"/>
      <c r="J76" s="402"/>
      <c r="K76" s="364"/>
    </row>
    <row r="77" spans="2:11" ht="15.75" thickBot="1" x14ac:dyDescent="0.3">
      <c r="B77" s="1080" t="s">
        <v>799</v>
      </c>
      <c r="C77" s="366">
        <v>258766969</v>
      </c>
      <c r="D77" s="374">
        <v>224885284</v>
      </c>
      <c r="E77" s="358"/>
      <c r="F77" s="393"/>
      <c r="G77" s="401"/>
      <c r="H77" s="401"/>
      <c r="I77" s="401"/>
      <c r="J77" s="403"/>
      <c r="K77" s="363"/>
    </row>
    <row r="78" spans="2:11" x14ac:dyDescent="0.25">
      <c r="C78" s="404" t="s">
        <v>375</v>
      </c>
      <c r="F78" s="393"/>
      <c r="G78" s="405"/>
      <c r="H78" s="405"/>
      <c r="I78" s="405"/>
      <c r="J78" s="363"/>
      <c r="K78" s="363"/>
    </row>
    <row r="79" spans="2:11" ht="15.75" x14ac:dyDescent="0.25">
      <c r="B79" s="406" t="s">
        <v>376</v>
      </c>
      <c r="H79" s="407"/>
      <c r="I79" s="364"/>
      <c r="J79" s="364"/>
      <c r="K79" s="364"/>
    </row>
    <row r="80" spans="2:11" ht="15.75" thickBot="1" x14ac:dyDescent="0.3">
      <c r="B80" s="408" t="s">
        <v>866</v>
      </c>
      <c r="H80" s="407"/>
      <c r="I80" s="364"/>
      <c r="J80" s="364"/>
      <c r="K80" s="364"/>
    </row>
    <row r="81" spans="2:11" x14ac:dyDescent="0.25">
      <c r="B81" s="409" t="s">
        <v>107</v>
      </c>
      <c r="C81" s="354" t="s">
        <v>332</v>
      </c>
      <c r="D81" s="355" t="s">
        <v>177</v>
      </c>
      <c r="H81" s="407"/>
      <c r="I81" s="364"/>
    </row>
    <row r="82" spans="2:11" x14ac:dyDescent="0.25">
      <c r="B82" s="1038" t="s">
        <v>577</v>
      </c>
      <c r="C82" s="1039">
        <v>307735043</v>
      </c>
      <c r="D82" s="1040">
        <v>2450191513</v>
      </c>
      <c r="F82" s="358"/>
      <c r="G82" s="372"/>
    </row>
    <row r="83" spans="2:11" x14ac:dyDescent="0.25">
      <c r="B83" s="410"/>
      <c r="C83" s="411"/>
      <c r="D83" s="412"/>
    </row>
    <row r="84" spans="2:11" ht="15.75" thickBot="1" x14ac:dyDescent="0.3">
      <c r="B84" s="413" t="s">
        <v>334</v>
      </c>
      <c r="C84" s="366">
        <v>307735043</v>
      </c>
      <c r="D84" s="371">
        <v>2450191513</v>
      </c>
    </row>
    <row r="85" spans="2:11" s="352" customFormat="1" ht="15.75" thickBot="1" x14ac:dyDescent="0.3">
      <c r="B85" s="414" t="s">
        <v>278</v>
      </c>
      <c r="C85" s="387"/>
      <c r="D85" s="415"/>
      <c r="E85" s="400"/>
      <c r="F85" s="344"/>
      <c r="G85" s="226"/>
      <c r="H85" s="226"/>
      <c r="I85" s="226"/>
    </row>
    <row r="86" spans="2:11" x14ac:dyDescent="0.25">
      <c r="B86" s="416" t="s">
        <v>377</v>
      </c>
      <c r="C86" s="417"/>
      <c r="D86" s="418"/>
    </row>
    <row r="87" spans="2:11" x14ac:dyDescent="0.25">
      <c r="B87" s="410" t="s">
        <v>378</v>
      </c>
      <c r="C87" s="360">
        <v>30555102</v>
      </c>
      <c r="D87" s="412">
        <v>87301348</v>
      </c>
      <c r="E87" s="390"/>
    </row>
    <row r="88" spans="2:11" ht="15.75" thickBot="1" x14ac:dyDescent="0.3">
      <c r="B88" s="365" t="s">
        <v>334</v>
      </c>
      <c r="C88" s="366">
        <v>30555102</v>
      </c>
      <c r="D88" s="374">
        <v>87301348</v>
      </c>
    </row>
    <row r="90" spans="2:11" x14ac:dyDescent="0.25">
      <c r="F90" s="400"/>
    </row>
    <row r="91" spans="2:11" ht="15.75" x14ac:dyDescent="0.25">
      <c r="B91" s="406" t="s">
        <v>379</v>
      </c>
    </row>
    <row r="92" spans="2:11" ht="15.75" thickBot="1" x14ac:dyDescent="0.3"/>
    <row r="93" spans="2:11" ht="20.25" customHeight="1" thickBot="1" x14ac:dyDescent="0.3">
      <c r="B93" s="1284" t="s">
        <v>380</v>
      </c>
      <c r="C93" s="1285" t="s">
        <v>332</v>
      </c>
      <c r="D93" s="1286" t="s">
        <v>333</v>
      </c>
      <c r="F93" s="226"/>
    </row>
    <row r="94" spans="2:11" s="364" customFormat="1" x14ac:dyDescent="0.25">
      <c r="B94" s="373" t="s">
        <v>381</v>
      </c>
      <c r="C94" s="1036">
        <v>156518</v>
      </c>
      <c r="D94" s="1041">
        <v>134540</v>
      </c>
      <c r="E94" s="390"/>
    </row>
    <row r="95" spans="2:11" x14ac:dyDescent="0.25">
      <c r="B95" s="373" t="s">
        <v>382</v>
      </c>
      <c r="C95" s="1036">
        <v>272863838</v>
      </c>
      <c r="D95" s="1041">
        <v>59011201</v>
      </c>
      <c r="E95" s="390"/>
      <c r="F95" s="226"/>
    </row>
    <row r="96" spans="2:11" x14ac:dyDescent="0.25">
      <c r="B96" s="373" t="s">
        <v>525</v>
      </c>
      <c r="C96" s="1037">
        <v>1024598471</v>
      </c>
      <c r="D96" s="1041">
        <v>898544513</v>
      </c>
      <c r="E96" s="390"/>
      <c r="F96" s="226"/>
      <c r="J96" s="372"/>
      <c r="K96" s="372"/>
    </row>
    <row r="97" spans="2:11" x14ac:dyDescent="0.25">
      <c r="B97" s="420" t="s">
        <v>334</v>
      </c>
      <c r="C97" s="421">
        <v>1297618827</v>
      </c>
      <c r="D97" s="1042">
        <v>957690254</v>
      </c>
      <c r="E97" s="390"/>
      <c r="F97" s="226"/>
      <c r="J97" s="372"/>
      <c r="K97" s="372"/>
    </row>
    <row r="98" spans="2:11" x14ac:dyDescent="0.25">
      <c r="B98" s="420" t="s">
        <v>383</v>
      </c>
      <c r="C98" s="422"/>
      <c r="D98" s="1043"/>
      <c r="E98" s="390"/>
      <c r="F98" s="226"/>
    </row>
    <row r="99" spans="2:11" ht="15.75" thickBot="1" x14ac:dyDescent="0.3">
      <c r="B99" s="423" t="s">
        <v>788</v>
      </c>
      <c r="C99" s="424">
        <v>9925961</v>
      </c>
      <c r="D99" s="1044">
        <v>-81799169</v>
      </c>
      <c r="E99" s="390"/>
      <c r="F99" s="226"/>
    </row>
    <row r="100" spans="2:11" ht="15.75" thickBot="1" x14ac:dyDescent="0.3">
      <c r="B100" s="426" t="s">
        <v>334</v>
      </c>
      <c r="C100" s="427">
        <v>9925961</v>
      </c>
      <c r="D100" s="428">
        <v>-81799169</v>
      </c>
      <c r="F100" s="226"/>
    </row>
    <row r="101" spans="2:11" ht="26.25" x14ac:dyDescent="0.25">
      <c r="B101" s="429" t="s">
        <v>384</v>
      </c>
      <c r="C101" s="424">
        <v>1153443766</v>
      </c>
      <c r="D101" s="430">
        <v>1335838259</v>
      </c>
      <c r="E101" s="358"/>
      <c r="F101" s="226"/>
    </row>
    <row r="102" spans="2:11" ht="15.75" thickBot="1" x14ac:dyDescent="0.3">
      <c r="B102" s="431" t="s">
        <v>334</v>
      </c>
      <c r="C102" s="432">
        <v>1153443766</v>
      </c>
      <c r="D102" s="1045">
        <v>1335838259</v>
      </c>
      <c r="F102" s="226"/>
    </row>
    <row r="109" spans="2:11" x14ac:dyDescent="0.25">
      <c r="F109" s="433"/>
    </row>
  </sheetData>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G48"/>
  <sheetViews>
    <sheetView showGridLines="0" topLeftCell="A23" zoomScale="90" zoomScaleNormal="90" workbookViewId="0">
      <selection activeCell="C29" sqref="C29"/>
    </sheetView>
  </sheetViews>
  <sheetFormatPr baseColWidth="10" defaultColWidth="11.5703125" defaultRowHeight="15" x14ac:dyDescent="0.25"/>
  <cols>
    <col min="1" max="1" width="8.42578125" customWidth="1"/>
    <col min="2" max="2" width="128.85546875" style="226" customWidth="1"/>
    <col min="3" max="3" width="21.5703125" customWidth="1"/>
    <col min="6" max="6" width="16.5703125" bestFit="1" customWidth="1"/>
    <col min="7" max="7" width="16.5703125" style="128" bestFit="1" customWidth="1"/>
    <col min="258" max="258" width="81" customWidth="1"/>
    <col min="259" max="259" width="21.5703125" customWidth="1"/>
    <col min="262" max="263" width="16.5703125" bestFit="1" customWidth="1"/>
    <col min="514" max="514" width="81" customWidth="1"/>
    <col min="515" max="515" width="21.5703125" customWidth="1"/>
    <col min="518" max="519" width="16.5703125" bestFit="1" customWidth="1"/>
    <col min="770" max="770" width="81" customWidth="1"/>
    <col min="771" max="771" width="21.5703125" customWidth="1"/>
    <col min="774" max="775" width="16.5703125" bestFit="1" customWidth="1"/>
    <col min="1026" max="1026" width="81" customWidth="1"/>
    <col min="1027" max="1027" width="21.5703125" customWidth="1"/>
    <col min="1030" max="1031" width="16.5703125" bestFit="1" customWidth="1"/>
    <col min="1282" max="1282" width="81" customWidth="1"/>
    <col min="1283" max="1283" width="21.5703125" customWidth="1"/>
    <col min="1286" max="1287" width="16.5703125" bestFit="1" customWidth="1"/>
    <col min="1538" max="1538" width="81" customWidth="1"/>
    <col min="1539" max="1539" width="21.5703125" customWidth="1"/>
    <col min="1542" max="1543" width="16.5703125" bestFit="1" customWidth="1"/>
    <col min="1794" max="1794" width="81" customWidth="1"/>
    <col min="1795" max="1795" width="21.5703125" customWidth="1"/>
    <col min="1798" max="1799" width="16.5703125" bestFit="1" customWidth="1"/>
    <col min="2050" max="2050" width="81" customWidth="1"/>
    <col min="2051" max="2051" width="21.5703125" customWidth="1"/>
    <col min="2054" max="2055" width="16.5703125" bestFit="1" customWidth="1"/>
    <col min="2306" max="2306" width="81" customWidth="1"/>
    <col min="2307" max="2307" width="21.5703125" customWidth="1"/>
    <col min="2310" max="2311" width="16.5703125" bestFit="1" customWidth="1"/>
    <col min="2562" max="2562" width="81" customWidth="1"/>
    <col min="2563" max="2563" width="21.5703125" customWidth="1"/>
    <col min="2566" max="2567" width="16.5703125" bestFit="1" customWidth="1"/>
    <col min="2818" max="2818" width="81" customWidth="1"/>
    <col min="2819" max="2819" width="21.5703125" customWidth="1"/>
    <col min="2822" max="2823" width="16.5703125" bestFit="1" customWidth="1"/>
    <col min="3074" max="3074" width="81" customWidth="1"/>
    <col min="3075" max="3075" width="21.5703125" customWidth="1"/>
    <col min="3078" max="3079" width="16.5703125" bestFit="1" customWidth="1"/>
    <col min="3330" max="3330" width="81" customWidth="1"/>
    <col min="3331" max="3331" width="21.5703125" customWidth="1"/>
    <col min="3334" max="3335" width="16.5703125" bestFit="1" customWidth="1"/>
    <col min="3586" max="3586" width="81" customWidth="1"/>
    <col min="3587" max="3587" width="21.5703125" customWidth="1"/>
    <col min="3590" max="3591" width="16.5703125" bestFit="1" customWidth="1"/>
    <col min="3842" max="3842" width="81" customWidth="1"/>
    <col min="3843" max="3843" width="21.5703125" customWidth="1"/>
    <col min="3846" max="3847" width="16.5703125" bestFit="1" customWidth="1"/>
    <col min="4098" max="4098" width="81" customWidth="1"/>
    <col min="4099" max="4099" width="21.5703125" customWidth="1"/>
    <col min="4102" max="4103" width="16.5703125" bestFit="1" customWidth="1"/>
    <col min="4354" max="4354" width="81" customWidth="1"/>
    <col min="4355" max="4355" width="21.5703125" customWidth="1"/>
    <col min="4358" max="4359" width="16.5703125" bestFit="1" customWidth="1"/>
    <col min="4610" max="4610" width="81" customWidth="1"/>
    <col min="4611" max="4611" width="21.5703125" customWidth="1"/>
    <col min="4614" max="4615" width="16.5703125" bestFit="1" customWidth="1"/>
    <col min="4866" max="4866" width="81" customWidth="1"/>
    <col min="4867" max="4867" width="21.5703125" customWidth="1"/>
    <col min="4870" max="4871" width="16.5703125" bestFit="1" customWidth="1"/>
    <col min="5122" max="5122" width="81" customWidth="1"/>
    <col min="5123" max="5123" width="21.5703125" customWidth="1"/>
    <col min="5126" max="5127" width="16.5703125" bestFit="1" customWidth="1"/>
    <col min="5378" max="5378" width="81" customWidth="1"/>
    <col min="5379" max="5379" width="21.5703125" customWidth="1"/>
    <col min="5382" max="5383" width="16.5703125" bestFit="1" customWidth="1"/>
    <col min="5634" max="5634" width="81" customWidth="1"/>
    <col min="5635" max="5635" width="21.5703125" customWidth="1"/>
    <col min="5638" max="5639" width="16.5703125" bestFit="1" customWidth="1"/>
    <col min="5890" max="5890" width="81" customWidth="1"/>
    <col min="5891" max="5891" width="21.5703125" customWidth="1"/>
    <col min="5894" max="5895" width="16.5703125" bestFit="1" customWidth="1"/>
    <col min="6146" max="6146" width="81" customWidth="1"/>
    <col min="6147" max="6147" width="21.5703125" customWidth="1"/>
    <col min="6150" max="6151" width="16.5703125" bestFit="1" customWidth="1"/>
    <col min="6402" max="6402" width="81" customWidth="1"/>
    <col min="6403" max="6403" width="21.5703125" customWidth="1"/>
    <col min="6406" max="6407" width="16.5703125" bestFit="1" customWidth="1"/>
    <col min="6658" max="6658" width="81" customWidth="1"/>
    <col min="6659" max="6659" width="21.5703125" customWidth="1"/>
    <col min="6662" max="6663" width="16.5703125" bestFit="1" customWidth="1"/>
    <col min="6914" max="6914" width="81" customWidth="1"/>
    <col min="6915" max="6915" width="21.5703125" customWidth="1"/>
    <col min="6918" max="6919" width="16.5703125" bestFit="1" customWidth="1"/>
    <col min="7170" max="7170" width="81" customWidth="1"/>
    <col min="7171" max="7171" width="21.5703125" customWidth="1"/>
    <col min="7174" max="7175" width="16.5703125" bestFit="1" customWidth="1"/>
    <col min="7426" max="7426" width="81" customWidth="1"/>
    <col min="7427" max="7427" width="21.5703125" customWidth="1"/>
    <col min="7430" max="7431" width="16.5703125" bestFit="1" customWidth="1"/>
    <col min="7682" max="7682" width="81" customWidth="1"/>
    <col min="7683" max="7683" width="21.5703125" customWidth="1"/>
    <col min="7686" max="7687" width="16.5703125" bestFit="1" customWidth="1"/>
    <col min="7938" max="7938" width="81" customWidth="1"/>
    <col min="7939" max="7939" width="21.5703125" customWidth="1"/>
    <col min="7942" max="7943" width="16.5703125" bestFit="1" customWidth="1"/>
    <col min="8194" max="8194" width="81" customWidth="1"/>
    <col min="8195" max="8195" width="21.5703125" customWidth="1"/>
    <col min="8198" max="8199" width="16.5703125" bestFit="1" customWidth="1"/>
    <col min="8450" max="8450" width="81" customWidth="1"/>
    <col min="8451" max="8451" width="21.5703125" customWidth="1"/>
    <col min="8454" max="8455" width="16.5703125" bestFit="1" customWidth="1"/>
    <col min="8706" max="8706" width="81" customWidth="1"/>
    <col min="8707" max="8707" width="21.5703125" customWidth="1"/>
    <col min="8710" max="8711" width="16.5703125" bestFit="1" customWidth="1"/>
    <col min="8962" max="8962" width="81" customWidth="1"/>
    <col min="8963" max="8963" width="21.5703125" customWidth="1"/>
    <col min="8966" max="8967" width="16.5703125" bestFit="1" customWidth="1"/>
    <col min="9218" max="9218" width="81" customWidth="1"/>
    <col min="9219" max="9219" width="21.5703125" customWidth="1"/>
    <col min="9222" max="9223" width="16.5703125" bestFit="1" customWidth="1"/>
    <col min="9474" max="9474" width="81" customWidth="1"/>
    <col min="9475" max="9475" width="21.5703125" customWidth="1"/>
    <col min="9478" max="9479" width="16.5703125" bestFit="1" customWidth="1"/>
    <col min="9730" max="9730" width="81" customWidth="1"/>
    <col min="9731" max="9731" width="21.5703125" customWidth="1"/>
    <col min="9734" max="9735" width="16.5703125" bestFit="1" customWidth="1"/>
    <col min="9986" max="9986" width="81" customWidth="1"/>
    <col min="9987" max="9987" width="21.5703125" customWidth="1"/>
    <col min="9990" max="9991" width="16.5703125" bestFit="1" customWidth="1"/>
    <col min="10242" max="10242" width="81" customWidth="1"/>
    <col min="10243" max="10243" width="21.5703125" customWidth="1"/>
    <col min="10246" max="10247" width="16.5703125" bestFit="1" customWidth="1"/>
    <col min="10498" max="10498" width="81" customWidth="1"/>
    <col min="10499" max="10499" width="21.5703125" customWidth="1"/>
    <col min="10502" max="10503" width="16.5703125" bestFit="1" customWidth="1"/>
    <col min="10754" max="10754" width="81" customWidth="1"/>
    <col min="10755" max="10755" width="21.5703125" customWidth="1"/>
    <col min="10758" max="10759" width="16.5703125" bestFit="1" customWidth="1"/>
    <col min="11010" max="11010" width="81" customWidth="1"/>
    <col min="11011" max="11011" width="21.5703125" customWidth="1"/>
    <col min="11014" max="11015" width="16.5703125" bestFit="1" customWidth="1"/>
    <col min="11266" max="11266" width="81" customWidth="1"/>
    <col min="11267" max="11267" width="21.5703125" customWidth="1"/>
    <col min="11270" max="11271" width="16.5703125" bestFit="1" customWidth="1"/>
    <col min="11522" max="11522" width="81" customWidth="1"/>
    <col min="11523" max="11523" width="21.5703125" customWidth="1"/>
    <col min="11526" max="11527" width="16.5703125" bestFit="1" customWidth="1"/>
    <col min="11778" max="11778" width="81" customWidth="1"/>
    <col min="11779" max="11779" width="21.5703125" customWidth="1"/>
    <col min="11782" max="11783" width="16.5703125" bestFit="1" customWidth="1"/>
    <col min="12034" max="12034" width="81" customWidth="1"/>
    <col min="12035" max="12035" width="21.5703125" customWidth="1"/>
    <col min="12038" max="12039" width="16.5703125" bestFit="1" customWidth="1"/>
    <col min="12290" max="12290" width="81" customWidth="1"/>
    <col min="12291" max="12291" width="21.5703125" customWidth="1"/>
    <col min="12294" max="12295" width="16.5703125" bestFit="1" customWidth="1"/>
    <col min="12546" max="12546" width="81" customWidth="1"/>
    <col min="12547" max="12547" width="21.5703125" customWidth="1"/>
    <col min="12550" max="12551" width="16.5703125" bestFit="1" customWidth="1"/>
    <col min="12802" max="12802" width="81" customWidth="1"/>
    <col min="12803" max="12803" width="21.5703125" customWidth="1"/>
    <col min="12806" max="12807" width="16.5703125" bestFit="1" customWidth="1"/>
    <col min="13058" max="13058" width="81" customWidth="1"/>
    <col min="13059" max="13059" width="21.5703125" customWidth="1"/>
    <col min="13062" max="13063" width="16.5703125" bestFit="1" customWidth="1"/>
    <col min="13314" max="13314" width="81" customWidth="1"/>
    <col min="13315" max="13315" width="21.5703125" customWidth="1"/>
    <col min="13318" max="13319" width="16.5703125" bestFit="1" customWidth="1"/>
    <col min="13570" max="13570" width="81" customWidth="1"/>
    <col min="13571" max="13571" width="21.5703125" customWidth="1"/>
    <col min="13574" max="13575" width="16.5703125" bestFit="1" customWidth="1"/>
    <col min="13826" max="13826" width="81" customWidth="1"/>
    <col min="13827" max="13827" width="21.5703125" customWidth="1"/>
    <col min="13830" max="13831" width="16.5703125" bestFit="1" customWidth="1"/>
    <col min="14082" max="14082" width="81" customWidth="1"/>
    <col min="14083" max="14083" width="21.5703125" customWidth="1"/>
    <col min="14086" max="14087" width="16.5703125" bestFit="1" customWidth="1"/>
    <col min="14338" max="14338" width="81" customWidth="1"/>
    <col min="14339" max="14339" width="21.5703125" customWidth="1"/>
    <col min="14342" max="14343" width="16.5703125" bestFit="1" customWidth="1"/>
    <col min="14594" max="14594" width="81" customWidth="1"/>
    <col min="14595" max="14595" width="21.5703125" customWidth="1"/>
    <col min="14598" max="14599" width="16.5703125" bestFit="1" customWidth="1"/>
    <col min="14850" max="14850" width="81" customWidth="1"/>
    <col min="14851" max="14851" width="21.5703125" customWidth="1"/>
    <col min="14854" max="14855" width="16.5703125" bestFit="1" customWidth="1"/>
    <col min="15106" max="15106" width="81" customWidth="1"/>
    <col min="15107" max="15107" width="21.5703125" customWidth="1"/>
    <col min="15110" max="15111" width="16.5703125" bestFit="1" customWidth="1"/>
    <col min="15362" max="15362" width="81" customWidth="1"/>
    <col min="15363" max="15363" width="21.5703125" customWidth="1"/>
    <col min="15366" max="15367" width="16.5703125" bestFit="1" customWidth="1"/>
    <col min="15618" max="15618" width="81" customWidth="1"/>
    <col min="15619" max="15619" width="21.5703125" customWidth="1"/>
    <col min="15622" max="15623" width="16.5703125" bestFit="1" customWidth="1"/>
    <col min="15874" max="15874" width="81" customWidth="1"/>
    <col min="15875" max="15875" width="21.5703125" customWidth="1"/>
    <col min="15878" max="15879" width="16.5703125" bestFit="1" customWidth="1"/>
    <col min="16130" max="16130" width="81" customWidth="1"/>
    <col min="16131" max="16131" width="21.5703125" customWidth="1"/>
    <col min="16134" max="16135" width="16.5703125" bestFit="1" customWidth="1"/>
  </cols>
  <sheetData>
    <row r="2" spans="2:6" x14ac:dyDescent="0.25">
      <c r="B2" s="516" t="s">
        <v>794</v>
      </c>
    </row>
    <row r="3" spans="2:6" ht="15.75" x14ac:dyDescent="0.25">
      <c r="B3" s="532"/>
    </row>
    <row r="4" spans="2:6" x14ac:dyDescent="0.25">
      <c r="B4" s="1063" t="s">
        <v>792</v>
      </c>
    </row>
    <row r="5" spans="2:6" x14ac:dyDescent="0.25">
      <c r="B5" s="515"/>
    </row>
    <row r="6" spans="2:6" x14ac:dyDescent="0.25">
      <c r="B6" s="1056" t="s">
        <v>526</v>
      </c>
    </row>
    <row r="7" spans="2:6" x14ac:dyDescent="0.25">
      <c r="B7" s="1056"/>
    </row>
    <row r="8" spans="2:6" x14ac:dyDescent="0.25">
      <c r="B8" s="1056"/>
    </row>
    <row r="9" spans="2:6" x14ac:dyDescent="0.25">
      <c r="B9" s="1056"/>
    </row>
    <row r="10" spans="2:6" x14ac:dyDescent="0.25">
      <c r="B10" s="1056"/>
    </row>
    <row r="11" spans="2:6" x14ac:dyDescent="0.25">
      <c r="B11" s="1056"/>
    </row>
    <row r="12" spans="2:6" x14ac:dyDescent="0.25">
      <c r="B12" s="1056"/>
    </row>
    <row r="13" spans="2:6" x14ac:dyDescent="0.25">
      <c r="B13" s="1056"/>
    </row>
    <row r="14" spans="2:6" x14ac:dyDescent="0.25">
      <c r="B14" s="1063" t="s">
        <v>791</v>
      </c>
    </row>
    <row r="15" spans="2:6" x14ac:dyDescent="0.25">
      <c r="B15" s="982" t="s">
        <v>385</v>
      </c>
      <c r="F15" s="128"/>
    </row>
    <row r="16" spans="2:6" ht="7.5" customHeight="1" x14ac:dyDescent="0.25">
      <c r="B16" s="515"/>
      <c r="F16" s="128"/>
    </row>
    <row r="17" spans="2:7" x14ac:dyDescent="0.25">
      <c r="B17" s="1064" t="s">
        <v>793</v>
      </c>
      <c r="F17" s="128"/>
    </row>
    <row r="18" spans="2:7" ht="2.4500000000000002" customHeight="1" x14ac:dyDescent="0.25">
      <c r="B18" s="515"/>
    </row>
    <row r="19" spans="2:7" ht="25.5" customHeight="1" x14ac:dyDescent="0.25">
      <c r="B19" s="1060" t="s">
        <v>873</v>
      </c>
      <c r="C19" s="133"/>
      <c r="D19" s="121"/>
      <c r="E19" s="121"/>
      <c r="F19" s="121"/>
      <c r="G19" s="135"/>
    </row>
    <row r="20" spans="2:7" x14ac:dyDescent="0.25">
      <c r="B20" s="515"/>
    </row>
    <row r="21" spans="2:7" x14ac:dyDescent="0.25">
      <c r="B21" s="516" t="s">
        <v>795</v>
      </c>
    </row>
    <row r="22" spans="2:7" ht="153.6" customHeight="1" x14ac:dyDescent="0.25">
      <c r="B22" s="1061" t="s">
        <v>867</v>
      </c>
    </row>
    <row r="23" spans="2:7" ht="12" customHeight="1" x14ac:dyDescent="0.25">
      <c r="B23" s="1061"/>
    </row>
    <row r="24" spans="2:7" ht="27.75" hidden="1" customHeight="1" x14ac:dyDescent="0.25">
      <c r="B24" s="1057"/>
    </row>
    <row r="25" spans="2:7" ht="90" hidden="1" customHeight="1" x14ac:dyDescent="0.25">
      <c r="B25" s="1058"/>
    </row>
    <row r="26" spans="2:7" ht="60" hidden="1" customHeight="1" x14ac:dyDescent="0.25">
      <c r="B26" s="1057"/>
    </row>
    <row r="27" spans="2:7" ht="4.5" customHeight="1" x14ac:dyDescent="0.25">
      <c r="B27" s="1057"/>
    </row>
    <row r="28" spans="2:7" ht="18.75" customHeight="1" x14ac:dyDescent="0.25">
      <c r="B28" s="516" t="s">
        <v>807</v>
      </c>
    </row>
    <row r="29" spans="2:7" ht="168" customHeight="1" x14ac:dyDescent="0.25">
      <c r="B29" s="1092"/>
    </row>
    <row r="30" spans="2:7" ht="78" customHeight="1" x14ac:dyDescent="0.25">
      <c r="B30" s="1061" t="s">
        <v>808</v>
      </c>
    </row>
    <row r="31" spans="2:7" ht="10.5" customHeight="1" x14ac:dyDescent="0.25">
      <c r="B31" s="516"/>
    </row>
    <row r="32" spans="2:7" x14ac:dyDescent="0.25">
      <c r="B32" s="516" t="s">
        <v>803</v>
      </c>
    </row>
    <row r="33" spans="2:7" s="134" customFormat="1" ht="14.25" x14ac:dyDescent="0.2">
      <c r="B33" s="514" t="s">
        <v>796</v>
      </c>
    </row>
    <row r="34" spans="2:7" s="134" customFormat="1" ht="4.5" customHeight="1" x14ac:dyDescent="0.2">
      <c r="B34" s="514"/>
    </row>
    <row r="35" spans="2:7" s="134" customFormat="1" ht="29.25" customHeight="1" x14ac:dyDescent="0.25">
      <c r="B35" s="1066" t="s">
        <v>386</v>
      </c>
    </row>
    <row r="36" spans="2:7" s="134" customFormat="1" ht="4.5" customHeight="1" x14ac:dyDescent="0.2">
      <c r="B36" s="515"/>
    </row>
    <row r="37" spans="2:7" x14ac:dyDescent="0.25">
      <c r="B37" s="516" t="s">
        <v>804</v>
      </c>
    </row>
    <row r="38" spans="2:7" ht="1.5" customHeight="1" x14ac:dyDescent="0.25">
      <c r="B38" s="515"/>
    </row>
    <row r="39" spans="2:7" ht="30" customHeight="1" x14ac:dyDescent="0.25">
      <c r="B39" s="1065" t="s">
        <v>387</v>
      </c>
    </row>
    <row r="40" spans="2:7" ht="4.5" customHeight="1" x14ac:dyDescent="0.25">
      <c r="B40" s="515"/>
    </row>
    <row r="41" spans="2:7" x14ac:dyDescent="0.25">
      <c r="B41" s="516" t="s">
        <v>805</v>
      </c>
    </row>
    <row r="42" spans="2:7" ht="15.75" customHeight="1" x14ac:dyDescent="0.25">
      <c r="B42" s="1065" t="s">
        <v>388</v>
      </c>
    </row>
    <row r="43" spans="2:7" ht="3" customHeight="1" x14ac:dyDescent="0.25">
      <c r="B43" s="515"/>
    </row>
    <row r="44" spans="2:7" ht="3" customHeight="1" x14ac:dyDescent="0.25">
      <c r="B44" s="515"/>
    </row>
    <row r="45" spans="2:7" ht="20.25" customHeight="1" x14ac:dyDescent="0.25">
      <c r="B45" s="1059" t="s">
        <v>806</v>
      </c>
    </row>
    <row r="46" spans="2:7" s="152" customFormat="1" ht="2.25" customHeight="1" x14ac:dyDescent="0.25">
      <c r="B46" s="521"/>
      <c r="G46" s="1062"/>
    </row>
    <row r="47" spans="2:7" x14ac:dyDescent="0.25">
      <c r="B47" s="1065" t="s">
        <v>527</v>
      </c>
    </row>
    <row r="48" spans="2:7" x14ac:dyDescent="0.25">
      <c r="B48" s="340"/>
    </row>
  </sheetData>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2:G36"/>
  <sheetViews>
    <sheetView showGridLines="0" topLeftCell="A13" workbookViewId="0">
      <selection activeCell="F39" sqref="F39"/>
    </sheetView>
  </sheetViews>
  <sheetFormatPr baseColWidth="10" defaultRowHeight="15" x14ac:dyDescent="0.25"/>
  <cols>
    <col min="1" max="2" width="11.5703125" customWidth="1"/>
    <col min="3" max="3" width="28.140625" customWidth="1"/>
    <col min="4" max="4" width="26.85546875" customWidth="1"/>
    <col min="5" max="5" width="11.5703125" customWidth="1"/>
    <col min="6" max="6" width="31.85546875" customWidth="1"/>
    <col min="7" max="7" width="21.28515625" customWidth="1"/>
  </cols>
  <sheetData>
    <row r="2" spans="3:7" x14ac:dyDescent="0.25">
      <c r="C2" s="1257" t="s">
        <v>528</v>
      </c>
      <c r="D2" s="1257"/>
      <c r="E2" s="1257"/>
      <c r="F2" s="1257"/>
      <c r="G2" s="1257"/>
    </row>
    <row r="3" spans="3:7" x14ac:dyDescent="0.25">
      <c r="C3" s="1257" t="s">
        <v>529</v>
      </c>
      <c r="D3" s="1257"/>
      <c r="E3" s="1257"/>
      <c r="F3" s="1257"/>
      <c r="G3" s="1257"/>
    </row>
    <row r="4" spans="3:7" x14ac:dyDescent="0.25">
      <c r="C4" s="1258">
        <v>44348</v>
      </c>
      <c r="D4" s="1258"/>
      <c r="E4" s="1258"/>
      <c r="F4" s="1258"/>
      <c r="G4" s="1258"/>
    </row>
    <row r="5" spans="3:7" x14ac:dyDescent="0.25">
      <c r="C5" s="136"/>
      <c r="D5" s="137"/>
      <c r="E5" s="136"/>
      <c r="F5" s="136"/>
      <c r="G5" s="136"/>
    </row>
    <row r="6" spans="3:7" x14ac:dyDescent="0.25">
      <c r="C6" s="136"/>
      <c r="D6" s="137"/>
      <c r="E6" s="136"/>
      <c r="F6" s="136"/>
      <c r="G6" s="136"/>
    </row>
    <row r="7" spans="3:7" x14ac:dyDescent="0.25">
      <c r="C7" s="148" t="s">
        <v>530</v>
      </c>
      <c r="D7" s="139" t="s">
        <v>531</v>
      </c>
      <c r="E7" s="136"/>
      <c r="F7" s="148" t="s">
        <v>530</v>
      </c>
      <c r="G7" s="139" t="s">
        <v>532</v>
      </c>
    </row>
    <row r="8" spans="3:7" x14ac:dyDescent="0.25">
      <c r="C8" s="140" t="s">
        <v>533</v>
      </c>
      <c r="D8" s="141" t="s">
        <v>534</v>
      </c>
      <c r="E8" s="136"/>
      <c r="F8" s="140" t="s">
        <v>533</v>
      </c>
      <c r="G8" s="141" t="s">
        <v>534</v>
      </c>
    </row>
    <row r="9" spans="3:7" x14ac:dyDescent="0.25">
      <c r="C9" s="142" t="s">
        <v>535</v>
      </c>
      <c r="D9" s="143">
        <v>31886.290000000005</v>
      </c>
      <c r="E9" s="136"/>
      <c r="F9" s="142" t="s">
        <v>536</v>
      </c>
      <c r="G9" s="144">
        <v>146200000</v>
      </c>
    </row>
    <row r="10" spans="3:7" x14ac:dyDescent="0.25">
      <c r="C10" s="142" t="s">
        <v>537</v>
      </c>
      <c r="D10" s="144">
        <v>23262.220000000005</v>
      </c>
      <c r="E10" s="136"/>
      <c r="F10" s="142" t="s">
        <v>538</v>
      </c>
      <c r="G10" s="144">
        <v>226151635.33999997</v>
      </c>
    </row>
    <row r="11" spans="3:7" x14ac:dyDescent="0.25">
      <c r="C11" s="142" t="s">
        <v>539</v>
      </c>
      <c r="D11" s="144">
        <v>60897.51999999999</v>
      </c>
      <c r="E11" s="136"/>
      <c r="F11" s="142" t="s">
        <v>540</v>
      </c>
      <c r="G11" s="144">
        <v>174679111</v>
      </c>
    </row>
    <row r="12" spans="3:7" x14ac:dyDescent="0.25">
      <c r="C12" s="142" t="s">
        <v>541</v>
      </c>
      <c r="D12" s="144">
        <v>32629.32</v>
      </c>
      <c r="E12" s="136"/>
      <c r="F12" s="142" t="s">
        <v>537</v>
      </c>
      <c r="G12" s="144">
        <v>116109588</v>
      </c>
    </row>
    <row r="13" spans="3:7" x14ac:dyDescent="0.25">
      <c r="C13" s="142" t="s">
        <v>542</v>
      </c>
      <c r="D13" s="144">
        <v>141753.42999999996</v>
      </c>
      <c r="E13" s="136"/>
      <c r="F13" s="142" t="s">
        <v>543</v>
      </c>
      <c r="G13" s="144">
        <v>397808217</v>
      </c>
    </row>
    <row r="14" spans="3:7" x14ac:dyDescent="0.25">
      <c r="C14" s="142" t="s">
        <v>544</v>
      </c>
      <c r="D14" s="144">
        <v>201563.63000000009</v>
      </c>
      <c r="E14" s="136"/>
      <c r="F14" s="142" t="s">
        <v>545</v>
      </c>
      <c r="G14" s="144">
        <v>481907671</v>
      </c>
    </row>
    <row r="15" spans="3:7" x14ac:dyDescent="0.25">
      <c r="C15" s="142" t="s">
        <v>546</v>
      </c>
      <c r="D15" s="144">
        <v>183468.66</v>
      </c>
      <c r="E15" s="136"/>
      <c r="F15" s="142" t="s">
        <v>547</v>
      </c>
      <c r="G15" s="144">
        <v>155630470</v>
      </c>
    </row>
    <row r="16" spans="3:7" x14ac:dyDescent="0.25">
      <c r="C16" s="145" t="s">
        <v>548</v>
      </c>
      <c r="D16" s="146">
        <v>675461.07000000007</v>
      </c>
      <c r="E16" s="136"/>
      <c r="F16" s="142" t="s">
        <v>549</v>
      </c>
      <c r="G16" s="144">
        <v>584850053</v>
      </c>
    </row>
    <row r="17" spans="3:7" x14ac:dyDescent="0.25">
      <c r="E17" s="136"/>
      <c r="F17" s="142" t="s">
        <v>550</v>
      </c>
      <c r="G17" s="144">
        <v>281843969</v>
      </c>
    </row>
    <row r="18" spans="3:7" x14ac:dyDescent="0.25">
      <c r="E18" s="136"/>
      <c r="F18" s="142" t="s">
        <v>535</v>
      </c>
      <c r="G18" s="144">
        <v>367133219</v>
      </c>
    </row>
    <row r="19" spans="3:7" x14ac:dyDescent="0.25">
      <c r="C19" s="148" t="s">
        <v>530</v>
      </c>
      <c r="D19" s="139" t="s">
        <v>556</v>
      </c>
      <c r="E19" s="136"/>
      <c r="F19" s="142" t="s">
        <v>551</v>
      </c>
      <c r="G19" s="144">
        <v>9861123288</v>
      </c>
    </row>
    <row r="20" spans="3:7" x14ac:dyDescent="0.25">
      <c r="E20" s="136"/>
      <c r="F20" s="142" t="s">
        <v>552</v>
      </c>
      <c r="G20" s="144">
        <v>174164384</v>
      </c>
    </row>
    <row r="21" spans="3:7" x14ac:dyDescent="0.25">
      <c r="C21" s="140" t="s">
        <v>533</v>
      </c>
      <c r="D21" s="141" t="s">
        <v>557</v>
      </c>
      <c r="E21" s="136"/>
      <c r="F21" s="142" t="s">
        <v>553</v>
      </c>
      <c r="G21" s="144">
        <v>120876026</v>
      </c>
    </row>
    <row r="22" spans="3:7" x14ac:dyDescent="0.25">
      <c r="C22" s="142" t="s">
        <v>558</v>
      </c>
      <c r="D22" s="144">
        <v>50809100000</v>
      </c>
      <c r="E22" s="136"/>
      <c r="F22" s="142" t="s">
        <v>544</v>
      </c>
      <c r="G22" s="144">
        <v>5838059269.2399988</v>
      </c>
    </row>
    <row r="23" spans="3:7" x14ac:dyDescent="0.25">
      <c r="C23" s="142" t="s">
        <v>559</v>
      </c>
      <c r="D23" s="144">
        <v>521800000</v>
      </c>
      <c r="E23" s="136"/>
      <c r="F23" s="142" t="s">
        <v>554</v>
      </c>
      <c r="G23" s="144">
        <v>5504514648</v>
      </c>
    </row>
    <row r="24" spans="3:7" x14ac:dyDescent="0.25">
      <c r="C24" s="142" t="s">
        <v>560</v>
      </c>
      <c r="D24" s="144">
        <v>400000000</v>
      </c>
      <c r="E24" s="136"/>
      <c r="F24" s="142" t="s">
        <v>546</v>
      </c>
      <c r="G24" s="144">
        <v>7673373143</v>
      </c>
    </row>
    <row r="25" spans="3:7" x14ac:dyDescent="0.25">
      <c r="C25" s="142" t="s">
        <v>561</v>
      </c>
      <c r="D25" s="144">
        <v>20000000</v>
      </c>
      <c r="E25" s="136"/>
      <c r="F25" s="142" t="s">
        <v>555</v>
      </c>
      <c r="G25" s="144">
        <v>175246032</v>
      </c>
    </row>
    <row r="26" spans="3:7" x14ac:dyDescent="0.25">
      <c r="C26" s="142" t="s">
        <v>562</v>
      </c>
      <c r="D26" s="144">
        <v>300000000</v>
      </c>
      <c r="E26" s="136"/>
      <c r="F26" s="145" t="s">
        <v>548</v>
      </c>
      <c r="G26" s="147">
        <v>32279670723.579998</v>
      </c>
    </row>
    <row r="27" spans="3:7" x14ac:dyDescent="0.25">
      <c r="C27" s="142" t="s">
        <v>563</v>
      </c>
      <c r="D27" s="144">
        <v>7446000</v>
      </c>
      <c r="F27" s="138"/>
      <c r="G27" s="137"/>
    </row>
    <row r="28" spans="3:7" x14ac:dyDescent="0.25">
      <c r="C28" s="142" t="s">
        <v>564</v>
      </c>
      <c r="D28" s="144">
        <v>1410900000</v>
      </c>
      <c r="F28" s="142" t="str">
        <f>'[3]Detalle de Custodia Renta Fija'!A29</f>
        <v>RENTA FIJA GS</v>
      </c>
      <c r="G28" s="144">
        <f>'[3]Detalle de Custodia Renta Fija'!B29</f>
        <v>32279670723.579998</v>
      </c>
    </row>
    <row r="29" spans="3:7" x14ac:dyDescent="0.25">
      <c r="C29" s="142" t="s">
        <v>565</v>
      </c>
      <c r="D29" s="144">
        <v>6000000</v>
      </c>
      <c r="F29" s="142" t="str">
        <f>'[3]Detalle de Custodia Renta Fija'!A30</f>
        <v>RENTA FIJA USD</v>
      </c>
      <c r="G29" s="144">
        <f>'[3]Detalle de Custodia Renta Fija'!B30</f>
        <v>675461.07000000007</v>
      </c>
    </row>
    <row r="30" spans="3:7" x14ac:dyDescent="0.25">
      <c r="C30" s="142" t="s">
        <v>566</v>
      </c>
      <c r="D30" s="144"/>
      <c r="F30" s="142" t="str">
        <f>'[3]Detalle de Custodia Renta Fija'!A31</f>
        <v xml:space="preserve">TC </v>
      </c>
      <c r="G30" s="144">
        <f>'[3]Detalle de Custodia Renta Fija'!B31</f>
        <v>6733.98</v>
      </c>
    </row>
    <row r="31" spans="3:7" x14ac:dyDescent="0.25">
      <c r="C31" s="142" t="s">
        <v>567</v>
      </c>
      <c r="D31" s="144">
        <v>3991000000</v>
      </c>
      <c r="F31" s="142" t="str">
        <f>'[3]Detalle de Custodia Renta Fija'!A32</f>
        <v>EN GS</v>
      </c>
      <c r="G31" s="144">
        <f>'[3]Detalle de Custodia Renta Fija'!B32</f>
        <v>4548541336.1585999</v>
      </c>
    </row>
    <row r="32" spans="3:7" x14ac:dyDescent="0.25">
      <c r="C32" s="142" t="s">
        <v>568</v>
      </c>
      <c r="D32" s="144">
        <v>490000000</v>
      </c>
      <c r="F32" s="142" t="str">
        <f>'[3]Detalle de Custodia Renta Fija'!A33</f>
        <v>RENTA VARIABLE GS</v>
      </c>
      <c r="G32" s="144">
        <f>'[3]Detalle de Custodia Renta Fija'!B33</f>
        <v>58141246000</v>
      </c>
    </row>
    <row r="33" spans="3:7" x14ac:dyDescent="0.25">
      <c r="C33" s="142" t="s">
        <v>569</v>
      </c>
      <c r="D33" s="144">
        <v>25000000</v>
      </c>
      <c r="F33" s="150" t="str">
        <f>'[3]Detalle de Custodia Renta Fija'!A34</f>
        <v>TOTALES</v>
      </c>
      <c r="G33" s="151">
        <f>'[3]Detalle de Custodia Renta Fija'!B34</f>
        <v>94969458059.738602</v>
      </c>
    </row>
    <row r="34" spans="3:7" x14ac:dyDescent="0.25">
      <c r="C34" s="142" t="s">
        <v>570</v>
      </c>
      <c r="D34" s="144">
        <v>100000000</v>
      </c>
    </row>
    <row r="35" spans="3:7" x14ac:dyDescent="0.25">
      <c r="C35" s="142" t="s">
        <v>571</v>
      </c>
      <c r="D35" s="144">
        <v>60000000</v>
      </c>
    </row>
    <row r="36" spans="3:7" x14ac:dyDescent="0.25">
      <c r="C36" s="145" t="s">
        <v>548</v>
      </c>
      <c r="D36" s="147">
        <v>58141246000</v>
      </c>
    </row>
  </sheetData>
  <mergeCells count="3">
    <mergeCell ref="C2:G2"/>
    <mergeCell ref="C3:G3"/>
    <mergeCell ref="C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64"/>
  <sheetViews>
    <sheetView showGridLines="0" zoomScale="96" zoomScaleNormal="96" workbookViewId="0">
      <selection activeCell="E11" sqref="E11"/>
    </sheetView>
  </sheetViews>
  <sheetFormatPr baseColWidth="10" defaultRowHeight="15" x14ac:dyDescent="0.25"/>
  <cols>
    <col min="2" max="2" width="7.140625" customWidth="1"/>
    <col min="3" max="3" width="22.28515625" customWidth="1"/>
    <col min="4" max="4" width="23.140625" customWidth="1"/>
    <col min="5" max="5" width="8.85546875" customWidth="1"/>
    <col min="6" max="6" width="19.28515625" customWidth="1"/>
    <col min="7" max="7" width="9.42578125" customWidth="1"/>
    <col min="8" max="8" width="14.5703125" customWidth="1"/>
    <col min="9" max="9" width="15.28515625" customWidth="1"/>
  </cols>
  <sheetData>
    <row r="2" spans="2:8" ht="3.75" customHeight="1" x14ac:dyDescent="0.25"/>
    <row r="3" spans="2:8" ht="20.25" customHeight="1" x14ac:dyDescent="0.25">
      <c r="B3" s="249" t="s">
        <v>650</v>
      </c>
      <c r="C3" s="249"/>
      <c r="D3" s="226"/>
      <c r="E3" s="226"/>
      <c r="F3" s="226"/>
      <c r="G3" s="226"/>
      <c r="H3" s="226"/>
    </row>
    <row r="4" spans="2:8" ht="12.75" customHeight="1" thickBot="1" x14ac:dyDescent="0.3">
      <c r="B4" s="250"/>
      <c r="C4" s="250"/>
      <c r="D4" s="226"/>
      <c r="E4" s="226"/>
      <c r="F4" s="226"/>
      <c r="G4" s="226"/>
      <c r="H4" s="226"/>
    </row>
    <row r="5" spans="2:8" ht="15.75" thickBot="1" x14ac:dyDescent="0.3">
      <c r="B5" s="1137" t="s">
        <v>398</v>
      </c>
      <c r="C5" s="1138"/>
      <c r="D5" s="1099" t="s">
        <v>399</v>
      </c>
      <c r="E5" s="226"/>
      <c r="F5" s="226"/>
      <c r="G5" s="226"/>
      <c r="H5" s="226"/>
    </row>
    <row r="6" spans="2:8" x14ac:dyDescent="0.25">
      <c r="B6" s="1139" t="s">
        <v>652</v>
      </c>
      <c r="C6" s="1140"/>
      <c r="D6" s="1083" t="s">
        <v>400</v>
      </c>
      <c r="E6" s="226"/>
      <c r="F6" s="226"/>
      <c r="G6" s="226"/>
      <c r="H6" s="226"/>
    </row>
    <row r="7" spans="2:8" x14ac:dyDescent="0.25">
      <c r="B7" s="1135" t="s">
        <v>82</v>
      </c>
      <c r="C7" s="1136"/>
      <c r="D7" s="1084" t="s">
        <v>400</v>
      </c>
      <c r="E7" s="226"/>
      <c r="F7" s="226"/>
      <c r="G7" s="226"/>
      <c r="H7" s="226"/>
    </row>
    <row r="8" spans="2:8" x14ac:dyDescent="0.25">
      <c r="B8" s="1135" t="s">
        <v>401</v>
      </c>
      <c r="C8" s="1136"/>
      <c r="D8" s="1084" t="s">
        <v>402</v>
      </c>
      <c r="E8" s="226"/>
      <c r="F8" s="226"/>
      <c r="G8" s="226"/>
      <c r="H8" s="226"/>
    </row>
    <row r="9" spans="2:8" x14ac:dyDescent="0.25">
      <c r="B9" s="1135" t="s">
        <v>403</v>
      </c>
      <c r="C9" s="1136"/>
      <c r="D9" s="1084" t="s">
        <v>404</v>
      </c>
      <c r="E9" s="226"/>
      <c r="F9" s="226"/>
      <c r="G9" s="226"/>
      <c r="H9" s="226"/>
    </row>
    <row r="10" spans="2:8" x14ac:dyDescent="0.25">
      <c r="B10" s="1135" t="s">
        <v>405</v>
      </c>
      <c r="C10" s="1136"/>
      <c r="D10" s="1084" t="s">
        <v>412</v>
      </c>
      <c r="E10" s="226"/>
      <c r="F10" s="226"/>
      <c r="G10" s="226"/>
      <c r="H10" s="226"/>
    </row>
    <row r="11" spans="2:8" x14ac:dyDescent="0.25">
      <c r="B11" s="1135" t="s">
        <v>521</v>
      </c>
      <c r="C11" s="1136"/>
      <c r="D11" s="1084" t="s">
        <v>801</v>
      </c>
      <c r="E11" s="226"/>
      <c r="F11" s="226"/>
      <c r="G11" s="226"/>
      <c r="H11" s="226"/>
    </row>
    <row r="12" spans="2:8" x14ac:dyDescent="0.25">
      <c r="B12" s="1135" t="s">
        <v>517</v>
      </c>
      <c r="C12" s="1136"/>
      <c r="D12" s="1084" t="s">
        <v>800</v>
      </c>
      <c r="E12" s="226"/>
      <c r="F12" s="226"/>
      <c r="G12" s="226"/>
      <c r="H12" s="226"/>
    </row>
    <row r="13" spans="2:8" x14ac:dyDescent="0.25">
      <c r="B13" s="1093" t="s">
        <v>815</v>
      </c>
      <c r="C13" s="1094"/>
      <c r="D13" s="1084" t="s">
        <v>816</v>
      </c>
      <c r="E13" s="226"/>
      <c r="F13" s="226"/>
      <c r="G13" s="226"/>
      <c r="H13" s="226"/>
    </row>
    <row r="14" spans="2:8" ht="15.75" thickBot="1" x14ac:dyDescent="0.3">
      <c r="B14" s="1095" t="s">
        <v>817</v>
      </c>
      <c r="C14" s="1096"/>
      <c r="D14" s="1085" t="s">
        <v>818</v>
      </c>
      <c r="E14" s="226"/>
      <c r="F14" s="226"/>
      <c r="G14" s="226"/>
      <c r="H14" s="226"/>
    </row>
    <row r="15" spans="2:8" x14ac:dyDescent="0.25">
      <c r="B15" s="226"/>
      <c r="C15" s="226"/>
      <c r="D15" s="226"/>
      <c r="E15" s="226"/>
      <c r="F15" s="226"/>
      <c r="G15" s="226"/>
      <c r="H15" s="226"/>
    </row>
    <row r="16" spans="2:8" ht="15.75" x14ac:dyDescent="0.25">
      <c r="B16" s="249" t="s">
        <v>651</v>
      </c>
      <c r="C16" s="226"/>
      <c r="D16" s="226"/>
      <c r="E16" s="226"/>
      <c r="F16" s="226"/>
      <c r="G16" s="226"/>
      <c r="H16" s="226"/>
    </row>
    <row r="17" spans="2:9" x14ac:dyDescent="0.25">
      <c r="B17" s="251"/>
      <c r="C17" s="226"/>
      <c r="D17" s="226"/>
      <c r="E17" s="226"/>
      <c r="F17" s="226"/>
      <c r="G17" s="226"/>
      <c r="H17" s="226"/>
    </row>
    <row r="18" spans="2:9" x14ac:dyDescent="0.25">
      <c r="B18" s="252" t="s">
        <v>406</v>
      </c>
      <c r="C18" s="226"/>
      <c r="D18" s="226"/>
      <c r="E18" s="226"/>
      <c r="F18" s="226"/>
      <c r="G18" s="226"/>
      <c r="H18" s="226"/>
    </row>
    <row r="19" spans="2:9" ht="15.75" thickBot="1" x14ac:dyDescent="0.3">
      <c r="B19" s="252"/>
      <c r="C19" s="226"/>
      <c r="D19" s="226"/>
      <c r="E19" s="226"/>
      <c r="F19" s="226"/>
      <c r="G19" s="226"/>
      <c r="H19" s="226"/>
    </row>
    <row r="20" spans="2:9" x14ac:dyDescent="0.25">
      <c r="B20" s="1144" t="s">
        <v>407</v>
      </c>
      <c r="C20" s="1145"/>
      <c r="D20" s="253" t="s">
        <v>389</v>
      </c>
      <c r="E20" s="226"/>
      <c r="F20" s="226"/>
      <c r="G20" s="226"/>
      <c r="H20" s="226"/>
    </row>
    <row r="21" spans="2:9" x14ac:dyDescent="0.25">
      <c r="B21" s="1146" t="s">
        <v>408</v>
      </c>
      <c r="C21" s="1147"/>
      <c r="D21" s="254" t="s">
        <v>389</v>
      </c>
      <c r="E21" s="226"/>
      <c r="F21" s="226"/>
      <c r="G21" s="226"/>
      <c r="H21" s="226"/>
    </row>
    <row r="22" spans="2:9" x14ac:dyDescent="0.25">
      <c r="B22" s="1146" t="s">
        <v>409</v>
      </c>
      <c r="C22" s="1147"/>
      <c r="D22" s="254" t="s">
        <v>389</v>
      </c>
      <c r="E22" s="226"/>
      <c r="F22" s="226"/>
      <c r="G22" s="226"/>
      <c r="H22" s="226"/>
    </row>
    <row r="23" spans="2:9" ht="15.75" thickBot="1" x14ac:dyDescent="0.3">
      <c r="B23" s="1148" t="s">
        <v>410</v>
      </c>
      <c r="C23" s="1149"/>
      <c r="D23" s="255" t="s">
        <v>411</v>
      </c>
      <c r="E23" s="226"/>
      <c r="F23" s="226"/>
      <c r="G23" s="226"/>
      <c r="H23" s="226"/>
    </row>
    <row r="24" spans="2:9" x14ac:dyDescent="0.25">
      <c r="B24" s="252"/>
      <c r="C24" s="226"/>
      <c r="D24" s="226"/>
      <c r="E24" s="226"/>
      <c r="F24" s="226"/>
      <c r="G24" s="226"/>
      <c r="H24" s="226"/>
    </row>
    <row r="25" spans="2:9" x14ac:dyDescent="0.25">
      <c r="C25" s="9"/>
    </row>
    <row r="26" spans="2:9" ht="30.75" customHeight="1" x14ac:dyDescent="0.25">
      <c r="B26" s="1267" t="s">
        <v>607</v>
      </c>
      <c r="C26" s="1067" t="s">
        <v>608</v>
      </c>
      <c r="D26" s="1270" t="s">
        <v>798</v>
      </c>
      <c r="E26" s="1270" t="s">
        <v>797</v>
      </c>
      <c r="F26" s="1068" t="s">
        <v>609</v>
      </c>
      <c r="G26" s="1068" t="s">
        <v>610</v>
      </c>
      <c r="H26" s="1068" t="s">
        <v>611</v>
      </c>
      <c r="I26" s="1068" t="s">
        <v>612</v>
      </c>
    </row>
    <row r="27" spans="2:9" ht="12.75" customHeight="1" x14ac:dyDescent="0.25">
      <c r="B27" s="1264">
        <v>5</v>
      </c>
      <c r="C27" s="1266" t="s">
        <v>613</v>
      </c>
      <c r="D27" s="1264" t="s">
        <v>614</v>
      </c>
      <c r="E27" s="256">
        <v>124</v>
      </c>
      <c r="F27" s="1269" t="s">
        <v>615</v>
      </c>
      <c r="G27" s="257">
        <v>124</v>
      </c>
      <c r="H27" s="1272">
        <v>124000000</v>
      </c>
      <c r="I27" s="259">
        <f>G27/2656</f>
        <v>4.6686746987951805E-2</v>
      </c>
    </row>
    <row r="28" spans="2:9" ht="12" customHeight="1" x14ac:dyDescent="0.25">
      <c r="B28" s="260">
        <v>8</v>
      </c>
      <c r="C28" s="1266" t="s">
        <v>613</v>
      </c>
      <c r="D28" s="260" t="s">
        <v>616</v>
      </c>
      <c r="E28" s="261">
        <v>38</v>
      </c>
      <c r="F28" s="1269" t="s">
        <v>615</v>
      </c>
      <c r="G28" s="263">
        <v>38</v>
      </c>
      <c r="H28" s="1273">
        <v>38000000</v>
      </c>
      <c r="I28" s="264">
        <f>G28/2653</f>
        <v>1.4323407463249152E-2</v>
      </c>
    </row>
    <row r="29" spans="2:9" ht="12.75" customHeight="1" x14ac:dyDescent="0.25">
      <c r="B29" s="260">
        <v>12</v>
      </c>
      <c r="C29" s="1266" t="s">
        <v>613</v>
      </c>
      <c r="D29" s="260" t="s">
        <v>617</v>
      </c>
      <c r="E29" s="261">
        <v>22</v>
      </c>
      <c r="F29" s="1269" t="s">
        <v>615</v>
      </c>
      <c r="G29" s="263">
        <v>22</v>
      </c>
      <c r="H29" s="1273">
        <v>22000000</v>
      </c>
      <c r="I29" s="264">
        <f>G29/2653</f>
        <v>8.2924990576705611E-3</v>
      </c>
    </row>
    <row r="30" spans="2:9" ht="12" customHeight="1" x14ac:dyDescent="0.25">
      <c r="B30" s="260">
        <v>14</v>
      </c>
      <c r="C30" s="1266" t="s">
        <v>613</v>
      </c>
      <c r="D30" s="260" t="s">
        <v>618</v>
      </c>
      <c r="E30" s="261">
        <v>53</v>
      </c>
      <c r="F30" s="1269" t="s">
        <v>615</v>
      </c>
      <c r="G30" s="263">
        <v>53</v>
      </c>
      <c r="H30" s="1273">
        <v>53000000</v>
      </c>
      <c r="I30" s="264">
        <f>G30/2653</f>
        <v>1.9977384093479079E-2</v>
      </c>
    </row>
    <row r="31" spans="2:9" ht="10.5" customHeight="1" x14ac:dyDescent="0.25">
      <c r="B31" s="260">
        <v>16</v>
      </c>
      <c r="C31" s="1266" t="s">
        <v>613</v>
      </c>
      <c r="D31" s="260" t="s">
        <v>619</v>
      </c>
      <c r="E31" s="261">
        <v>25</v>
      </c>
      <c r="F31" s="1269" t="s">
        <v>615</v>
      </c>
      <c r="G31" s="263">
        <v>25</v>
      </c>
      <c r="H31" s="1273">
        <v>25000000</v>
      </c>
      <c r="I31" s="264">
        <f>G31/2653</f>
        <v>9.4232943837165468E-3</v>
      </c>
    </row>
    <row r="32" spans="2:9" ht="12" customHeight="1" x14ac:dyDescent="0.25">
      <c r="B32" s="260">
        <v>20</v>
      </c>
      <c r="C32" s="1266" t="s">
        <v>613</v>
      </c>
      <c r="D32" s="260" t="s">
        <v>620</v>
      </c>
      <c r="E32" s="261">
        <v>21</v>
      </c>
      <c r="F32" s="1269" t="s">
        <v>615</v>
      </c>
      <c r="G32" s="263">
        <v>21</v>
      </c>
      <c r="H32" s="1273">
        <v>21000000</v>
      </c>
      <c r="I32" s="264">
        <f>G32/2653</f>
        <v>7.9155672823219003E-3</v>
      </c>
    </row>
    <row r="33" spans="2:9" ht="12.75" customHeight="1" x14ac:dyDescent="0.25">
      <c r="B33" s="260">
        <v>21</v>
      </c>
      <c r="C33" s="1266" t="s">
        <v>613</v>
      </c>
      <c r="D33" s="260" t="s">
        <v>621</v>
      </c>
      <c r="E33" s="261">
        <v>44</v>
      </c>
      <c r="F33" s="1269" t="s">
        <v>615</v>
      </c>
      <c r="G33" s="263">
        <v>44</v>
      </c>
      <c r="H33" s="1273">
        <v>44000000</v>
      </c>
      <c r="I33" s="264">
        <f>G33/2653</f>
        <v>1.6584998115341122E-2</v>
      </c>
    </row>
    <row r="34" spans="2:9" ht="14.25" customHeight="1" x14ac:dyDescent="0.25">
      <c r="B34" s="260">
        <v>22</v>
      </c>
      <c r="C34" s="1266" t="s">
        <v>613</v>
      </c>
      <c r="D34" s="260" t="s">
        <v>622</v>
      </c>
      <c r="E34" s="261">
        <v>46</v>
      </c>
      <c r="F34" s="1269" t="s">
        <v>615</v>
      </c>
      <c r="G34" s="263">
        <v>46</v>
      </c>
      <c r="H34" s="1273">
        <v>46000000</v>
      </c>
      <c r="I34" s="264">
        <f>G34/2653</f>
        <v>1.7338861666038447E-2</v>
      </c>
    </row>
    <row r="35" spans="2:9" ht="13.5" customHeight="1" x14ac:dyDescent="0.25">
      <c r="B35" s="260">
        <v>24</v>
      </c>
      <c r="C35" s="1266" t="s">
        <v>613</v>
      </c>
      <c r="D35" s="260" t="s">
        <v>623</v>
      </c>
      <c r="E35" s="261">
        <v>9</v>
      </c>
      <c r="F35" s="1269" t="s">
        <v>615</v>
      </c>
      <c r="G35" s="263">
        <v>9</v>
      </c>
      <c r="H35" s="1273">
        <v>9000000</v>
      </c>
      <c r="I35" s="264">
        <f>G35/2653</f>
        <v>3.3923859781379568E-3</v>
      </c>
    </row>
    <row r="36" spans="2:9" ht="13.5" customHeight="1" x14ac:dyDescent="0.25">
      <c r="B36" s="260">
        <v>4</v>
      </c>
      <c r="C36" s="1266" t="s">
        <v>613</v>
      </c>
      <c r="D36" s="260" t="s">
        <v>633</v>
      </c>
      <c r="E36" s="261">
        <v>10</v>
      </c>
      <c r="F36" s="1269" t="s">
        <v>615</v>
      </c>
      <c r="G36" s="263">
        <v>10</v>
      </c>
      <c r="H36" s="1273">
        <v>10000000</v>
      </c>
      <c r="I36" s="264">
        <f>G36/2656</f>
        <v>3.7650602409638554E-3</v>
      </c>
    </row>
    <row r="37" spans="2:9" ht="13.5" customHeight="1" x14ac:dyDescent="0.25">
      <c r="B37" s="260">
        <v>15</v>
      </c>
      <c r="C37" s="1266" t="s">
        <v>613</v>
      </c>
      <c r="D37" s="260" t="s">
        <v>639</v>
      </c>
      <c r="E37" s="261">
        <v>70</v>
      </c>
      <c r="F37" s="1269" t="s">
        <v>615</v>
      </c>
      <c r="G37" s="263">
        <v>70</v>
      </c>
      <c r="H37" s="1273">
        <v>70000000</v>
      </c>
      <c r="I37" s="264">
        <f>G37/2656</f>
        <v>2.635542168674699E-2</v>
      </c>
    </row>
    <row r="38" spans="2:9" ht="13.5" customHeight="1" x14ac:dyDescent="0.25">
      <c r="B38" s="260">
        <v>19</v>
      </c>
      <c r="C38" s="1266" t="s">
        <v>613</v>
      </c>
      <c r="D38" s="260" t="s">
        <v>874</v>
      </c>
      <c r="E38" s="261">
        <v>3</v>
      </c>
      <c r="F38" s="1269" t="s">
        <v>615</v>
      </c>
      <c r="G38" s="263">
        <v>3</v>
      </c>
      <c r="H38" s="1273">
        <v>3000000</v>
      </c>
      <c r="I38" s="264">
        <f>G38/2656</f>
        <v>1.1295180722891566E-3</v>
      </c>
    </row>
    <row r="39" spans="2:9" ht="10.5" customHeight="1" x14ac:dyDescent="0.25">
      <c r="B39" s="260">
        <v>13</v>
      </c>
      <c r="C39" s="1266" t="s">
        <v>613</v>
      </c>
      <c r="D39" s="260" t="s">
        <v>624</v>
      </c>
      <c r="E39" s="261">
        <v>70</v>
      </c>
      <c r="F39" s="1269" t="s">
        <v>615</v>
      </c>
      <c r="G39" s="263">
        <v>70</v>
      </c>
      <c r="H39" s="1273">
        <v>70000000</v>
      </c>
      <c r="I39" s="264">
        <f>G39/2656</f>
        <v>2.635542168674699E-2</v>
      </c>
    </row>
    <row r="40" spans="2:9" ht="11.25" customHeight="1" x14ac:dyDescent="0.25">
      <c r="B40" s="260">
        <v>25</v>
      </c>
      <c r="C40" s="1266" t="s">
        <v>613</v>
      </c>
      <c r="D40" s="260" t="s">
        <v>625</v>
      </c>
      <c r="E40" s="261">
        <v>2</v>
      </c>
      <c r="F40" s="1269" t="s">
        <v>615</v>
      </c>
      <c r="G40" s="263">
        <v>2</v>
      </c>
      <c r="H40" s="1273">
        <v>2000000</v>
      </c>
      <c r="I40" s="264">
        <f>G40/2656</f>
        <v>7.5301204819277112E-4</v>
      </c>
    </row>
    <row r="41" spans="2:9" ht="10.5" customHeight="1" x14ac:dyDescent="0.25">
      <c r="B41" s="260">
        <v>30</v>
      </c>
      <c r="C41" s="1266" t="s">
        <v>613</v>
      </c>
      <c r="D41" s="260" t="s">
        <v>626</v>
      </c>
      <c r="E41" s="261">
        <v>250</v>
      </c>
      <c r="F41" s="1269" t="s">
        <v>615</v>
      </c>
      <c r="G41" s="263">
        <v>250</v>
      </c>
      <c r="H41" s="1273">
        <v>250000000</v>
      </c>
      <c r="I41" s="264">
        <f>G41/2656</f>
        <v>9.412650602409639E-2</v>
      </c>
    </row>
    <row r="42" spans="2:9" ht="12" customHeight="1" x14ac:dyDescent="0.25">
      <c r="B42" s="260">
        <v>31</v>
      </c>
      <c r="C42" s="1266" t="s">
        <v>613</v>
      </c>
      <c r="D42" s="260" t="s">
        <v>627</v>
      </c>
      <c r="E42" s="261">
        <v>297</v>
      </c>
      <c r="F42" s="1269" t="s">
        <v>615</v>
      </c>
      <c r="G42" s="263">
        <v>297</v>
      </c>
      <c r="H42" s="1273">
        <v>297000000</v>
      </c>
      <c r="I42" s="264">
        <f>G42/2656</f>
        <v>0.11182228915662651</v>
      </c>
    </row>
    <row r="43" spans="2:9" x14ac:dyDescent="0.25">
      <c r="B43" s="260">
        <v>34</v>
      </c>
      <c r="C43" s="1266" t="s">
        <v>613</v>
      </c>
      <c r="D43" s="260" t="s">
        <v>628</v>
      </c>
      <c r="E43" s="261">
        <v>285</v>
      </c>
      <c r="F43" s="1269" t="s">
        <v>615</v>
      </c>
      <c r="G43" s="263">
        <v>285</v>
      </c>
      <c r="H43" s="1273">
        <v>285000000</v>
      </c>
      <c r="I43" s="264">
        <f>G43/2656</f>
        <v>0.10730421686746988</v>
      </c>
    </row>
    <row r="44" spans="2:9" x14ac:dyDescent="0.25">
      <c r="B44" s="260">
        <v>35</v>
      </c>
      <c r="C44" s="1266" t="s">
        <v>613</v>
      </c>
      <c r="D44" s="263" t="s">
        <v>629</v>
      </c>
      <c r="E44" s="261">
        <v>716</v>
      </c>
      <c r="F44" s="1269" t="s">
        <v>615</v>
      </c>
      <c r="G44" s="263">
        <v>716</v>
      </c>
      <c r="H44" s="1273">
        <v>716000000</v>
      </c>
      <c r="I44" s="264">
        <f>G44/2656</f>
        <v>0.26957831325301207</v>
      </c>
    </row>
    <row r="45" spans="2:9" x14ac:dyDescent="0.25">
      <c r="B45" s="1265">
        <v>39</v>
      </c>
      <c r="C45" s="1266" t="s">
        <v>613</v>
      </c>
      <c r="D45" s="266" t="s">
        <v>630</v>
      </c>
      <c r="E45" s="282">
        <v>571</v>
      </c>
      <c r="F45" s="1269" t="s">
        <v>615</v>
      </c>
      <c r="G45" s="277">
        <v>571</v>
      </c>
      <c r="H45" s="1274">
        <v>571000000</v>
      </c>
      <c r="I45" s="267">
        <f>G45/2656</f>
        <v>0.21498493975903615</v>
      </c>
    </row>
    <row r="46" spans="2:9" x14ac:dyDescent="0.25">
      <c r="B46" s="1268" t="s">
        <v>631</v>
      </c>
      <c r="C46" s="1259"/>
      <c r="D46" s="1268"/>
      <c r="E46" s="1271">
        <f>SUM(E27:E45)</f>
        <v>2656</v>
      </c>
      <c r="F46" s="1261"/>
      <c r="G46" s="1260">
        <f>SUM(G27:G45)</f>
        <v>2656</v>
      </c>
      <c r="H46" s="1262">
        <f>SUM(H27:H45)</f>
        <v>2656000000</v>
      </c>
      <c r="I46" s="1263">
        <f>G46/5000</f>
        <v>0.53120000000000001</v>
      </c>
    </row>
    <row r="47" spans="2:9" x14ac:dyDescent="0.25">
      <c r="B47" s="265">
        <v>17</v>
      </c>
      <c r="C47" s="270" t="s">
        <v>632</v>
      </c>
      <c r="D47" s="271" t="s">
        <v>634</v>
      </c>
      <c r="E47" s="262">
        <v>3</v>
      </c>
      <c r="F47" s="262" t="s">
        <v>615</v>
      </c>
      <c r="G47" s="263">
        <v>3</v>
      </c>
      <c r="H47" s="272">
        <v>3000000</v>
      </c>
      <c r="I47" s="264">
        <f>G47/1597</f>
        <v>1.878522229179712E-3</v>
      </c>
    </row>
    <row r="48" spans="2:9" x14ac:dyDescent="0.25">
      <c r="B48" s="265">
        <v>18</v>
      </c>
      <c r="C48" s="270" t="s">
        <v>632</v>
      </c>
      <c r="D48" s="271" t="s">
        <v>635</v>
      </c>
      <c r="E48" s="262">
        <v>3</v>
      </c>
      <c r="F48" s="262" t="s">
        <v>615</v>
      </c>
      <c r="G48" s="263">
        <v>3</v>
      </c>
      <c r="H48" s="272">
        <v>3000000</v>
      </c>
      <c r="I48" s="264">
        <f>G48/1597</f>
        <v>1.878522229179712E-3</v>
      </c>
    </row>
    <row r="49" spans="2:9" x14ac:dyDescent="0.25">
      <c r="B49" s="265">
        <v>23</v>
      </c>
      <c r="C49" s="270" t="s">
        <v>632</v>
      </c>
      <c r="D49" s="271" t="s">
        <v>636</v>
      </c>
      <c r="E49" s="262">
        <v>187</v>
      </c>
      <c r="F49" s="262" t="s">
        <v>615</v>
      </c>
      <c r="G49" s="263">
        <v>187</v>
      </c>
      <c r="H49" s="272">
        <v>187000000</v>
      </c>
      <c r="I49" s="264">
        <f>G49/1597</f>
        <v>0.11709455228553538</v>
      </c>
    </row>
    <row r="50" spans="2:9" x14ac:dyDescent="0.25">
      <c r="B50" s="265">
        <v>36</v>
      </c>
      <c r="C50" s="270" t="s">
        <v>632</v>
      </c>
      <c r="D50" s="273" t="s">
        <v>637</v>
      </c>
      <c r="E50" s="262">
        <v>398</v>
      </c>
      <c r="F50" s="262" t="s">
        <v>615</v>
      </c>
      <c r="G50" s="263">
        <v>398</v>
      </c>
      <c r="H50" s="272">
        <v>398000000</v>
      </c>
      <c r="I50" s="264">
        <f>G50/1597</f>
        <v>0.24921728240450847</v>
      </c>
    </row>
    <row r="51" spans="2:9" x14ac:dyDescent="0.25">
      <c r="B51" s="265">
        <v>40</v>
      </c>
      <c r="C51" s="270" t="s">
        <v>632</v>
      </c>
      <c r="D51" s="274" t="s">
        <v>638</v>
      </c>
      <c r="E51" s="262">
        <v>317</v>
      </c>
      <c r="F51" s="262" t="s">
        <v>615</v>
      </c>
      <c r="G51" s="263">
        <v>317</v>
      </c>
      <c r="H51" s="272">
        <v>317000000</v>
      </c>
      <c r="I51" s="264">
        <f>G51/1597</f>
        <v>0.19849718221665624</v>
      </c>
    </row>
    <row r="52" spans="2:9" x14ac:dyDescent="0.25">
      <c r="B52" s="265">
        <v>28</v>
      </c>
      <c r="C52" s="270" t="s">
        <v>632</v>
      </c>
      <c r="D52" s="271" t="s">
        <v>640</v>
      </c>
      <c r="E52" s="262">
        <v>177</v>
      </c>
      <c r="F52" s="262" t="s">
        <v>615</v>
      </c>
      <c r="G52" s="263">
        <v>177</v>
      </c>
      <c r="H52" s="272">
        <v>177000000</v>
      </c>
      <c r="I52" s="264">
        <f>G52/1597</f>
        <v>0.110832811521603</v>
      </c>
    </row>
    <row r="53" spans="2:9" x14ac:dyDescent="0.25">
      <c r="B53" s="265">
        <v>37</v>
      </c>
      <c r="C53" s="270" t="s">
        <v>632</v>
      </c>
      <c r="D53" s="273" t="s">
        <v>641</v>
      </c>
      <c r="E53" s="262">
        <v>139</v>
      </c>
      <c r="F53" s="262" t="s">
        <v>615</v>
      </c>
      <c r="G53" s="263">
        <v>139</v>
      </c>
      <c r="H53" s="272">
        <v>139000000</v>
      </c>
      <c r="I53" s="264">
        <f>G53/1597</f>
        <v>8.7038196618659983E-2</v>
      </c>
    </row>
    <row r="54" spans="2:9" x14ac:dyDescent="0.25">
      <c r="B54" s="265">
        <v>41</v>
      </c>
      <c r="C54" s="270" t="s">
        <v>632</v>
      </c>
      <c r="D54" s="274" t="s">
        <v>642</v>
      </c>
      <c r="E54" s="262">
        <v>111</v>
      </c>
      <c r="F54" s="262" t="s">
        <v>615</v>
      </c>
      <c r="G54" s="263">
        <v>111</v>
      </c>
      <c r="H54" s="272">
        <v>111000000</v>
      </c>
      <c r="I54" s="264">
        <f>G54/1597</f>
        <v>6.9505322479649342E-2</v>
      </c>
    </row>
    <row r="55" spans="2:9" x14ac:dyDescent="0.25">
      <c r="B55" s="265">
        <v>44</v>
      </c>
      <c r="C55" s="275" t="s">
        <v>632</v>
      </c>
      <c r="D55" s="273" t="s">
        <v>643</v>
      </c>
      <c r="E55" s="276">
        <v>262</v>
      </c>
      <c r="F55" s="276" t="s">
        <v>615</v>
      </c>
      <c r="G55" s="277">
        <v>262</v>
      </c>
      <c r="H55" s="278">
        <v>262000000</v>
      </c>
      <c r="I55" s="267">
        <f>G55/1597</f>
        <v>0.16405760801502817</v>
      </c>
    </row>
    <row r="56" spans="2:9" x14ac:dyDescent="0.25">
      <c r="B56" s="1141" t="s">
        <v>631</v>
      </c>
      <c r="C56" s="1142"/>
      <c r="D56" s="1143"/>
      <c r="E56" s="1070">
        <f>SUM(E47:E55)</f>
        <v>1597</v>
      </c>
      <c r="F56" s="1071"/>
      <c r="G56" s="1072">
        <f>SUM(G47:G55)</f>
        <v>1597</v>
      </c>
      <c r="H56" s="1073">
        <f>SUM(H47:H55)</f>
        <v>1597000000</v>
      </c>
      <c r="I56" s="1069">
        <f>1597/5000</f>
        <v>0.31940000000000002</v>
      </c>
    </row>
    <row r="57" spans="2:9" x14ac:dyDescent="0.25">
      <c r="B57" s="268">
        <v>32</v>
      </c>
      <c r="C57" s="269" t="s">
        <v>644</v>
      </c>
      <c r="D57" s="279" t="s">
        <v>645</v>
      </c>
      <c r="E57" s="256">
        <v>249</v>
      </c>
      <c r="F57" s="257" t="s">
        <v>615</v>
      </c>
      <c r="G57" s="263">
        <v>249</v>
      </c>
      <c r="H57" s="258">
        <v>249000000</v>
      </c>
      <c r="I57" s="259">
        <f>G57/G60</f>
        <v>0.50100603621730377</v>
      </c>
    </row>
    <row r="58" spans="2:9" x14ac:dyDescent="0.25">
      <c r="B58" s="265">
        <v>38</v>
      </c>
      <c r="C58" s="270" t="s">
        <v>644</v>
      </c>
      <c r="D58" s="261" t="s">
        <v>646</v>
      </c>
      <c r="E58" s="261">
        <v>138</v>
      </c>
      <c r="F58" s="263" t="s">
        <v>615</v>
      </c>
      <c r="G58" s="263">
        <v>138</v>
      </c>
      <c r="H58" s="280">
        <v>138000000</v>
      </c>
      <c r="I58" s="264">
        <f>G58/G60</f>
        <v>0.27766599597585512</v>
      </c>
    </row>
    <row r="59" spans="2:9" x14ac:dyDescent="0.25">
      <c r="B59" s="265">
        <v>42</v>
      </c>
      <c r="C59" s="275" t="s">
        <v>644</v>
      </c>
      <c r="D59" s="281" t="s">
        <v>647</v>
      </c>
      <c r="E59" s="282">
        <v>110</v>
      </c>
      <c r="F59" s="277" t="s">
        <v>615</v>
      </c>
      <c r="G59" s="277">
        <v>110</v>
      </c>
      <c r="H59" s="283">
        <v>110000000</v>
      </c>
      <c r="I59" s="267">
        <f>G59/G60</f>
        <v>0.22132796780684105</v>
      </c>
    </row>
    <row r="60" spans="2:9" x14ac:dyDescent="0.25">
      <c r="B60" s="1141" t="s">
        <v>631</v>
      </c>
      <c r="C60" s="1142"/>
      <c r="D60" s="1143"/>
      <c r="E60" s="1070">
        <f>SUM(E57:E59)</f>
        <v>497</v>
      </c>
      <c r="F60" s="1071"/>
      <c r="G60" s="1072">
        <f>SUM(G57:G59)</f>
        <v>497</v>
      </c>
      <c r="H60" s="1073">
        <f>SUM(H57:H59)</f>
        <v>497000000</v>
      </c>
      <c r="I60" s="1074">
        <v>9.9599999999999994E-2</v>
      </c>
    </row>
    <row r="61" spans="2:9" x14ac:dyDescent="0.25">
      <c r="B61" s="265">
        <v>43</v>
      </c>
      <c r="C61" s="284" t="s">
        <v>648</v>
      </c>
      <c r="D61" s="285" t="s">
        <v>649</v>
      </c>
      <c r="E61" s="286">
        <v>250</v>
      </c>
      <c r="F61" s="286" t="s">
        <v>615</v>
      </c>
      <c r="G61" s="286">
        <v>250</v>
      </c>
      <c r="H61" s="287">
        <v>250000000</v>
      </c>
      <c r="I61" s="288">
        <v>0.05</v>
      </c>
    </row>
    <row r="62" spans="2:9" x14ac:dyDescent="0.25">
      <c r="B62" s="1141" t="s">
        <v>631</v>
      </c>
      <c r="C62" s="1142"/>
      <c r="D62" s="1143"/>
      <c r="E62" s="1070">
        <v>250</v>
      </c>
      <c r="F62" s="1071"/>
      <c r="G62" s="1072">
        <v>250</v>
      </c>
      <c r="H62" s="1073">
        <f>H61</f>
        <v>250000000</v>
      </c>
      <c r="I62" s="1074">
        <v>0.05</v>
      </c>
    </row>
    <row r="63" spans="2:9" ht="15.75" thickBot="1" x14ac:dyDescent="0.3">
      <c r="B63" s="1075"/>
      <c r="C63" s="1076" t="s">
        <v>359</v>
      </c>
      <c r="D63" s="1076"/>
      <c r="E63" s="1077">
        <f>E46+E56+E60+E62</f>
        <v>5000</v>
      </c>
      <c r="F63" s="1076"/>
      <c r="G63" s="1078"/>
      <c r="H63" s="1077">
        <v>5000000000</v>
      </c>
      <c r="I63" s="1079">
        <v>1</v>
      </c>
    </row>
    <row r="64" spans="2:9" x14ac:dyDescent="0.25">
      <c r="B64" s="1086"/>
      <c r="C64" s="1087"/>
      <c r="D64" s="1087"/>
      <c r="E64" s="1088"/>
      <c r="F64" s="1087"/>
      <c r="G64" s="1089"/>
      <c r="H64" s="1088"/>
      <c r="I64" s="1090"/>
    </row>
  </sheetData>
  <mergeCells count="16">
    <mergeCell ref="B11:C11"/>
    <mergeCell ref="B46:D46"/>
    <mergeCell ref="B56:D56"/>
    <mergeCell ref="B60:D60"/>
    <mergeCell ref="B62:D62"/>
    <mergeCell ref="B12:C12"/>
    <mergeCell ref="B20:C20"/>
    <mergeCell ref="B21:C21"/>
    <mergeCell ref="B22:C22"/>
    <mergeCell ref="B23:C23"/>
    <mergeCell ref="B10:C10"/>
    <mergeCell ref="B5:C5"/>
    <mergeCell ref="B6:C6"/>
    <mergeCell ref="B7:C7"/>
    <mergeCell ref="B8:C8"/>
    <mergeCell ref="B9:C9"/>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xcel.Sheet.12" shapeId="29697" r:id="rId4">
          <objectPr defaultSize="0" autoPict="0" r:id="rId5">
            <anchor moveWithCells="1" sizeWithCells="1">
              <from>
                <xdr:col>1</xdr:col>
                <xdr:colOff>600075</xdr:colOff>
                <xdr:row>25</xdr:row>
                <xdr:rowOff>0</xdr:rowOff>
              </from>
              <to>
                <xdr:col>9</xdr:col>
                <xdr:colOff>152400</xdr:colOff>
                <xdr:row>25</xdr:row>
                <xdr:rowOff>0</xdr:rowOff>
              </to>
            </anchor>
          </objectPr>
        </oleObject>
      </mc:Choice>
      <mc:Fallback>
        <oleObject progId="Excel.Sheet.12" shapeId="29697" r:id="rId4"/>
      </mc:Fallback>
    </mc:AlternateContent>
    <mc:AlternateContent xmlns:mc="http://schemas.openxmlformats.org/markup-compatibility/2006">
      <mc:Choice Requires="x14">
        <oleObject progId="Excel.Sheet.8" shapeId="29698" r:id="rId6">
          <objectPr defaultSize="0" autoPict="0" r:id="rId7">
            <anchor moveWithCells="1" sizeWithCells="1">
              <from>
                <xdr:col>0</xdr:col>
                <xdr:colOff>752475</xdr:colOff>
                <xdr:row>65</xdr:row>
                <xdr:rowOff>133350</xdr:rowOff>
              </from>
              <to>
                <xdr:col>9</xdr:col>
                <xdr:colOff>38100</xdr:colOff>
                <xdr:row>74</xdr:row>
                <xdr:rowOff>57150</xdr:rowOff>
              </to>
            </anchor>
          </objectPr>
        </oleObject>
      </mc:Choice>
      <mc:Fallback>
        <oleObject progId="Excel.Sheet.8" shapeId="296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G27"/>
  <sheetViews>
    <sheetView showGridLines="0" zoomScaleNormal="100" workbookViewId="0">
      <selection activeCell="E31" sqref="E31"/>
    </sheetView>
  </sheetViews>
  <sheetFormatPr baseColWidth="10" defaultRowHeight="15" x14ac:dyDescent="0.25"/>
  <cols>
    <col min="2" max="2" width="16.28515625" customWidth="1"/>
    <col min="3" max="4" width="37.7109375" customWidth="1"/>
    <col min="5" max="5" width="18.42578125" customWidth="1"/>
    <col min="6" max="6" width="13.42578125" customWidth="1"/>
    <col min="7" max="7" width="6.140625" customWidth="1"/>
    <col min="8" max="8" width="6.28515625" customWidth="1"/>
    <col min="9" max="9" width="4.42578125" customWidth="1"/>
  </cols>
  <sheetData>
    <row r="3" spans="3:6" ht="15.75" thickBot="1" x14ac:dyDescent="0.3">
      <c r="C3" s="10"/>
    </row>
    <row r="4" spans="3:6" ht="15.75" thickBot="1" x14ac:dyDescent="0.3">
      <c r="C4" s="1152" t="s">
        <v>664</v>
      </c>
      <c r="D4" s="1153"/>
    </row>
    <row r="5" spans="3:6" ht="17.25" customHeight="1" thickBot="1" x14ac:dyDescent="0.3">
      <c r="C5" s="236" t="s">
        <v>660</v>
      </c>
      <c r="D5" s="237" t="s">
        <v>661</v>
      </c>
    </row>
    <row r="6" spans="3:6" ht="26.25" thickBot="1" x14ac:dyDescent="0.3">
      <c r="C6" s="238" t="s">
        <v>663</v>
      </c>
      <c r="D6" s="239" t="s">
        <v>662</v>
      </c>
    </row>
    <row r="7" spans="3:6" ht="15.75" thickBot="1" x14ac:dyDescent="0.3">
      <c r="C7" s="240"/>
      <c r="D7" s="226"/>
    </row>
    <row r="8" spans="3:6" ht="15.75" thickBot="1" x14ac:dyDescent="0.3">
      <c r="C8" s="1154" t="s">
        <v>665</v>
      </c>
      <c r="D8" s="1155"/>
      <c r="F8" s="13"/>
    </row>
    <row r="9" spans="3:6" ht="15.75" thickBot="1" x14ac:dyDescent="0.3">
      <c r="C9" s="241" t="s">
        <v>511</v>
      </c>
      <c r="D9" s="242" t="s">
        <v>512</v>
      </c>
      <c r="F9" s="13"/>
    </row>
    <row r="10" spans="3:6" x14ac:dyDescent="0.25">
      <c r="C10" s="243" t="s">
        <v>400</v>
      </c>
      <c r="D10" s="244" t="s">
        <v>513</v>
      </c>
      <c r="F10" s="13"/>
    </row>
    <row r="11" spans="3:6" x14ac:dyDescent="0.25">
      <c r="C11" s="245" t="s">
        <v>502</v>
      </c>
      <c r="D11" s="246" t="s">
        <v>514</v>
      </c>
      <c r="F11" s="13"/>
    </row>
    <row r="12" spans="3:6" x14ac:dyDescent="0.25">
      <c r="C12" s="245" t="s">
        <v>802</v>
      </c>
      <c r="D12" s="246" t="s">
        <v>515</v>
      </c>
      <c r="F12" s="13"/>
    </row>
    <row r="13" spans="3:6" x14ac:dyDescent="0.25">
      <c r="C13" s="245" t="s">
        <v>516</v>
      </c>
      <c r="D13" s="246" t="s">
        <v>515</v>
      </c>
      <c r="F13" s="13"/>
    </row>
    <row r="14" spans="3:6" x14ac:dyDescent="0.25">
      <c r="C14" s="245" t="s">
        <v>404</v>
      </c>
      <c r="D14" s="246" t="s">
        <v>403</v>
      </c>
      <c r="F14" s="13"/>
    </row>
    <row r="15" spans="3:6" x14ac:dyDescent="0.25">
      <c r="C15" s="245" t="s">
        <v>518</v>
      </c>
      <c r="D15" s="246" t="s">
        <v>517</v>
      </c>
      <c r="F15" s="13"/>
    </row>
    <row r="16" spans="3:6" x14ac:dyDescent="0.25">
      <c r="C16" s="245" t="s">
        <v>519</v>
      </c>
      <c r="D16" s="246" t="s">
        <v>83</v>
      </c>
      <c r="F16" s="13"/>
    </row>
    <row r="17" spans="2:7" ht="15.75" thickBot="1" x14ac:dyDescent="0.3">
      <c r="C17" s="247" t="s">
        <v>520</v>
      </c>
      <c r="D17" s="248" t="s">
        <v>521</v>
      </c>
      <c r="F17" s="13"/>
    </row>
    <row r="18" spans="2:7" ht="15.75" thickBot="1" x14ac:dyDescent="0.3">
      <c r="C18" s="1150" t="s">
        <v>809</v>
      </c>
      <c r="D18" s="1151"/>
      <c r="F18" s="13"/>
    </row>
    <row r="19" spans="2:7" x14ac:dyDescent="0.25">
      <c r="C19" s="1091"/>
      <c r="D19" s="1091"/>
      <c r="F19" s="13"/>
    </row>
    <row r="20" spans="2:7" x14ac:dyDescent="0.25">
      <c r="C20" s="1091"/>
      <c r="D20" s="1091"/>
      <c r="F20" s="13"/>
    </row>
    <row r="21" spans="2:7" x14ac:dyDescent="0.25">
      <c r="C21" s="8"/>
      <c r="F21" s="7"/>
      <c r="G21" s="11"/>
    </row>
    <row r="22" spans="2:7" x14ac:dyDescent="0.25">
      <c r="C22" s="8"/>
      <c r="F22" s="7"/>
      <c r="G22" s="11"/>
    </row>
    <row r="23" spans="2:7" x14ac:dyDescent="0.25">
      <c r="B23" s="8"/>
    </row>
    <row r="24" spans="2:7" x14ac:dyDescent="0.25">
      <c r="B24" s="8"/>
    </row>
    <row r="25" spans="2:7" x14ac:dyDescent="0.25">
      <c r="B25" s="12"/>
      <c r="C25" s="12" t="s">
        <v>522</v>
      </c>
      <c r="D25" s="12"/>
      <c r="E25" s="12"/>
    </row>
    <row r="26" spans="2:7" x14ac:dyDescent="0.25">
      <c r="B26" s="14"/>
      <c r="D26" s="11"/>
      <c r="E26" s="14"/>
      <c r="F26" s="12"/>
    </row>
    <row r="27" spans="2:7" x14ac:dyDescent="0.25">
      <c r="D27" s="123"/>
      <c r="E27" s="123"/>
    </row>
  </sheetData>
  <mergeCells count="3">
    <mergeCell ref="C18:D18"/>
    <mergeCell ref="C4:D4"/>
    <mergeCell ref="C8:D8"/>
  </mergeCells>
  <pageMargins left="0.41" right="0.70866141732283472" top="0.74803149606299213" bottom="0.74803149606299213" header="0.31496062992125984" footer="0.31496062992125984"/>
  <pageSetup paperSize="9" scale="7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00"/>
  <sheetViews>
    <sheetView showGridLines="0" topLeftCell="A80" zoomScaleNormal="100" workbookViewId="0">
      <selection activeCell="E96" sqref="E96"/>
    </sheetView>
  </sheetViews>
  <sheetFormatPr baseColWidth="10" defaultColWidth="11.42578125" defaultRowHeight="12.75" x14ac:dyDescent="0.2"/>
  <cols>
    <col min="1" max="1" width="8.42578125" style="76" customWidth="1"/>
    <col min="2" max="2" width="39.42578125" style="76" customWidth="1"/>
    <col min="3" max="3" width="17.85546875" style="154" customWidth="1"/>
    <col min="4" max="4" width="16" style="154" customWidth="1"/>
    <col min="5" max="5" width="35.42578125" style="76" customWidth="1"/>
    <col min="6" max="6" width="19.42578125" style="76" customWidth="1"/>
    <col min="7" max="7" width="16.7109375" style="76" customWidth="1"/>
    <col min="8" max="8" width="15.42578125" style="75" bestFit="1" customWidth="1"/>
    <col min="9" max="9" width="17" style="75" customWidth="1"/>
    <col min="10" max="10" width="12" style="76" bestFit="1" customWidth="1"/>
    <col min="11" max="257" width="11.42578125" style="76"/>
    <col min="258" max="258" width="42.5703125" style="76" customWidth="1"/>
    <col min="259" max="259" width="18.28515625" style="76" bestFit="1" customWidth="1"/>
    <col min="260" max="260" width="22" style="76" customWidth="1"/>
    <col min="261" max="261" width="48.85546875" style="76" customWidth="1"/>
    <col min="262" max="262" width="21.85546875" style="76" bestFit="1" customWidth="1"/>
    <col min="263" max="263" width="17" style="76" bestFit="1" customWidth="1"/>
    <col min="264" max="264" width="15.42578125" style="76" bestFit="1" customWidth="1"/>
    <col min="265" max="265" width="17" style="76" customWidth="1"/>
    <col min="266" max="266" width="12" style="76" bestFit="1" customWidth="1"/>
    <col min="267" max="513" width="11.42578125" style="76"/>
    <col min="514" max="514" width="42.5703125" style="76" customWidth="1"/>
    <col min="515" max="515" width="18.28515625" style="76" bestFit="1" customWidth="1"/>
    <col min="516" max="516" width="22" style="76" customWidth="1"/>
    <col min="517" max="517" width="48.85546875" style="76" customWidth="1"/>
    <col min="518" max="518" width="21.85546875" style="76" bestFit="1" customWidth="1"/>
    <col min="519" max="519" width="17" style="76" bestFit="1" customWidth="1"/>
    <col min="520" max="520" width="15.42578125" style="76" bestFit="1" customWidth="1"/>
    <col min="521" max="521" width="17" style="76" customWidth="1"/>
    <col min="522" max="522" width="12" style="76" bestFit="1" customWidth="1"/>
    <col min="523" max="769" width="11.42578125" style="76"/>
    <col min="770" max="770" width="42.5703125" style="76" customWidth="1"/>
    <col min="771" max="771" width="18.28515625" style="76" bestFit="1" customWidth="1"/>
    <col min="772" max="772" width="22" style="76" customWidth="1"/>
    <col min="773" max="773" width="48.85546875" style="76" customWidth="1"/>
    <col min="774" max="774" width="21.85546875" style="76" bestFit="1" customWidth="1"/>
    <col min="775" max="775" width="17" style="76" bestFit="1" customWidth="1"/>
    <col min="776" max="776" width="15.42578125" style="76" bestFit="1" customWidth="1"/>
    <col min="777" max="777" width="17" style="76" customWidth="1"/>
    <col min="778" max="778" width="12" style="76" bestFit="1" customWidth="1"/>
    <col min="779" max="1025" width="11.42578125" style="76"/>
    <col min="1026" max="1026" width="42.5703125" style="76" customWidth="1"/>
    <col min="1027" max="1027" width="18.28515625" style="76" bestFit="1" customWidth="1"/>
    <col min="1028" max="1028" width="22" style="76" customWidth="1"/>
    <col min="1029" max="1029" width="48.85546875" style="76" customWidth="1"/>
    <col min="1030" max="1030" width="21.85546875" style="76" bestFit="1" customWidth="1"/>
    <col min="1031" max="1031" width="17" style="76" bestFit="1" customWidth="1"/>
    <col min="1032" max="1032" width="15.42578125" style="76" bestFit="1" customWidth="1"/>
    <col min="1033" max="1033" width="17" style="76" customWidth="1"/>
    <col min="1034" max="1034" width="12" style="76" bestFit="1" customWidth="1"/>
    <col min="1035" max="1281" width="11.42578125" style="76"/>
    <col min="1282" max="1282" width="42.5703125" style="76" customWidth="1"/>
    <col min="1283" max="1283" width="18.28515625" style="76" bestFit="1" customWidth="1"/>
    <col min="1284" max="1284" width="22" style="76" customWidth="1"/>
    <col min="1285" max="1285" width="48.85546875" style="76" customWidth="1"/>
    <col min="1286" max="1286" width="21.85546875" style="76" bestFit="1" customWidth="1"/>
    <col min="1287" max="1287" width="17" style="76" bestFit="1" customWidth="1"/>
    <col min="1288" max="1288" width="15.42578125" style="76" bestFit="1" customWidth="1"/>
    <col min="1289" max="1289" width="17" style="76" customWidth="1"/>
    <col min="1290" max="1290" width="12" style="76" bestFit="1" customWidth="1"/>
    <col min="1291" max="1537" width="11.42578125" style="76"/>
    <col min="1538" max="1538" width="42.5703125" style="76" customWidth="1"/>
    <col min="1539" max="1539" width="18.28515625" style="76" bestFit="1" customWidth="1"/>
    <col min="1540" max="1540" width="22" style="76" customWidth="1"/>
    <col min="1541" max="1541" width="48.85546875" style="76" customWidth="1"/>
    <col min="1542" max="1542" width="21.85546875" style="76" bestFit="1" customWidth="1"/>
    <col min="1543" max="1543" width="17" style="76" bestFit="1" customWidth="1"/>
    <col min="1544" max="1544" width="15.42578125" style="76" bestFit="1" customWidth="1"/>
    <col min="1545" max="1545" width="17" style="76" customWidth="1"/>
    <col min="1546" max="1546" width="12" style="76" bestFit="1" customWidth="1"/>
    <col min="1547" max="1793" width="11.42578125" style="76"/>
    <col min="1794" max="1794" width="42.5703125" style="76" customWidth="1"/>
    <col min="1795" max="1795" width="18.28515625" style="76" bestFit="1" customWidth="1"/>
    <col min="1796" max="1796" width="22" style="76" customWidth="1"/>
    <col min="1797" max="1797" width="48.85546875" style="76" customWidth="1"/>
    <col min="1798" max="1798" width="21.85546875" style="76" bestFit="1" customWidth="1"/>
    <col min="1799" max="1799" width="17" style="76" bestFit="1" customWidth="1"/>
    <col min="1800" max="1800" width="15.42578125" style="76" bestFit="1" customWidth="1"/>
    <col min="1801" max="1801" width="17" style="76" customWidth="1"/>
    <col min="1802" max="1802" width="12" style="76" bestFit="1" customWidth="1"/>
    <col min="1803" max="2049" width="11.42578125" style="76"/>
    <col min="2050" max="2050" width="42.5703125" style="76" customWidth="1"/>
    <col min="2051" max="2051" width="18.28515625" style="76" bestFit="1" customWidth="1"/>
    <col min="2052" max="2052" width="22" style="76" customWidth="1"/>
    <col min="2053" max="2053" width="48.85546875" style="76" customWidth="1"/>
    <col min="2054" max="2054" width="21.85546875" style="76" bestFit="1" customWidth="1"/>
    <col min="2055" max="2055" width="17" style="76" bestFit="1" customWidth="1"/>
    <col min="2056" max="2056" width="15.42578125" style="76" bestFit="1" customWidth="1"/>
    <col min="2057" max="2057" width="17" style="76" customWidth="1"/>
    <col min="2058" max="2058" width="12" style="76" bestFit="1" customWidth="1"/>
    <col min="2059" max="2305" width="11.42578125" style="76"/>
    <col min="2306" max="2306" width="42.5703125" style="76" customWidth="1"/>
    <col min="2307" max="2307" width="18.28515625" style="76" bestFit="1" customWidth="1"/>
    <col min="2308" max="2308" width="22" style="76" customWidth="1"/>
    <col min="2309" max="2309" width="48.85546875" style="76" customWidth="1"/>
    <col min="2310" max="2310" width="21.85546875" style="76" bestFit="1" customWidth="1"/>
    <col min="2311" max="2311" width="17" style="76" bestFit="1" customWidth="1"/>
    <col min="2312" max="2312" width="15.42578125" style="76" bestFit="1" customWidth="1"/>
    <col min="2313" max="2313" width="17" style="76" customWidth="1"/>
    <col min="2314" max="2314" width="12" style="76" bestFit="1" customWidth="1"/>
    <col min="2315" max="2561" width="11.42578125" style="76"/>
    <col min="2562" max="2562" width="42.5703125" style="76" customWidth="1"/>
    <col min="2563" max="2563" width="18.28515625" style="76" bestFit="1" customWidth="1"/>
    <col min="2564" max="2564" width="22" style="76" customWidth="1"/>
    <col min="2565" max="2565" width="48.85546875" style="76" customWidth="1"/>
    <col min="2566" max="2566" width="21.85546875" style="76" bestFit="1" customWidth="1"/>
    <col min="2567" max="2567" width="17" style="76" bestFit="1" customWidth="1"/>
    <col min="2568" max="2568" width="15.42578125" style="76" bestFit="1" customWidth="1"/>
    <col min="2569" max="2569" width="17" style="76" customWidth="1"/>
    <col min="2570" max="2570" width="12" style="76" bestFit="1" customWidth="1"/>
    <col min="2571" max="2817" width="11.42578125" style="76"/>
    <col min="2818" max="2818" width="42.5703125" style="76" customWidth="1"/>
    <col min="2819" max="2819" width="18.28515625" style="76" bestFit="1" customWidth="1"/>
    <col min="2820" max="2820" width="22" style="76" customWidth="1"/>
    <col min="2821" max="2821" width="48.85546875" style="76" customWidth="1"/>
    <col min="2822" max="2822" width="21.85546875" style="76" bestFit="1" customWidth="1"/>
    <col min="2823" max="2823" width="17" style="76" bestFit="1" customWidth="1"/>
    <col min="2824" max="2824" width="15.42578125" style="76" bestFit="1" customWidth="1"/>
    <col min="2825" max="2825" width="17" style="76" customWidth="1"/>
    <col min="2826" max="2826" width="12" style="76" bestFit="1" customWidth="1"/>
    <col min="2827" max="3073" width="11.42578125" style="76"/>
    <col min="3074" max="3074" width="42.5703125" style="76" customWidth="1"/>
    <col min="3075" max="3075" width="18.28515625" style="76" bestFit="1" customWidth="1"/>
    <col min="3076" max="3076" width="22" style="76" customWidth="1"/>
    <col min="3077" max="3077" width="48.85546875" style="76" customWidth="1"/>
    <col min="3078" max="3078" width="21.85546875" style="76" bestFit="1" customWidth="1"/>
    <col min="3079" max="3079" width="17" style="76" bestFit="1" customWidth="1"/>
    <col min="3080" max="3080" width="15.42578125" style="76" bestFit="1" customWidth="1"/>
    <col min="3081" max="3081" width="17" style="76" customWidth="1"/>
    <col min="3082" max="3082" width="12" style="76" bestFit="1" customWidth="1"/>
    <col min="3083" max="3329" width="11.42578125" style="76"/>
    <col min="3330" max="3330" width="42.5703125" style="76" customWidth="1"/>
    <col min="3331" max="3331" width="18.28515625" style="76" bestFit="1" customWidth="1"/>
    <col min="3332" max="3332" width="22" style="76" customWidth="1"/>
    <col min="3333" max="3333" width="48.85546875" style="76" customWidth="1"/>
    <col min="3334" max="3334" width="21.85546875" style="76" bestFit="1" customWidth="1"/>
    <col min="3335" max="3335" width="17" style="76" bestFit="1" customWidth="1"/>
    <col min="3336" max="3336" width="15.42578125" style="76" bestFit="1" customWidth="1"/>
    <col min="3337" max="3337" width="17" style="76" customWidth="1"/>
    <col min="3338" max="3338" width="12" style="76" bestFit="1" customWidth="1"/>
    <col min="3339" max="3585" width="11.42578125" style="76"/>
    <col min="3586" max="3586" width="42.5703125" style="76" customWidth="1"/>
    <col min="3587" max="3587" width="18.28515625" style="76" bestFit="1" customWidth="1"/>
    <col min="3588" max="3588" width="22" style="76" customWidth="1"/>
    <col min="3589" max="3589" width="48.85546875" style="76" customWidth="1"/>
    <col min="3590" max="3590" width="21.85546875" style="76" bestFit="1" customWidth="1"/>
    <col min="3591" max="3591" width="17" style="76" bestFit="1" customWidth="1"/>
    <col min="3592" max="3592" width="15.42578125" style="76" bestFit="1" customWidth="1"/>
    <col min="3593" max="3593" width="17" style="76" customWidth="1"/>
    <col min="3594" max="3594" width="12" style="76" bestFit="1" customWidth="1"/>
    <col min="3595" max="3841" width="11.42578125" style="76"/>
    <col min="3842" max="3842" width="42.5703125" style="76" customWidth="1"/>
    <col min="3843" max="3843" width="18.28515625" style="76" bestFit="1" customWidth="1"/>
    <col min="3844" max="3844" width="22" style="76" customWidth="1"/>
    <col min="3845" max="3845" width="48.85546875" style="76" customWidth="1"/>
    <col min="3846" max="3846" width="21.85546875" style="76" bestFit="1" customWidth="1"/>
    <col min="3847" max="3847" width="17" style="76" bestFit="1" customWidth="1"/>
    <col min="3848" max="3848" width="15.42578125" style="76" bestFit="1" customWidth="1"/>
    <col min="3849" max="3849" width="17" style="76" customWidth="1"/>
    <col min="3850" max="3850" width="12" style="76" bestFit="1" customWidth="1"/>
    <col min="3851" max="4097" width="11.42578125" style="76"/>
    <col min="4098" max="4098" width="42.5703125" style="76" customWidth="1"/>
    <col min="4099" max="4099" width="18.28515625" style="76" bestFit="1" customWidth="1"/>
    <col min="4100" max="4100" width="22" style="76" customWidth="1"/>
    <col min="4101" max="4101" width="48.85546875" style="76" customWidth="1"/>
    <col min="4102" max="4102" width="21.85546875" style="76" bestFit="1" customWidth="1"/>
    <col min="4103" max="4103" width="17" style="76" bestFit="1" customWidth="1"/>
    <col min="4104" max="4104" width="15.42578125" style="76" bestFit="1" customWidth="1"/>
    <col min="4105" max="4105" width="17" style="76" customWidth="1"/>
    <col min="4106" max="4106" width="12" style="76" bestFit="1" customWidth="1"/>
    <col min="4107" max="4353" width="11.42578125" style="76"/>
    <col min="4354" max="4354" width="42.5703125" style="76" customWidth="1"/>
    <col min="4355" max="4355" width="18.28515625" style="76" bestFit="1" customWidth="1"/>
    <col min="4356" max="4356" width="22" style="76" customWidth="1"/>
    <col min="4357" max="4357" width="48.85546875" style="76" customWidth="1"/>
    <col min="4358" max="4358" width="21.85546875" style="76" bestFit="1" customWidth="1"/>
    <col min="4359" max="4359" width="17" style="76" bestFit="1" customWidth="1"/>
    <col min="4360" max="4360" width="15.42578125" style="76" bestFit="1" customWidth="1"/>
    <col min="4361" max="4361" width="17" style="76" customWidth="1"/>
    <col min="4362" max="4362" width="12" style="76" bestFit="1" customWidth="1"/>
    <col min="4363" max="4609" width="11.42578125" style="76"/>
    <col min="4610" max="4610" width="42.5703125" style="76" customWidth="1"/>
    <col min="4611" max="4611" width="18.28515625" style="76" bestFit="1" customWidth="1"/>
    <col min="4612" max="4612" width="22" style="76" customWidth="1"/>
    <col min="4613" max="4613" width="48.85546875" style="76" customWidth="1"/>
    <col min="4614" max="4614" width="21.85546875" style="76" bestFit="1" customWidth="1"/>
    <col min="4615" max="4615" width="17" style="76" bestFit="1" customWidth="1"/>
    <col min="4616" max="4616" width="15.42578125" style="76" bestFit="1" customWidth="1"/>
    <col min="4617" max="4617" width="17" style="76" customWidth="1"/>
    <col min="4618" max="4618" width="12" style="76" bestFit="1" customWidth="1"/>
    <col min="4619" max="4865" width="11.42578125" style="76"/>
    <col min="4866" max="4866" width="42.5703125" style="76" customWidth="1"/>
    <col min="4867" max="4867" width="18.28515625" style="76" bestFit="1" customWidth="1"/>
    <col min="4868" max="4868" width="22" style="76" customWidth="1"/>
    <col min="4869" max="4869" width="48.85546875" style="76" customWidth="1"/>
    <col min="4870" max="4870" width="21.85546875" style="76" bestFit="1" customWidth="1"/>
    <col min="4871" max="4871" width="17" style="76" bestFit="1" customWidth="1"/>
    <col min="4872" max="4872" width="15.42578125" style="76" bestFit="1" customWidth="1"/>
    <col min="4873" max="4873" width="17" style="76" customWidth="1"/>
    <col min="4874" max="4874" width="12" style="76" bestFit="1" customWidth="1"/>
    <col min="4875" max="5121" width="11.42578125" style="76"/>
    <col min="5122" max="5122" width="42.5703125" style="76" customWidth="1"/>
    <col min="5123" max="5123" width="18.28515625" style="76" bestFit="1" customWidth="1"/>
    <col min="5124" max="5124" width="22" style="76" customWidth="1"/>
    <col min="5125" max="5125" width="48.85546875" style="76" customWidth="1"/>
    <col min="5126" max="5126" width="21.85546875" style="76" bestFit="1" customWidth="1"/>
    <col min="5127" max="5127" width="17" style="76" bestFit="1" customWidth="1"/>
    <col min="5128" max="5128" width="15.42578125" style="76" bestFit="1" customWidth="1"/>
    <col min="5129" max="5129" width="17" style="76" customWidth="1"/>
    <col min="5130" max="5130" width="12" style="76" bestFit="1" customWidth="1"/>
    <col min="5131" max="5377" width="11.42578125" style="76"/>
    <col min="5378" max="5378" width="42.5703125" style="76" customWidth="1"/>
    <col min="5379" max="5379" width="18.28515625" style="76" bestFit="1" customWidth="1"/>
    <col min="5380" max="5380" width="22" style="76" customWidth="1"/>
    <col min="5381" max="5381" width="48.85546875" style="76" customWidth="1"/>
    <col min="5382" max="5382" width="21.85546875" style="76" bestFit="1" customWidth="1"/>
    <col min="5383" max="5383" width="17" style="76" bestFit="1" customWidth="1"/>
    <col min="5384" max="5384" width="15.42578125" style="76" bestFit="1" customWidth="1"/>
    <col min="5385" max="5385" width="17" style="76" customWidth="1"/>
    <col min="5386" max="5386" width="12" style="76" bestFit="1" customWidth="1"/>
    <col min="5387" max="5633" width="11.42578125" style="76"/>
    <col min="5634" max="5634" width="42.5703125" style="76" customWidth="1"/>
    <col min="5635" max="5635" width="18.28515625" style="76" bestFit="1" customWidth="1"/>
    <col min="5636" max="5636" width="22" style="76" customWidth="1"/>
    <col min="5637" max="5637" width="48.85546875" style="76" customWidth="1"/>
    <col min="5638" max="5638" width="21.85546875" style="76" bestFit="1" customWidth="1"/>
    <col min="5639" max="5639" width="17" style="76" bestFit="1" customWidth="1"/>
    <col min="5640" max="5640" width="15.42578125" style="76" bestFit="1" customWidth="1"/>
    <col min="5641" max="5641" width="17" style="76" customWidth="1"/>
    <col min="5642" max="5642" width="12" style="76" bestFit="1" customWidth="1"/>
    <col min="5643" max="5889" width="11.42578125" style="76"/>
    <col min="5890" max="5890" width="42.5703125" style="76" customWidth="1"/>
    <col min="5891" max="5891" width="18.28515625" style="76" bestFit="1" customWidth="1"/>
    <col min="5892" max="5892" width="22" style="76" customWidth="1"/>
    <col min="5893" max="5893" width="48.85546875" style="76" customWidth="1"/>
    <col min="5894" max="5894" width="21.85546875" style="76" bestFit="1" customWidth="1"/>
    <col min="5895" max="5895" width="17" style="76" bestFit="1" customWidth="1"/>
    <col min="5896" max="5896" width="15.42578125" style="76" bestFit="1" customWidth="1"/>
    <col min="5897" max="5897" width="17" style="76" customWidth="1"/>
    <col min="5898" max="5898" width="12" style="76" bestFit="1" customWidth="1"/>
    <col min="5899" max="6145" width="11.42578125" style="76"/>
    <col min="6146" max="6146" width="42.5703125" style="76" customWidth="1"/>
    <col min="6147" max="6147" width="18.28515625" style="76" bestFit="1" customWidth="1"/>
    <col min="6148" max="6148" width="22" style="76" customWidth="1"/>
    <col min="6149" max="6149" width="48.85546875" style="76" customWidth="1"/>
    <col min="6150" max="6150" width="21.85546875" style="76" bestFit="1" customWidth="1"/>
    <col min="6151" max="6151" width="17" style="76" bestFit="1" customWidth="1"/>
    <col min="6152" max="6152" width="15.42578125" style="76" bestFit="1" customWidth="1"/>
    <col min="6153" max="6153" width="17" style="76" customWidth="1"/>
    <col min="6154" max="6154" width="12" style="76" bestFit="1" customWidth="1"/>
    <col min="6155" max="6401" width="11.42578125" style="76"/>
    <col min="6402" max="6402" width="42.5703125" style="76" customWidth="1"/>
    <col min="6403" max="6403" width="18.28515625" style="76" bestFit="1" customWidth="1"/>
    <col min="6404" max="6404" width="22" style="76" customWidth="1"/>
    <col min="6405" max="6405" width="48.85546875" style="76" customWidth="1"/>
    <col min="6406" max="6406" width="21.85546875" style="76" bestFit="1" customWidth="1"/>
    <col min="6407" max="6407" width="17" style="76" bestFit="1" customWidth="1"/>
    <col min="6408" max="6408" width="15.42578125" style="76" bestFit="1" customWidth="1"/>
    <col min="6409" max="6409" width="17" style="76" customWidth="1"/>
    <col min="6410" max="6410" width="12" style="76" bestFit="1" customWidth="1"/>
    <col min="6411" max="6657" width="11.42578125" style="76"/>
    <col min="6658" max="6658" width="42.5703125" style="76" customWidth="1"/>
    <col min="6659" max="6659" width="18.28515625" style="76" bestFit="1" customWidth="1"/>
    <col min="6660" max="6660" width="22" style="76" customWidth="1"/>
    <col min="6661" max="6661" width="48.85546875" style="76" customWidth="1"/>
    <col min="6662" max="6662" width="21.85546875" style="76" bestFit="1" customWidth="1"/>
    <col min="6663" max="6663" width="17" style="76" bestFit="1" customWidth="1"/>
    <col min="6664" max="6664" width="15.42578125" style="76" bestFit="1" customWidth="1"/>
    <col min="6665" max="6665" width="17" style="76" customWidth="1"/>
    <col min="6666" max="6666" width="12" style="76" bestFit="1" customWidth="1"/>
    <col min="6667" max="6913" width="11.42578125" style="76"/>
    <col min="6914" max="6914" width="42.5703125" style="76" customWidth="1"/>
    <col min="6915" max="6915" width="18.28515625" style="76" bestFit="1" customWidth="1"/>
    <col min="6916" max="6916" width="22" style="76" customWidth="1"/>
    <col min="6917" max="6917" width="48.85546875" style="76" customWidth="1"/>
    <col min="6918" max="6918" width="21.85546875" style="76" bestFit="1" customWidth="1"/>
    <col min="6919" max="6919" width="17" style="76" bestFit="1" customWidth="1"/>
    <col min="6920" max="6920" width="15.42578125" style="76" bestFit="1" customWidth="1"/>
    <col min="6921" max="6921" width="17" style="76" customWidth="1"/>
    <col min="6922" max="6922" width="12" style="76" bestFit="1" customWidth="1"/>
    <col min="6923" max="7169" width="11.42578125" style="76"/>
    <col min="7170" max="7170" width="42.5703125" style="76" customWidth="1"/>
    <col min="7171" max="7171" width="18.28515625" style="76" bestFit="1" customWidth="1"/>
    <col min="7172" max="7172" width="22" style="76" customWidth="1"/>
    <col min="7173" max="7173" width="48.85546875" style="76" customWidth="1"/>
    <col min="7174" max="7174" width="21.85546875" style="76" bestFit="1" customWidth="1"/>
    <col min="7175" max="7175" width="17" style="76" bestFit="1" customWidth="1"/>
    <col min="7176" max="7176" width="15.42578125" style="76" bestFit="1" customWidth="1"/>
    <col min="7177" max="7177" width="17" style="76" customWidth="1"/>
    <col min="7178" max="7178" width="12" style="76" bestFit="1" customWidth="1"/>
    <col min="7179" max="7425" width="11.42578125" style="76"/>
    <col min="7426" max="7426" width="42.5703125" style="76" customWidth="1"/>
    <col min="7427" max="7427" width="18.28515625" style="76" bestFit="1" customWidth="1"/>
    <col min="7428" max="7428" width="22" style="76" customWidth="1"/>
    <col min="7429" max="7429" width="48.85546875" style="76" customWidth="1"/>
    <col min="7430" max="7430" width="21.85546875" style="76" bestFit="1" customWidth="1"/>
    <col min="7431" max="7431" width="17" style="76" bestFit="1" customWidth="1"/>
    <col min="7432" max="7432" width="15.42578125" style="76" bestFit="1" customWidth="1"/>
    <col min="7433" max="7433" width="17" style="76" customWidth="1"/>
    <col min="7434" max="7434" width="12" style="76" bestFit="1" customWidth="1"/>
    <col min="7435" max="7681" width="11.42578125" style="76"/>
    <col min="7682" max="7682" width="42.5703125" style="76" customWidth="1"/>
    <col min="7683" max="7683" width="18.28515625" style="76" bestFit="1" customWidth="1"/>
    <col min="7684" max="7684" width="22" style="76" customWidth="1"/>
    <col min="7685" max="7685" width="48.85546875" style="76" customWidth="1"/>
    <col min="7686" max="7686" width="21.85546875" style="76" bestFit="1" customWidth="1"/>
    <col min="7687" max="7687" width="17" style="76" bestFit="1" customWidth="1"/>
    <col min="7688" max="7688" width="15.42578125" style="76" bestFit="1" customWidth="1"/>
    <col min="7689" max="7689" width="17" style="76" customWidth="1"/>
    <col min="7690" max="7690" width="12" style="76" bestFit="1" customWidth="1"/>
    <col min="7691" max="7937" width="11.42578125" style="76"/>
    <col min="7938" max="7938" width="42.5703125" style="76" customWidth="1"/>
    <col min="7939" max="7939" width="18.28515625" style="76" bestFit="1" customWidth="1"/>
    <col min="7940" max="7940" width="22" style="76" customWidth="1"/>
    <col min="7941" max="7941" width="48.85546875" style="76" customWidth="1"/>
    <col min="7942" max="7942" width="21.85546875" style="76" bestFit="1" customWidth="1"/>
    <col min="7943" max="7943" width="17" style="76" bestFit="1" customWidth="1"/>
    <col min="7944" max="7944" width="15.42578125" style="76" bestFit="1" customWidth="1"/>
    <col min="7945" max="7945" width="17" style="76" customWidth="1"/>
    <col min="7946" max="7946" width="12" style="76" bestFit="1" customWidth="1"/>
    <col min="7947" max="8193" width="11.42578125" style="76"/>
    <col min="8194" max="8194" width="42.5703125" style="76" customWidth="1"/>
    <col min="8195" max="8195" width="18.28515625" style="76" bestFit="1" customWidth="1"/>
    <col min="8196" max="8196" width="22" style="76" customWidth="1"/>
    <col min="8197" max="8197" width="48.85546875" style="76" customWidth="1"/>
    <col min="8198" max="8198" width="21.85546875" style="76" bestFit="1" customWidth="1"/>
    <col min="8199" max="8199" width="17" style="76" bestFit="1" customWidth="1"/>
    <col min="8200" max="8200" width="15.42578125" style="76" bestFit="1" customWidth="1"/>
    <col min="8201" max="8201" width="17" style="76" customWidth="1"/>
    <col min="8202" max="8202" width="12" style="76" bestFit="1" customWidth="1"/>
    <col min="8203" max="8449" width="11.42578125" style="76"/>
    <col min="8450" max="8450" width="42.5703125" style="76" customWidth="1"/>
    <col min="8451" max="8451" width="18.28515625" style="76" bestFit="1" customWidth="1"/>
    <col min="8452" max="8452" width="22" style="76" customWidth="1"/>
    <col min="8453" max="8453" width="48.85546875" style="76" customWidth="1"/>
    <col min="8454" max="8454" width="21.85546875" style="76" bestFit="1" customWidth="1"/>
    <col min="8455" max="8455" width="17" style="76" bestFit="1" customWidth="1"/>
    <col min="8456" max="8456" width="15.42578125" style="76" bestFit="1" customWidth="1"/>
    <col min="8457" max="8457" width="17" style="76" customWidth="1"/>
    <col min="8458" max="8458" width="12" style="76" bestFit="1" customWidth="1"/>
    <col min="8459" max="8705" width="11.42578125" style="76"/>
    <col min="8706" max="8706" width="42.5703125" style="76" customWidth="1"/>
    <col min="8707" max="8707" width="18.28515625" style="76" bestFit="1" customWidth="1"/>
    <col min="8708" max="8708" width="22" style="76" customWidth="1"/>
    <col min="8709" max="8709" width="48.85546875" style="76" customWidth="1"/>
    <col min="8710" max="8710" width="21.85546875" style="76" bestFit="1" customWidth="1"/>
    <col min="8711" max="8711" width="17" style="76" bestFit="1" customWidth="1"/>
    <col min="8712" max="8712" width="15.42578125" style="76" bestFit="1" customWidth="1"/>
    <col min="8713" max="8713" width="17" style="76" customWidth="1"/>
    <col min="8714" max="8714" width="12" style="76" bestFit="1" customWidth="1"/>
    <col min="8715" max="8961" width="11.42578125" style="76"/>
    <col min="8962" max="8962" width="42.5703125" style="76" customWidth="1"/>
    <col min="8963" max="8963" width="18.28515625" style="76" bestFit="1" customWidth="1"/>
    <col min="8964" max="8964" width="22" style="76" customWidth="1"/>
    <col min="8965" max="8965" width="48.85546875" style="76" customWidth="1"/>
    <col min="8966" max="8966" width="21.85546875" style="76" bestFit="1" customWidth="1"/>
    <col min="8967" max="8967" width="17" style="76" bestFit="1" customWidth="1"/>
    <col min="8968" max="8968" width="15.42578125" style="76" bestFit="1" customWidth="1"/>
    <col min="8969" max="8969" width="17" style="76" customWidth="1"/>
    <col min="8970" max="8970" width="12" style="76" bestFit="1" customWidth="1"/>
    <col min="8971" max="9217" width="11.42578125" style="76"/>
    <col min="9218" max="9218" width="42.5703125" style="76" customWidth="1"/>
    <col min="9219" max="9219" width="18.28515625" style="76" bestFit="1" customWidth="1"/>
    <col min="9220" max="9220" width="22" style="76" customWidth="1"/>
    <col min="9221" max="9221" width="48.85546875" style="76" customWidth="1"/>
    <col min="9222" max="9222" width="21.85546875" style="76" bestFit="1" customWidth="1"/>
    <col min="9223" max="9223" width="17" style="76" bestFit="1" customWidth="1"/>
    <col min="9224" max="9224" width="15.42578125" style="76" bestFit="1" customWidth="1"/>
    <col min="9225" max="9225" width="17" style="76" customWidth="1"/>
    <col min="9226" max="9226" width="12" style="76" bestFit="1" customWidth="1"/>
    <col min="9227" max="9473" width="11.42578125" style="76"/>
    <col min="9474" max="9474" width="42.5703125" style="76" customWidth="1"/>
    <col min="9475" max="9475" width="18.28515625" style="76" bestFit="1" customWidth="1"/>
    <col min="9476" max="9476" width="22" style="76" customWidth="1"/>
    <col min="9477" max="9477" width="48.85546875" style="76" customWidth="1"/>
    <col min="9478" max="9478" width="21.85546875" style="76" bestFit="1" customWidth="1"/>
    <col min="9479" max="9479" width="17" style="76" bestFit="1" customWidth="1"/>
    <col min="9480" max="9480" width="15.42578125" style="76" bestFit="1" customWidth="1"/>
    <col min="9481" max="9481" width="17" style="76" customWidth="1"/>
    <col min="9482" max="9482" width="12" style="76" bestFit="1" customWidth="1"/>
    <col min="9483" max="9729" width="11.42578125" style="76"/>
    <col min="9730" max="9730" width="42.5703125" style="76" customWidth="1"/>
    <col min="9731" max="9731" width="18.28515625" style="76" bestFit="1" customWidth="1"/>
    <col min="9732" max="9732" width="22" style="76" customWidth="1"/>
    <col min="9733" max="9733" width="48.85546875" style="76" customWidth="1"/>
    <col min="9734" max="9734" width="21.85546875" style="76" bestFit="1" customWidth="1"/>
    <col min="9735" max="9735" width="17" style="76" bestFit="1" customWidth="1"/>
    <col min="9736" max="9736" width="15.42578125" style="76" bestFit="1" customWidth="1"/>
    <col min="9737" max="9737" width="17" style="76" customWidth="1"/>
    <col min="9738" max="9738" width="12" style="76" bestFit="1" customWidth="1"/>
    <col min="9739" max="9985" width="11.42578125" style="76"/>
    <col min="9986" max="9986" width="42.5703125" style="76" customWidth="1"/>
    <col min="9987" max="9987" width="18.28515625" style="76" bestFit="1" customWidth="1"/>
    <col min="9988" max="9988" width="22" style="76" customWidth="1"/>
    <col min="9989" max="9989" width="48.85546875" style="76" customWidth="1"/>
    <col min="9990" max="9990" width="21.85546875" style="76" bestFit="1" customWidth="1"/>
    <col min="9991" max="9991" width="17" style="76" bestFit="1" customWidth="1"/>
    <col min="9992" max="9992" width="15.42578125" style="76" bestFit="1" customWidth="1"/>
    <col min="9993" max="9993" width="17" style="76" customWidth="1"/>
    <col min="9994" max="9994" width="12" style="76" bestFit="1" customWidth="1"/>
    <col min="9995" max="10241" width="11.42578125" style="76"/>
    <col min="10242" max="10242" width="42.5703125" style="76" customWidth="1"/>
    <col min="10243" max="10243" width="18.28515625" style="76" bestFit="1" customWidth="1"/>
    <col min="10244" max="10244" width="22" style="76" customWidth="1"/>
    <col min="10245" max="10245" width="48.85546875" style="76" customWidth="1"/>
    <col min="10246" max="10246" width="21.85546875" style="76" bestFit="1" customWidth="1"/>
    <col min="10247" max="10247" width="17" style="76" bestFit="1" customWidth="1"/>
    <col min="10248" max="10248" width="15.42578125" style="76" bestFit="1" customWidth="1"/>
    <col min="10249" max="10249" width="17" style="76" customWidth="1"/>
    <col min="10250" max="10250" width="12" style="76" bestFit="1" customWidth="1"/>
    <col min="10251" max="10497" width="11.42578125" style="76"/>
    <col min="10498" max="10498" width="42.5703125" style="76" customWidth="1"/>
    <col min="10499" max="10499" width="18.28515625" style="76" bestFit="1" customWidth="1"/>
    <col min="10500" max="10500" width="22" style="76" customWidth="1"/>
    <col min="10501" max="10501" width="48.85546875" style="76" customWidth="1"/>
    <col min="10502" max="10502" width="21.85546875" style="76" bestFit="1" customWidth="1"/>
    <col min="10503" max="10503" width="17" style="76" bestFit="1" customWidth="1"/>
    <col min="10504" max="10504" width="15.42578125" style="76" bestFit="1" customWidth="1"/>
    <col min="10505" max="10505" width="17" style="76" customWidth="1"/>
    <col min="10506" max="10506" width="12" style="76" bestFit="1" customWidth="1"/>
    <col min="10507" max="10753" width="11.42578125" style="76"/>
    <col min="10754" max="10754" width="42.5703125" style="76" customWidth="1"/>
    <col min="10755" max="10755" width="18.28515625" style="76" bestFit="1" customWidth="1"/>
    <col min="10756" max="10756" width="22" style="76" customWidth="1"/>
    <col min="10757" max="10757" width="48.85546875" style="76" customWidth="1"/>
    <col min="10758" max="10758" width="21.85546875" style="76" bestFit="1" customWidth="1"/>
    <col min="10759" max="10759" width="17" style="76" bestFit="1" customWidth="1"/>
    <col min="10760" max="10760" width="15.42578125" style="76" bestFit="1" customWidth="1"/>
    <col min="10761" max="10761" width="17" style="76" customWidth="1"/>
    <col min="10762" max="10762" width="12" style="76" bestFit="1" customWidth="1"/>
    <col min="10763" max="11009" width="11.42578125" style="76"/>
    <col min="11010" max="11010" width="42.5703125" style="76" customWidth="1"/>
    <col min="11011" max="11011" width="18.28515625" style="76" bestFit="1" customWidth="1"/>
    <col min="11012" max="11012" width="22" style="76" customWidth="1"/>
    <col min="11013" max="11013" width="48.85546875" style="76" customWidth="1"/>
    <col min="11014" max="11014" width="21.85546875" style="76" bestFit="1" customWidth="1"/>
    <col min="11015" max="11015" width="17" style="76" bestFit="1" customWidth="1"/>
    <col min="11016" max="11016" width="15.42578125" style="76" bestFit="1" customWidth="1"/>
    <col min="11017" max="11017" width="17" style="76" customWidth="1"/>
    <col min="11018" max="11018" width="12" style="76" bestFit="1" customWidth="1"/>
    <col min="11019" max="11265" width="11.42578125" style="76"/>
    <col min="11266" max="11266" width="42.5703125" style="76" customWidth="1"/>
    <col min="11267" max="11267" width="18.28515625" style="76" bestFit="1" customWidth="1"/>
    <col min="11268" max="11268" width="22" style="76" customWidth="1"/>
    <col min="11269" max="11269" width="48.85546875" style="76" customWidth="1"/>
    <col min="11270" max="11270" width="21.85546875" style="76" bestFit="1" customWidth="1"/>
    <col min="11271" max="11271" width="17" style="76" bestFit="1" customWidth="1"/>
    <col min="11272" max="11272" width="15.42578125" style="76" bestFit="1" customWidth="1"/>
    <col min="11273" max="11273" width="17" style="76" customWidth="1"/>
    <col min="11274" max="11274" width="12" style="76" bestFit="1" customWidth="1"/>
    <col min="11275" max="11521" width="11.42578125" style="76"/>
    <col min="11522" max="11522" width="42.5703125" style="76" customWidth="1"/>
    <col min="11523" max="11523" width="18.28515625" style="76" bestFit="1" customWidth="1"/>
    <col min="11524" max="11524" width="22" style="76" customWidth="1"/>
    <col min="11525" max="11525" width="48.85546875" style="76" customWidth="1"/>
    <col min="11526" max="11526" width="21.85546875" style="76" bestFit="1" customWidth="1"/>
    <col min="11527" max="11527" width="17" style="76" bestFit="1" customWidth="1"/>
    <col min="11528" max="11528" width="15.42578125" style="76" bestFit="1" customWidth="1"/>
    <col min="11529" max="11529" width="17" style="76" customWidth="1"/>
    <col min="11530" max="11530" width="12" style="76" bestFit="1" customWidth="1"/>
    <col min="11531" max="11777" width="11.42578125" style="76"/>
    <col min="11778" max="11778" width="42.5703125" style="76" customWidth="1"/>
    <col min="11779" max="11779" width="18.28515625" style="76" bestFit="1" customWidth="1"/>
    <col min="11780" max="11780" width="22" style="76" customWidth="1"/>
    <col min="11781" max="11781" width="48.85546875" style="76" customWidth="1"/>
    <col min="11782" max="11782" width="21.85546875" style="76" bestFit="1" customWidth="1"/>
    <col min="11783" max="11783" width="17" style="76" bestFit="1" customWidth="1"/>
    <col min="11784" max="11784" width="15.42578125" style="76" bestFit="1" customWidth="1"/>
    <col min="11785" max="11785" width="17" style="76" customWidth="1"/>
    <col min="11786" max="11786" width="12" style="76" bestFit="1" customWidth="1"/>
    <col min="11787" max="12033" width="11.42578125" style="76"/>
    <col min="12034" max="12034" width="42.5703125" style="76" customWidth="1"/>
    <col min="12035" max="12035" width="18.28515625" style="76" bestFit="1" customWidth="1"/>
    <col min="12036" max="12036" width="22" style="76" customWidth="1"/>
    <col min="12037" max="12037" width="48.85546875" style="76" customWidth="1"/>
    <col min="12038" max="12038" width="21.85546875" style="76" bestFit="1" customWidth="1"/>
    <col min="12039" max="12039" width="17" style="76" bestFit="1" customWidth="1"/>
    <col min="12040" max="12040" width="15.42578125" style="76" bestFit="1" customWidth="1"/>
    <col min="12041" max="12041" width="17" style="76" customWidth="1"/>
    <col min="12042" max="12042" width="12" style="76" bestFit="1" customWidth="1"/>
    <col min="12043" max="12289" width="11.42578125" style="76"/>
    <col min="12290" max="12290" width="42.5703125" style="76" customWidth="1"/>
    <col min="12291" max="12291" width="18.28515625" style="76" bestFit="1" customWidth="1"/>
    <col min="12292" max="12292" width="22" style="76" customWidth="1"/>
    <col min="12293" max="12293" width="48.85546875" style="76" customWidth="1"/>
    <col min="12294" max="12294" width="21.85546875" style="76" bestFit="1" customWidth="1"/>
    <col min="12295" max="12295" width="17" style="76" bestFit="1" customWidth="1"/>
    <col min="12296" max="12296" width="15.42578125" style="76" bestFit="1" customWidth="1"/>
    <col min="12297" max="12297" width="17" style="76" customWidth="1"/>
    <col min="12298" max="12298" width="12" style="76" bestFit="1" customWidth="1"/>
    <col min="12299" max="12545" width="11.42578125" style="76"/>
    <col min="12546" max="12546" width="42.5703125" style="76" customWidth="1"/>
    <col min="12547" max="12547" width="18.28515625" style="76" bestFit="1" customWidth="1"/>
    <col min="12548" max="12548" width="22" style="76" customWidth="1"/>
    <col min="12549" max="12549" width="48.85546875" style="76" customWidth="1"/>
    <col min="12550" max="12550" width="21.85546875" style="76" bestFit="1" customWidth="1"/>
    <col min="12551" max="12551" width="17" style="76" bestFit="1" customWidth="1"/>
    <col min="12552" max="12552" width="15.42578125" style="76" bestFit="1" customWidth="1"/>
    <col min="12553" max="12553" width="17" style="76" customWidth="1"/>
    <col min="12554" max="12554" width="12" style="76" bestFit="1" customWidth="1"/>
    <col min="12555" max="12801" width="11.42578125" style="76"/>
    <col min="12802" max="12802" width="42.5703125" style="76" customWidth="1"/>
    <col min="12803" max="12803" width="18.28515625" style="76" bestFit="1" customWidth="1"/>
    <col min="12804" max="12804" width="22" style="76" customWidth="1"/>
    <col min="12805" max="12805" width="48.85546875" style="76" customWidth="1"/>
    <col min="12806" max="12806" width="21.85546875" style="76" bestFit="1" customWidth="1"/>
    <col min="12807" max="12807" width="17" style="76" bestFit="1" customWidth="1"/>
    <col min="12808" max="12808" width="15.42578125" style="76" bestFit="1" customWidth="1"/>
    <col min="12809" max="12809" width="17" style="76" customWidth="1"/>
    <col min="12810" max="12810" width="12" style="76" bestFit="1" customWidth="1"/>
    <col min="12811" max="13057" width="11.42578125" style="76"/>
    <col min="13058" max="13058" width="42.5703125" style="76" customWidth="1"/>
    <col min="13059" max="13059" width="18.28515625" style="76" bestFit="1" customWidth="1"/>
    <col min="13060" max="13060" width="22" style="76" customWidth="1"/>
    <col min="13061" max="13061" width="48.85546875" style="76" customWidth="1"/>
    <col min="13062" max="13062" width="21.85546875" style="76" bestFit="1" customWidth="1"/>
    <col min="13063" max="13063" width="17" style="76" bestFit="1" customWidth="1"/>
    <col min="13064" max="13064" width="15.42578125" style="76" bestFit="1" customWidth="1"/>
    <col min="13065" max="13065" width="17" style="76" customWidth="1"/>
    <col min="13066" max="13066" width="12" style="76" bestFit="1" customWidth="1"/>
    <col min="13067" max="13313" width="11.42578125" style="76"/>
    <col min="13314" max="13314" width="42.5703125" style="76" customWidth="1"/>
    <col min="13315" max="13315" width="18.28515625" style="76" bestFit="1" customWidth="1"/>
    <col min="13316" max="13316" width="22" style="76" customWidth="1"/>
    <col min="13317" max="13317" width="48.85546875" style="76" customWidth="1"/>
    <col min="13318" max="13318" width="21.85546875" style="76" bestFit="1" customWidth="1"/>
    <col min="13319" max="13319" width="17" style="76" bestFit="1" customWidth="1"/>
    <col min="13320" max="13320" width="15.42578125" style="76" bestFit="1" customWidth="1"/>
    <col min="13321" max="13321" width="17" style="76" customWidth="1"/>
    <col min="13322" max="13322" width="12" style="76" bestFit="1" customWidth="1"/>
    <col min="13323" max="13569" width="11.42578125" style="76"/>
    <col min="13570" max="13570" width="42.5703125" style="76" customWidth="1"/>
    <col min="13571" max="13571" width="18.28515625" style="76" bestFit="1" customWidth="1"/>
    <col min="13572" max="13572" width="22" style="76" customWidth="1"/>
    <col min="13573" max="13573" width="48.85546875" style="76" customWidth="1"/>
    <col min="13574" max="13574" width="21.85546875" style="76" bestFit="1" customWidth="1"/>
    <col min="13575" max="13575" width="17" style="76" bestFit="1" customWidth="1"/>
    <col min="13576" max="13576" width="15.42578125" style="76" bestFit="1" customWidth="1"/>
    <col min="13577" max="13577" width="17" style="76" customWidth="1"/>
    <col min="13578" max="13578" width="12" style="76" bestFit="1" customWidth="1"/>
    <col min="13579" max="13825" width="11.42578125" style="76"/>
    <col min="13826" max="13826" width="42.5703125" style="76" customWidth="1"/>
    <col min="13827" max="13827" width="18.28515625" style="76" bestFit="1" customWidth="1"/>
    <col min="13828" max="13828" width="22" style="76" customWidth="1"/>
    <col min="13829" max="13829" width="48.85546875" style="76" customWidth="1"/>
    <col min="13830" max="13830" width="21.85546875" style="76" bestFit="1" customWidth="1"/>
    <col min="13831" max="13831" width="17" style="76" bestFit="1" customWidth="1"/>
    <col min="13832" max="13832" width="15.42578125" style="76" bestFit="1" customWidth="1"/>
    <col min="13833" max="13833" width="17" style="76" customWidth="1"/>
    <col min="13834" max="13834" width="12" style="76" bestFit="1" customWidth="1"/>
    <col min="13835" max="14081" width="11.42578125" style="76"/>
    <col min="14082" max="14082" width="42.5703125" style="76" customWidth="1"/>
    <col min="14083" max="14083" width="18.28515625" style="76" bestFit="1" customWidth="1"/>
    <col min="14084" max="14084" width="22" style="76" customWidth="1"/>
    <col min="14085" max="14085" width="48.85546875" style="76" customWidth="1"/>
    <col min="14086" max="14086" width="21.85546875" style="76" bestFit="1" customWidth="1"/>
    <col min="14087" max="14087" width="17" style="76" bestFit="1" customWidth="1"/>
    <col min="14088" max="14088" width="15.42578125" style="76" bestFit="1" customWidth="1"/>
    <col min="14089" max="14089" width="17" style="76" customWidth="1"/>
    <col min="14090" max="14090" width="12" style="76" bestFit="1" customWidth="1"/>
    <col min="14091" max="14337" width="11.42578125" style="76"/>
    <col min="14338" max="14338" width="42.5703125" style="76" customWidth="1"/>
    <col min="14339" max="14339" width="18.28515625" style="76" bestFit="1" customWidth="1"/>
    <col min="14340" max="14340" width="22" style="76" customWidth="1"/>
    <col min="14341" max="14341" width="48.85546875" style="76" customWidth="1"/>
    <col min="14342" max="14342" width="21.85546875" style="76" bestFit="1" customWidth="1"/>
    <col min="14343" max="14343" width="17" style="76" bestFit="1" customWidth="1"/>
    <col min="14344" max="14344" width="15.42578125" style="76" bestFit="1" customWidth="1"/>
    <col min="14345" max="14345" width="17" style="76" customWidth="1"/>
    <col min="14346" max="14346" width="12" style="76" bestFit="1" customWidth="1"/>
    <col min="14347" max="14593" width="11.42578125" style="76"/>
    <col min="14594" max="14594" width="42.5703125" style="76" customWidth="1"/>
    <col min="14595" max="14595" width="18.28515625" style="76" bestFit="1" customWidth="1"/>
    <col min="14596" max="14596" width="22" style="76" customWidth="1"/>
    <col min="14597" max="14597" width="48.85546875" style="76" customWidth="1"/>
    <col min="14598" max="14598" width="21.85546875" style="76" bestFit="1" customWidth="1"/>
    <col min="14599" max="14599" width="17" style="76" bestFit="1" customWidth="1"/>
    <col min="14600" max="14600" width="15.42578125" style="76" bestFit="1" customWidth="1"/>
    <col min="14601" max="14601" width="17" style="76" customWidth="1"/>
    <col min="14602" max="14602" width="12" style="76" bestFit="1" customWidth="1"/>
    <col min="14603" max="14849" width="11.42578125" style="76"/>
    <col min="14850" max="14850" width="42.5703125" style="76" customWidth="1"/>
    <col min="14851" max="14851" width="18.28515625" style="76" bestFit="1" customWidth="1"/>
    <col min="14852" max="14852" width="22" style="76" customWidth="1"/>
    <col min="14853" max="14853" width="48.85546875" style="76" customWidth="1"/>
    <col min="14854" max="14854" width="21.85546875" style="76" bestFit="1" customWidth="1"/>
    <col min="14855" max="14855" width="17" style="76" bestFit="1" customWidth="1"/>
    <col min="14856" max="14856" width="15.42578125" style="76" bestFit="1" customWidth="1"/>
    <col min="14857" max="14857" width="17" style="76" customWidth="1"/>
    <col min="14858" max="14858" width="12" style="76" bestFit="1" customWidth="1"/>
    <col min="14859" max="15105" width="11.42578125" style="76"/>
    <col min="15106" max="15106" width="42.5703125" style="76" customWidth="1"/>
    <col min="15107" max="15107" width="18.28515625" style="76" bestFit="1" customWidth="1"/>
    <col min="15108" max="15108" width="22" style="76" customWidth="1"/>
    <col min="15109" max="15109" width="48.85546875" style="76" customWidth="1"/>
    <col min="15110" max="15110" width="21.85546875" style="76" bestFit="1" customWidth="1"/>
    <col min="15111" max="15111" width="17" style="76" bestFit="1" customWidth="1"/>
    <col min="15112" max="15112" width="15.42578125" style="76" bestFit="1" customWidth="1"/>
    <col min="15113" max="15113" width="17" style="76" customWidth="1"/>
    <col min="15114" max="15114" width="12" style="76" bestFit="1" customWidth="1"/>
    <col min="15115" max="15361" width="11.42578125" style="76"/>
    <col min="15362" max="15362" width="42.5703125" style="76" customWidth="1"/>
    <col min="15363" max="15363" width="18.28515625" style="76" bestFit="1" customWidth="1"/>
    <col min="15364" max="15364" width="22" style="76" customWidth="1"/>
    <col min="15365" max="15365" width="48.85546875" style="76" customWidth="1"/>
    <col min="15366" max="15366" width="21.85546875" style="76" bestFit="1" customWidth="1"/>
    <col min="15367" max="15367" width="17" style="76" bestFit="1" customWidth="1"/>
    <col min="15368" max="15368" width="15.42578125" style="76" bestFit="1" customWidth="1"/>
    <col min="15369" max="15369" width="17" style="76" customWidth="1"/>
    <col min="15370" max="15370" width="12" style="76" bestFit="1" customWidth="1"/>
    <col min="15371" max="15617" width="11.42578125" style="76"/>
    <col min="15618" max="15618" width="42.5703125" style="76" customWidth="1"/>
    <col min="15619" max="15619" width="18.28515625" style="76" bestFit="1" customWidth="1"/>
    <col min="15620" max="15620" width="22" style="76" customWidth="1"/>
    <col min="15621" max="15621" width="48.85546875" style="76" customWidth="1"/>
    <col min="15622" max="15622" width="21.85546875" style="76" bestFit="1" customWidth="1"/>
    <col min="15623" max="15623" width="17" style="76" bestFit="1" customWidth="1"/>
    <col min="15624" max="15624" width="15.42578125" style="76" bestFit="1" customWidth="1"/>
    <col min="15625" max="15625" width="17" style="76" customWidth="1"/>
    <col min="15626" max="15626" width="12" style="76" bestFit="1" customWidth="1"/>
    <col min="15627" max="15873" width="11.42578125" style="76"/>
    <col min="15874" max="15874" width="42.5703125" style="76" customWidth="1"/>
    <col min="15875" max="15875" width="18.28515625" style="76" bestFit="1" customWidth="1"/>
    <col min="15876" max="15876" width="22" style="76" customWidth="1"/>
    <col min="15877" max="15877" width="48.85546875" style="76" customWidth="1"/>
    <col min="15878" max="15878" width="21.85546875" style="76" bestFit="1" customWidth="1"/>
    <col min="15879" max="15879" width="17" style="76" bestFit="1" customWidth="1"/>
    <col min="15880" max="15880" width="15.42578125" style="76" bestFit="1" customWidth="1"/>
    <col min="15881" max="15881" width="17" style="76" customWidth="1"/>
    <col min="15882" max="15882" width="12" style="76" bestFit="1" customWidth="1"/>
    <col min="15883" max="16129" width="11.42578125" style="76"/>
    <col min="16130" max="16130" width="42.5703125" style="76" customWidth="1"/>
    <col min="16131" max="16131" width="18.28515625" style="76" bestFit="1" customWidth="1"/>
    <col min="16132" max="16132" width="22" style="76" customWidth="1"/>
    <col min="16133" max="16133" width="48.85546875" style="76" customWidth="1"/>
    <col min="16134" max="16134" width="21.85546875" style="76" bestFit="1" customWidth="1"/>
    <col min="16135" max="16135" width="17" style="76" bestFit="1" customWidth="1"/>
    <col min="16136" max="16136" width="15.42578125" style="76" bestFit="1" customWidth="1"/>
    <col min="16137" max="16137" width="17" style="76" customWidth="1"/>
    <col min="16138" max="16138" width="12" style="76" bestFit="1" customWidth="1"/>
    <col min="16139" max="16384" width="11.42578125" style="76"/>
  </cols>
  <sheetData>
    <row r="1" spans="2:8" x14ac:dyDescent="0.2">
      <c r="B1" s="1158"/>
      <c r="C1" s="1158"/>
      <c r="D1" s="1158"/>
      <c r="E1" s="1158"/>
      <c r="F1" s="1158"/>
      <c r="G1" s="1158"/>
    </row>
    <row r="2" spans="2:8" ht="15.75" x14ac:dyDescent="0.25">
      <c r="B2" s="15"/>
      <c r="C2" s="153"/>
      <c r="D2" s="153"/>
      <c r="E2" s="15"/>
      <c r="F2" s="15"/>
      <c r="G2" s="15"/>
    </row>
    <row r="3" spans="2:8" ht="15.75" x14ac:dyDescent="0.25">
      <c r="B3" s="15"/>
      <c r="C3" s="153"/>
      <c r="D3" s="153"/>
      <c r="E3" s="15"/>
      <c r="F3" s="15"/>
      <c r="G3" s="15"/>
    </row>
    <row r="4" spans="2:8" ht="15.75" x14ac:dyDescent="0.25">
      <c r="B4" s="1159" t="s">
        <v>679</v>
      </c>
      <c r="C4" s="1159"/>
      <c r="D4" s="1159"/>
      <c r="E4" s="1159"/>
      <c r="F4" s="1159"/>
      <c r="G4" s="1159"/>
    </row>
    <row r="5" spans="2:8" ht="15.75" x14ac:dyDescent="0.25">
      <c r="B5" s="1160" t="s">
        <v>821</v>
      </c>
      <c r="C5" s="1160"/>
      <c r="D5" s="1160"/>
      <c r="E5" s="1160"/>
      <c r="F5" s="1160"/>
      <c r="G5" s="1160"/>
    </row>
    <row r="6" spans="2:8" ht="15.75" x14ac:dyDescent="0.25">
      <c r="B6" s="1160" t="s">
        <v>0</v>
      </c>
      <c r="C6" s="1160"/>
      <c r="D6" s="1160"/>
      <c r="E6" s="1160"/>
      <c r="F6" s="1160"/>
      <c r="G6" s="1160"/>
    </row>
    <row r="7" spans="2:8" ht="16.5" thickBot="1" x14ac:dyDescent="0.3">
      <c r="B7" s="16"/>
      <c r="C7" s="153"/>
      <c r="D7" s="153"/>
      <c r="E7" s="16"/>
      <c r="F7" s="16"/>
      <c r="G7" s="16"/>
    </row>
    <row r="8" spans="2:8" ht="13.5" thickBot="1" x14ac:dyDescent="0.25">
      <c r="B8" s="158" t="s">
        <v>1</v>
      </c>
      <c r="C8" s="159" t="s">
        <v>2</v>
      </c>
      <c r="D8" s="160" t="s">
        <v>3</v>
      </c>
      <c r="E8" s="158" t="s">
        <v>4</v>
      </c>
      <c r="F8" s="160" t="s">
        <v>2</v>
      </c>
      <c r="G8" s="161" t="s">
        <v>3</v>
      </c>
    </row>
    <row r="9" spans="2:8" ht="18.75" customHeight="1" x14ac:dyDescent="0.2">
      <c r="B9" s="162" t="s">
        <v>668</v>
      </c>
      <c r="C9" s="163"/>
      <c r="D9" s="163"/>
      <c r="E9" s="1097" t="s">
        <v>669</v>
      </c>
      <c r="F9" s="164"/>
      <c r="G9" s="165"/>
    </row>
    <row r="10" spans="2:8" ht="6" customHeight="1" x14ac:dyDescent="0.2">
      <c r="B10" s="166"/>
      <c r="C10" s="163"/>
      <c r="D10" s="163"/>
      <c r="E10" s="157"/>
      <c r="F10" s="164"/>
      <c r="G10" s="165"/>
    </row>
    <row r="11" spans="2:8" x14ac:dyDescent="0.2">
      <c r="B11" s="166" t="s">
        <v>5</v>
      </c>
      <c r="C11" s="163"/>
      <c r="D11" s="163"/>
      <c r="E11" s="167" t="s">
        <v>6</v>
      </c>
      <c r="F11" s="168"/>
      <c r="G11" s="169"/>
    </row>
    <row r="12" spans="2:8" x14ac:dyDescent="0.2">
      <c r="B12" s="170" t="s">
        <v>224</v>
      </c>
      <c r="C12" s="171">
        <v>0</v>
      </c>
      <c r="D12" s="172">
        <v>378423</v>
      </c>
      <c r="E12" s="173" t="s">
        <v>7</v>
      </c>
      <c r="F12" s="168">
        <v>1622691157</v>
      </c>
      <c r="G12" s="169">
        <v>2197732845</v>
      </c>
      <c r="H12" s="78"/>
    </row>
    <row r="13" spans="2:8" x14ac:dyDescent="0.2">
      <c r="B13" s="170" t="s">
        <v>8</v>
      </c>
      <c r="C13" s="171">
        <v>0</v>
      </c>
      <c r="D13" s="172">
        <v>0</v>
      </c>
      <c r="E13" s="173" t="s">
        <v>9</v>
      </c>
      <c r="F13" s="168">
        <v>473104090.74000001</v>
      </c>
      <c r="G13" s="169">
        <v>284795473.80000001</v>
      </c>
      <c r="H13" s="78"/>
    </row>
    <row r="14" spans="2:8" x14ac:dyDescent="0.2">
      <c r="B14" s="170" t="s">
        <v>10</v>
      </c>
      <c r="C14" s="171">
        <v>2617415684.4464002</v>
      </c>
      <c r="D14" s="172">
        <v>2632046078.9708004</v>
      </c>
      <c r="E14" s="173" t="s">
        <v>503</v>
      </c>
      <c r="F14" s="168">
        <v>0</v>
      </c>
      <c r="G14" s="169">
        <v>0</v>
      </c>
    </row>
    <row r="15" spans="2:8" x14ac:dyDescent="0.2">
      <c r="B15" s="174"/>
      <c r="C15" s="175">
        <v>2617415684.4464002</v>
      </c>
      <c r="D15" s="175">
        <v>2632424501.9708004</v>
      </c>
      <c r="E15" s="173" t="s">
        <v>12</v>
      </c>
      <c r="F15" s="168">
        <v>0</v>
      </c>
      <c r="G15" s="169">
        <v>0</v>
      </c>
    </row>
    <row r="16" spans="2:8" ht="12" customHeight="1" x14ac:dyDescent="0.2">
      <c r="B16" s="176"/>
      <c r="C16" s="171"/>
      <c r="D16" s="171"/>
      <c r="E16" s="173" t="s">
        <v>14</v>
      </c>
      <c r="F16" s="168">
        <v>0</v>
      </c>
      <c r="G16" s="169">
        <v>0</v>
      </c>
    </row>
    <row r="17" spans="2:9" ht="12.75" customHeight="1" x14ac:dyDescent="0.2">
      <c r="B17" s="177" t="s">
        <v>13</v>
      </c>
      <c r="C17" s="171"/>
      <c r="D17" s="171"/>
      <c r="E17" s="173" t="s">
        <v>15</v>
      </c>
      <c r="F17" s="168">
        <v>0</v>
      </c>
      <c r="G17" s="169">
        <v>0</v>
      </c>
    </row>
    <row r="18" spans="2:9" x14ac:dyDescent="0.2">
      <c r="B18" s="170" t="s">
        <v>16</v>
      </c>
      <c r="C18" s="171">
        <v>0</v>
      </c>
      <c r="D18" s="171">
        <v>0</v>
      </c>
      <c r="E18" s="157"/>
      <c r="F18" s="178">
        <v>2095795247.74</v>
      </c>
      <c r="G18" s="179">
        <v>2482528318.8000002</v>
      </c>
    </row>
    <row r="19" spans="2:9" x14ac:dyDescent="0.2">
      <c r="B19" s="170" t="s">
        <v>17</v>
      </c>
      <c r="C19" s="171">
        <v>22425303389.813599</v>
      </c>
      <c r="D19" s="172">
        <v>23682682891.553398</v>
      </c>
      <c r="E19" s="1161" t="s">
        <v>18</v>
      </c>
      <c r="F19" s="168"/>
      <c r="G19" s="169"/>
    </row>
    <row r="20" spans="2:9" x14ac:dyDescent="0.2">
      <c r="B20" s="170" t="s">
        <v>653</v>
      </c>
      <c r="C20" s="171">
        <v>0</v>
      </c>
      <c r="D20" s="171">
        <v>0</v>
      </c>
      <c r="E20" s="1161"/>
      <c r="F20" s="168"/>
      <c r="G20" s="169"/>
    </row>
    <row r="21" spans="2:9" x14ac:dyDescent="0.2">
      <c r="B21" s="174"/>
      <c r="C21" s="175">
        <v>22425303389.813599</v>
      </c>
      <c r="D21" s="175">
        <v>23682682891.553398</v>
      </c>
      <c r="E21" s="173" t="s">
        <v>20</v>
      </c>
      <c r="F21" s="168">
        <v>25835318364</v>
      </c>
      <c r="G21" s="169">
        <v>26106694029</v>
      </c>
    </row>
    <row r="22" spans="2:9" x14ac:dyDescent="0.2">
      <c r="B22" s="162" t="s">
        <v>21</v>
      </c>
      <c r="C22" s="171"/>
      <c r="D22" s="171"/>
      <c r="E22" s="173" t="s">
        <v>22</v>
      </c>
      <c r="F22" s="168">
        <v>749294334</v>
      </c>
      <c r="G22" s="169">
        <v>852154998.08399999</v>
      </c>
    </row>
    <row r="23" spans="2:9" x14ac:dyDescent="0.2">
      <c r="B23" s="170" t="s">
        <v>23</v>
      </c>
      <c r="C23" s="171">
        <v>839811019.1463517</v>
      </c>
      <c r="D23" s="172">
        <v>327182289.67730635</v>
      </c>
      <c r="E23" s="173" t="s">
        <v>24</v>
      </c>
      <c r="F23" s="168">
        <v>885397952</v>
      </c>
      <c r="G23" s="169">
        <v>949135220</v>
      </c>
      <c r="I23" s="78"/>
    </row>
    <row r="24" spans="2:9" x14ac:dyDescent="0.2">
      <c r="B24" s="170" t="s">
        <v>25</v>
      </c>
      <c r="C24" s="171">
        <v>1299116433.8536482</v>
      </c>
      <c r="D24" s="172">
        <v>506123328.32269359</v>
      </c>
      <c r="E24" s="157"/>
      <c r="F24" s="178">
        <v>27470010650</v>
      </c>
      <c r="G24" s="179">
        <v>27907984247.084</v>
      </c>
    </row>
    <row r="25" spans="2:9" x14ac:dyDescent="0.2">
      <c r="B25" s="170" t="s">
        <v>654</v>
      </c>
      <c r="C25" s="180">
        <v>4749621350.3304005</v>
      </c>
      <c r="D25" s="181">
        <v>4760891274.1877003</v>
      </c>
      <c r="E25" s="1097" t="s">
        <v>27</v>
      </c>
      <c r="F25" s="185"/>
      <c r="G25" s="169"/>
      <c r="H25" s="78"/>
    </row>
    <row r="26" spans="2:9" x14ac:dyDescent="0.2">
      <c r="B26" s="170" t="s">
        <v>28</v>
      </c>
      <c r="C26" s="171">
        <v>-27686783</v>
      </c>
      <c r="D26" s="172">
        <v>-27686783</v>
      </c>
      <c r="E26" s="173" t="s">
        <v>670</v>
      </c>
      <c r="F26" s="168">
        <v>96884695</v>
      </c>
      <c r="G26" s="169">
        <v>96884695</v>
      </c>
      <c r="I26" s="79"/>
    </row>
    <row r="27" spans="2:9" x14ac:dyDescent="0.2">
      <c r="B27" s="170" t="s">
        <v>30</v>
      </c>
      <c r="C27" s="171">
        <v>4949685</v>
      </c>
      <c r="D27" s="172">
        <v>-44767513</v>
      </c>
      <c r="E27" s="173" t="s">
        <v>29</v>
      </c>
      <c r="F27" s="168">
        <v>5552345</v>
      </c>
      <c r="G27" s="169">
        <v>0</v>
      </c>
      <c r="I27" s="79"/>
    </row>
    <row r="28" spans="2:9" x14ac:dyDescent="0.2">
      <c r="B28" s="170" t="s">
        <v>656</v>
      </c>
      <c r="C28" s="171">
        <v>19022187</v>
      </c>
      <c r="D28" s="172">
        <v>19022187</v>
      </c>
      <c r="E28" s="173" t="s">
        <v>31</v>
      </c>
      <c r="F28" s="168">
        <v>0</v>
      </c>
      <c r="G28" s="169">
        <v>0</v>
      </c>
      <c r="I28" s="79"/>
    </row>
    <row r="29" spans="2:9" x14ac:dyDescent="0.2">
      <c r="B29" s="170" t="s">
        <v>822</v>
      </c>
      <c r="C29" s="171">
        <v>17897504</v>
      </c>
      <c r="D29" s="172">
        <v>26450000</v>
      </c>
      <c r="E29" s="173" t="s">
        <v>32</v>
      </c>
      <c r="F29" s="168">
        <v>61407784</v>
      </c>
      <c r="G29" s="169">
        <v>44516196</v>
      </c>
      <c r="I29" s="79"/>
    </row>
    <row r="30" spans="2:9" x14ac:dyDescent="0.2">
      <c r="B30" s="170" t="s">
        <v>657</v>
      </c>
      <c r="C30" s="171">
        <v>0</v>
      </c>
      <c r="D30" s="172">
        <v>0</v>
      </c>
      <c r="E30" s="77"/>
      <c r="F30" s="1106"/>
      <c r="G30" s="1100"/>
      <c r="I30" s="79"/>
    </row>
    <row r="31" spans="2:9" x14ac:dyDescent="0.2">
      <c r="B31" s="170" t="s">
        <v>671</v>
      </c>
      <c r="C31" s="171">
        <v>0</v>
      </c>
      <c r="D31" s="182">
        <v>1</v>
      </c>
      <c r="E31" s="157"/>
      <c r="F31" s="178">
        <v>163844824</v>
      </c>
      <c r="G31" s="179">
        <v>141400891</v>
      </c>
      <c r="I31" s="79"/>
    </row>
    <row r="32" spans="2:9" ht="15" customHeight="1" x14ac:dyDescent="0.2">
      <c r="B32" s="183" t="s">
        <v>655</v>
      </c>
      <c r="C32" s="171"/>
      <c r="D32" s="171"/>
      <c r="E32" s="1097" t="s">
        <v>33</v>
      </c>
      <c r="F32" s="184"/>
      <c r="G32" s="768"/>
      <c r="I32" s="79"/>
    </row>
    <row r="33" spans="2:10" x14ac:dyDescent="0.2">
      <c r="B33" s="174"/>
      <c r="C33" s="175">
        <v>6902731396.3304005</v>
      </c>
      <c r="D33" s="175">
        <v>5567214783.1877003</v>
      </c>
      <c r="E33" s="173" t="s">
        <v>34</v>
      </c>
      <c r="F33" s="186">
        <v>6735141246</v>
      </c>
      <c r="G33" s="763">
        <v>6694069800</v>
      </c>
    </row>
    <row r="34" spans="2:10" x14ac:dyDescent="0.2">
      <c r="B34" s="162" t="s">
        <v>35</v>
      </c>
      <c r="C34" s="171"/>
      <c r="D34" s="171"/>
      <c r="E34" s="173" t="s">
        <v>36</v>
      </c>
      <c r="F34" s="187">
        <v>0</v>
      </c>
      <c r="G34" s="763">
        <v>0</v>
      </c>
      <c r="I34" s="79"/>
    </row>
    <row r="35" spans="2:10" x14ac:dyDescent="0.2">
      <c r="B35" s="174" t="s">
        <v>37</v>
      </c>
      <c r="C35" s="171">
        <v>87940988.355199993</v>
      </c>
      <c r="D35" s="172">
        <v>653283621.67780006</v>
      </c>
      <c r="E35" s="173" t="s">
        <v>38</v>
      </c>
      <c r="F35" s="186">
        <v>0</v>
      </c>
      <c r="G35" s="763">
        <v>0</v>
      </c>
      <c r="I35" s="79"/>
    </row>
    <row r="36" spans="2:10" ht="12" customHeight="1" x14ac:dyDescent="0.2">
      <c r="B36" s="174"/>
      <c r="C36" s="171"/>
      <c r="D36" s="171"/>
      <c r="E36" s="157"/>
      <c r="F36" s="186"/>
      <c r="G36" s="764"/>
    </row>
    <row r="37" spans="2:10" x14ac:dyDescent="0.2">
      <c r="B37" s="174"/>
      <c r="C37" s="175">
        <v>87940988.355199993</v>
      </c>
      <c r="D37" s="175">
        <v>653283621.67780006</v>
      </c>
      <c r="E37" s="157"/>
      <c r="F37" s="189">
        <v>6735141246</v>
      </c>
      <c r="G37" s="190">
        <v>6694069800</v>
      </c>
    </row>
    <row r="38" spans="2:10" x14ac:dyDescent="0.2">
      <c r="B38" s="191" t="s">
        <v>39</v>
      </c>
      <c r="C38" s="192">
        <v>32033391458</v>
      </c>
      <c r="D38" s="193">
        <v>32535605797.389698</v>
      </c>
      <c r="E38" s="194" t="s">
        <v>40</v>
      </c>
      <c r="F38" s="195">
        <v>36464791968</v>
      </c>
      <c r="G38" s="196">
        <v>37225983256.884003</v>
      </c>
      <c r="H38" s="79"/>
      <c r="I38" s="79"/>
      <c r="J38" s="80"/>
    </row>
    <row r="39" spans="2:10" x14ac:dyDescent="0.2">
      <c r="B39" s="197"/>
      <c r="C39" s="171"/>
      <c r="D39" s="171"/>
      <c r="E39" s="198"/>
      <c r="F39" s="168"/>
      <c r="G39" s="169"/>
      <c r="H39" s="78"/>
      <c r="I39" s="79"/>
    </row>
    <row r="40" spans="2:10" x14ac:dyDescent="0.2">
      <c r="B40" s="197" t="s">
        <v>672</v>
      </c>
      <c r="C40" s="171"/>
      <c r="D40" s="171"/>
      <c r="E40" s="228" t="s">
        <v>673</v>
      </c>
      <c r="F40" s="168"/>
      <c r="G40" s="169"/>
    </row>
    <row r="41" spans="2:10" x14ac:dyDescent="0.2">
      <c r="B41" s="197"/>
      <c r="C41" s="171"/>
      <c r="D41" s="171"/>
      <c r="E41" s="157"/>
      <c r="F41" s="168"/>
      <c r="G41" s="169"/>
      <c r="I41" s="79"/>
    </row>
    <row r="42" spans="2:10" x14ac:dyDescent="0.2">
      <c r="B42" s="166" t="s">
        <v>659</v>
      </c>
      <c r="C42" s="171"/>
      <c r="D42" s="171"/>
      <c r="E42" s="167" t="s">
        <v>41</v>
      </c>
      <c r="F42" s="168"/>
      <c r="G42" s="169"/>
      <c r="I42" s="79"/>
    </row>
    <row r="43" spans="2:10" x14ac:dyDescent="0.2">
      <c r="B43" s="199" t="s">
        <v>42</v>
      </c>
      <c r="C43" s="171">
        <v>2390870189</v>
      </c>
      <c r="D43" s="172">
        <v>2987350189</v>
      </c>
      <c r="E43" s="173" t="s">
        <v>43</v>
      </c>
      <c r="F43" s="168">
        <v>0</v>
      </c>
      <c r="G43" s="169">
        <v>0</v>
      </c>
    </row>
    <row r="44" spans="2:10" x14ac:dyDescent="0.2">
      <c r="B44" s="199" t="s">
        <v>44</v>
      </c>
      <c r="C44" s="171">
        <v>354696268.65360004</v>
      </c>
      <c r="D44" s="172">
        <v>352097612.89830005</v>
      </c>
      <c r="E44" s="173" t="s">
        <v>45</v>
      </c>
      <c r="F44" s="168">
        <v>0</v>
      </c>
      <c r="G44" s="169">
        <v>0</v>
      </c>
    </row>
    <row r="45" spans="2:10" x14ac:dyDescent="0.2">
      <c r="B45" s="199" t="s">
        <v>46</v>
      </c>
      <c r="C45" s="171">
        <v>900000000</v>
      </c>
      <c r="D45" s="172">
        <v>900000000</v>
      </c>
      <c r="E45" s="173" t="s">
        <v>47</v>
      </c>
      <c r="F45" s="168">
        <v>0</v>
      </c>
      <c r="G45" s="169">
        <v>0</v>
      </c>
    </row>
    <row r="46" spans="2:10" x14ac:dyDescent="0.2">
      <c r="B46" s="199" t="s">
        <v>573</v>
      </c>
      <c r="C46" s="171">
        <v>8001000000</v>
      </c>
      <c r="D46" s="172">
        <v>8001000000</v>
      </c>
      <c r="E46" s="173" t="s">
        <v>47</v>
      </c>
      <c r="F46" s="168">
        <v>0</v>
      </c>
      <c r="G46" s="169">
        <v>0</v>
      </c>
    </row>
    <row r="47" spans="2:10" x14ac:dyDescent="0.2">
      <c r="B47" s="199" t="s">
        <v>19</v>
      </c>
      <c r="C47" s="171">
        <v>0</v>
      </c>
      <c r="D47" s="171">
        <v>0</v>
      </c>
      <c r="E47" s="173" t="s">
        <v>11</v>
      </c>
      <c r="F47" s="168">
        <v>0</v>
      </c>
      <c r="G47" s="169">
        <v>0</v>
      </c>
      <c r="H47" s="81"/>
    </row>
    <row r="48" spans="2:10" x14ac:dyDescent="0.2">
      <c r="B48" s="174"/>
      <c r="C48" s="175">
        <v>11646566457.653601</v>
      </c>
      <c r="D48" s="175">
        <v>12240447801.8983</v>
      </c>
      <c r="E48" s="173" t="s">
        <v>48</v>
      </c>
      <c r="F48" s="168">
        <v>0</v>
      </c>
      <c r="G48" s="169">
        <v>0</v>
      </c>
      <c r="H48" s="78"/>
    </row>
    <row r="49" spans="2:9" x14ac:dyDescent="0.2">
      <c r="B49" s="162" t="s">
        <v>21</v>
      </c>
      <c r="C49" s="171"/>
      <c r="D49" s="171"/>
      <c r="E49" s="173" t="s">
        <v>49</v>
      </c>
      <c r="F49" s="168">
        <v>0</v>
      </c>
      <c r="G49" s="169">
        <v>0</v>
      </c>
    </row>
    <row r="50" spans="2:9" x14ac:dyDescent="0.2">
      <c r="B50" s="170" t="s">
        <v>23</v>
      </c>
      <c r="C50" s="171">
        <v>0</v>
      </c>
      <c r="D50" s="172">
        <v>0</v>
      </c>
      <c r="E50" s="157"/>
      <c r="F50" s="178">
        <v>0</v>
      </c>
      <c r="G50" s="179">
        <v>0</v>
      </c>
    </row>
    <row r="51" spans="2:9" x14ac:dyDescent="0.2">
      <c r="B51" s="170" t="s">
        <v>26</v>
      </c>
      <c r="C51" s="171">
        <v>0</v>
      </c>
      <c r="D51" s="172">
        <v>0</v>
      </c>
      <c r="E51" s="1097" t="s">
        <v>50</v>
      </c>
      <c r="F51" s="168"/>
      <c r="G51" s="169"/>
    </row>
    <row r="52" spans="2:9" ht="10.5" customHeight="1" x14ac:dyDescent="0.2">
      <c r="B52" s="170" t="s">
        <v>51</v>
      </c>
      <c r="C52" s="171">
        <v>0</v>
      </c>
      <c r="D52" s="172">
        <v>0</v>
      </c>
      <c r="E52" s="200"/>
      <c r="F52" s="168"/>
      <c r="G52" s="169"/>
    </row>
    <row r="53" spans="2:9" x14ac:dyDescent="0.2">
      <c r="B53" s="170" t="s">
        <v>52</v>
      </c>
      <c r="C53" s="171">
        <v>158992806</v>
      </c>
      <c r="D53" s="172">
        <v>158992806</v>
      </c>
      <c r="E53" s="157" t="s">
        <v>53</v>
      </c>
      <c r="F53" s="168">
        <v>0</v>
      </c>
      <c r="G53" s="169">
        <v>0</v>
      </c>
    </row>
    <row r="54" spans="2:9" x14ac:dyDescent="0.2">
      <c r="B54" s="201" t="s">
        <v>28</v>
      </c>
      <c r="C54" s="202">
        <v>-84042</v>
      </c>
      <c r="D54" s="203">
        <v>-84042</v>
      </c>
      <c r="E54" s="157" t="s">
        <v>823</v>
      </c>
      <c r="F54" s="168">
        <v>621126392.7414</v>
      </c>
      <c r="G54" s="169">
        <v>617177296.78799999</v>
      </c>
    </row>
    <row r="55" spans="2:9" x14ac:dyDescent="0.2">
      <c r="B55" s="170" t="s">
        <v>54</v>
      </c>
      <c r="C55" s="171">
        <v>0</v>
      </c>
      <c r="D55" s="172">
        <v>0</v>
      </c>
      <c r="E55" s="157"/>
      <c r="F55" s="168">
        <v>0</v>
      </c>
      <c r="G55" s="169">
        <v>0</v>
      </c>
      <c r="I55" s="81"/>
    </row>
    <row r="56" spans="2:9" x14ac:dyDescent="0.2">
      <c r="B56" s="170" t="s">
        <v>55</v>
      </c>
      <c r="C56" s="202">
        <v>0</v>
      </c>
      <c r="D56" s="203">
        <v>0</v>
      </c>
      <c r="E56" s="157"/>
      <c r="F56" s="178">
        <v>621126392.7414</v>
      </c>
      <c r="G56" s="179">
        <v>617177296.78799999</v>
      </c>
    </row>
    <row r="57" spans="2:9" x14ac:dyDescent="0.2">
      <c r="B57" s="170" t="s">
        <v>578</v>
      </c>
      <c r="C57" s="171">
        <v>103362537</v>
      </c>
      <c r="D57" s="172">
        <v>335226820</v>
      </c>
      <c r="E57" s="1097" t="s">
        <v>56</v>
      </c>
      <c r="F57" s="168"/>
      <c r="G57" s="169"/>
    </row>
    <row r="58" spans="2:9" x14ac:dyDescent="0.2">
      <c r="B58" s="170" t="s">
        <v>57</v>
      </c>
      <c r="C58" s="171">
        <v>0</v>
      </c>
      <c r="D58" s="171">
        <v>0</v>
      </c>
      <c r="E58" s="157" t="s">
        <v>58</v>
      </c>
      <c r="F58" s="168">
        <v>0</v>
      </c>
      <c r="G58" s="169">
        <v>0</v>
      </c>
      <c r="I58" s="78"/>
    </row>
    <row r="59" spans="2:9" x14ac:dyDescent="0.2">
      <c r="B59" s="170" t="s">
        <v>59</v>
      </c>
      <c r="C59" s="171"/>
      <c r="D59" s="171"/>
      <c r="E59" s="157" t="s">
        <v>60</v>
      </c>
      <c r="F59" s="168">
        <v>0</v>
      </c>
      <c r="G59" s="169">
        <v>0</v>
      </c>
    </row>
    <row r="60" spans="2:9" x14ac:dyDescent="0.2">
      <c r="B60" s="170" t="s">
        <v>61</v>
      </c>
      <c r="C60" s="171">
        <v>0</v>
      </c>
      <c r="D60" s="171">
        <v>0</v>
      </c>
      <c r="E60" s="157" t="s">
        <v>62</v>
      </c>
      <c r="F60" s="168">
        <v>0</v>
      </c>
      <c r="G60" s="169">
        <v>0</v>
      </c>
    </row>
    <row r="61" spans="2:9" x14ac:dyDescent="0.2">
      <c r="B61" s="170" t="s">
        <v>63</v>
      </c>
      <c r="C61" s="171">
        <v>0</v>
      </c>
      <c r="D61" s="171">
        <v>0</v>
      </c>
      <c r="E61" s="157"/>
      <c r="F61" s="168"/>
      <c r="G61" s="169"/>
    </row>
    <row r="62" spans="2:9" ht="12.75" hidden="1" customHeight="1" x14ac:dyDescent="0.2">
      <c r="B62" s="174"/>
      <c r="C62" s="171"/>
      <c r="D62" s="171"/>
      <c r="E62" s="204" t="s">
        <v>64</v>
      </c>
      <c r="F62" s="168"/>
      <c r="G62" s="169"/>
    </row>
    <row r="63" spans="2:9" ht="12" customHeight="1" x14ac:dyDescent="0.2">
      <c r="B63" s="174"/>
      <c r="C63" s="171"/>
      <c r="D63" s="171"/>
      <c r="E63" s="174" t="s">
        <v>65</v>
      </c>
      <c r="F63" s="168"/>
      <c r="G63" s="763"/>
    </row>
    <row r="64" spans="2:9" ht="0.75" customHeight="1" x14ac:dyDescent="0.2">
      <c r="B64" s="174"/>
      <c r="C64" s="171"/>
      <c r="D64" s="171"/>
      <c r="E64" s="157"/>
      <c r="F64" s="168"/>
      <c r="G64" s="169"/>
    </row>
    <row r="65" spans="2:9" x14ac:dyDescent="0.2">
      <c r="B65" s="174"/>
      <c r="C65" s="175">
        <v>262271301</v>
      </c>
      <c r="D65" s="175">
        <v>494135584</v>
      </c>
      <c r="E65" s="205" t="s">
        <v>674</v>
      </c>
      <c r="F65" s="178">
        <v>0</v>
      </c>
      <c r="G65" s="179">
        <v>0</v>
      </c>
    </row>
    <row r="66" spans="2:9" x14ac:dyDescent="0.2">
      <c r="B66" s="166" t="s">
        <v>66</v>
      </c>
      <c r="C66" s="171"/>
      <c r="D66" s="171"/>
      <c r="E66" s="198"/>
      <c r="F66" s="168"/>
      <c r="G66" s="169"/>
    </row>
    <row r="67" spans="2:9" x14ac:dyDescent="0.2">
      <c r="B67" s="170" t="s">
        <v>67</v>
      </c>
      <c r="C67" s="171">
        <v>2205569017</v>
      </c>
      <c r="D67" s="172">
        <v>2188169866</v>
      </c>
      <c r="E67" s="157"/>
      <c r="F67" s="168"/>
      <c r="G67" s="169"/>
    </row>
    <row r="68" spans="2:9" x14ac:dyDescent="0.2">
      <c r="B68" s="170" t="s">
        <v>68</v>
      </c>
      <c r="C68" s="171">
        <v>-693777351</v>
      </c>
      <c r="D68" s="172">
        <v>-675548544</v>
      </c>
      <c r="E68" s="205" t="s">
        <v>675</v>
      </c>
      <c r="F68" s="178">
        <v>37085918360</v>
      </c>
      <c r="G68" s="179">
        <v>37843160553.672005</v>
      </c>
      <c r="I68" s="78"/>
    </row>
    <row r="69" spans="2:9" x14ac:dyDescent="0.2">
      <c r="B69" s="174"/>
      <c r="C69" s="175">
        <v>1511791666</v>
      </c>
      <c r="D69" s="175">
        <v>1512621322</v>
      </c>
      <c r="E69" s="157"/>
      <c r="F69" s="168"/>
      <c r="G69" s="169"/>
    </row>
    <row r="70" spans="2:9" x14ac:dyDescent="0.2">
      <c r="B70" s="162" t="s">
        <v>658</v>
      </c>
      <c r="C70" s="171"/>
      <c r="D70" s="171"/>
      <c r="E70" s="228" t="s">
        <v>676</v>
      </c>
      <c r="F70" s="168"/>
      <c r="G70" s="169"/>
    </row>
    <row r="71" spans="2:9" x14ac:dyDescent="0.2">
      <c r="B71" s="170" t="s">
        <v>70</v>
      </c>
      <c r="C71" s="171">
        <v>0</v>
      </c>
      <c r="D71" s="171">
        <v>0</v>
      </c>
      <c r="E71" s="198"/>
      <c r="F71" s="168"/>
      <c r="G71" s="169"/>
    </row>
    <row r="72" spans="2:9" x14ac:dyDescent="0.2">
      <c r="B72" s="170" t="s">
        <v>71</v>
      </c>
      <c r="C72" s="171">
        <v>0</v>
      </c>
      <c r="D72" s="171">
        <v>0</v>
      </c>
      <c r="E72" s="157"/>
      <c r="F72" s="168"/>
      <c r="G72" s="169"/>
    </row>
    <row r="73" spans="2:9" x14ac:dyDescent="0.2">
      <c r="B73" s="170" t="s">
        <v>72</v>
      </c>
      <c r="C73" s="171">
        <v>873779411</v>
      </c>
      <c r="D73" s="172">
        <v>838927461</v>
      </c>
      <c r="E73" s="157" t="s">
        <v>73</v>
      </c>
      <c r="F73" s="168"/>
      <c r="G73" s="169"/>
    </row>
    <row r="74" spans="2:9" x14ac:dyDescent="0.2">
      <c r="B74" s="170" t="s">
        <v>74</v>
      </c>
      <c r="C74" s="171">
        <v>-695111105</v>
      </c>
      <c r="D74" s="172">
        <v>-678366389</v>
      </c>
      <c r="E74" s="157" t="s">
        <v>75</v>
      </c>
      <c r="F74" s="206">
        <v>8582882128</v>
      </c>
      <c r="G74" s="1101">
        <v>9136057757</v>
      </c>
    </row>
    <row r="75" spans="2:9" x14ac:dyDescent="0.2">
      <c r="B75" s="174"/>
      <c r="C75" s="175">
        <v>178668306</v>
      </c>
      <c r="D75" s="175">
        <v>160561072</v>
      </c>
      <c r="E75" s="157"/>
      <c r="F75" s="168"/>
      <c r="G75" s="169"/>
    </row>
    <row r="76" spans="2:9" x14ac:dyDescent="0.2">
      <c r="B76" s="162" t="s">
        <v>76</v>
      </c>
      <c r="C76" s="171">
        <v>0</v>
      </c>
      <c r="D76" s="171">
        <v>0</v>
      </c>
      <c r="E76" s="157"/>
      <c r="F76" s="168"/>
      <c r="G76" s="169"/>
    </row>
    <row r="77" spans="2:9" x14ac:dyDescent="0.2">
      <c r="B77" s="170" t="s">
        <v>77</v>
      </c>
      <c r="C77" s="171">
        <v>36111300.220000006</v>
      </c>
      <c r="D77" s="172">
        <v>35846733.472500004</v>
      </c>
      <c r="E77" s="157"/>
      <c r="F77" s="168"/>
      <c r="G77" s="169"/>
      <c r="H77" s="78"/>
    </row>
    <row r="78" spans="2:9" x14ac:dyDescent="0.2">
      <c r="B78" s="174"/>
      <c r="C78" s="175">
        <v>36111300.220000006</v>
      </c>
      <c r="D78" s="175">
        <v>35846733.472500004</v>
      </c>
      <c r="E78" s="157"/>
      <c r="F78" s="168"/>
      <c r="G78" s="169"/>
      <c r="H78" s="78"/>
    </row>
    <row r="79" spans="2:9" ht="11.25" customHeight="1" x14ac:dyDescent="0.2">
      <c r="B79" s="174"/>
      <c r="C79" s="207"/>
      <c r="D79" s="207"/>
      <c r="E79" s="157"/>
      <c r="F79" s="168"/>
      <c r="G79" s="169"/>
    </row>
    <row r="80" spans="2:9" x14ac:dyDescent="0.2">
      <c r="B80" s="208" t="s">
        <v>78</v>
      </c>
      <c r="C80" s="175">
        <v>13635409031</v>
      </c>
      <c r="D80" s="175">
        <v>14443612513.3708</v>
      </c>
      <c r="E80" s="157"/>
      <c r="F80" s="168"/>
      <c r="G80" s="169"/>
    </row>
    <row r="81" spans="2:9" ht="13.5" thickBot="1" x14ac:dyDescent="0.25">
      <c r="B81" s="209"/>
      <c r="C81" s="1102"/>
      <c r="D81" s="1102"/>
      <c r="E81" s="1103"/>
      <c r="F81" s="1104"/>
      <c r="G81" s="1105"/>
    </row>
    <row r="82" spans="2:9" ht="20.25" customHeight="1" thickBot="1" x14ac:dyDescent="0.25">
      <c r="B82" s="235" t="s">
        <v>678</v>
      </c>
      <c r="C82" s="210">
        <v>45668800488.9104</v>
      </c>
      <c r="D82" s="210">
        <v>46979218310.760498</v>
      </c>
      <c r="E82" s="234" t="s">
        <v>677</v>
      </c>
      <c r="F82" s="211">
        <v>45668800489.481407</v>
      </c>
      <c r="G82" s="212">
        <v>46979218310.672005</v>
      </c>
      <c r="H82" s="78"/>
      <c r="I82" s="78"/>
    </row>
    <row r="83" spans="2:9" ht="24.75" customHeight="1" x14ac:dyDescent="0.2">
      <c r="B83" s="215" t="s">
        <v>810</v>
      </c>
      <c r="C83" s="213"/>
      <c r="D83" s="213"/>
      <c r="E83" s="214"/>
      <c r="F83" s="214"/>
      <c r="G83" s="214"/>
      <c r="H83" s="149"/>
      <c r="I83" s="78"/>
    </row>
    <row r="84" spans="2:9" ht="13.5" thickBot="1" x14ac:dyDescent="0.25">
      <c r="B84" s="215"/>
      <c r="C84" s="213"/>
      <c r="D84" s="213"/>
      <c r="E84" s="216"/>
      <c r="F84" s="214"/>
      <c r="G84" s="214"/>
      <c r="I84" s="78"/>
    </row>
    <row r="85" spans="2:9" x14ac:dyDescent="0.2">
      <c r="B85" s="1162" t="s">
        <v>79</v>
      </c>
      <c r="C85" s="1166" t="s">
        <v>2</v>
      </c>
      <c r="D85" s="1168" t="s">
        <v>3</v>
      </c>
      <c r="E85" s="1170" t="s">
        <v>79</v>
      </c>
      <c r="F85" s="1164" t="s">
        <v>2</v>
      </c>
      <c r="G85" s="1156" t="s">
        <v>3</v>
      </c>
    </row>
    <row r="86" spans="2:9" ht="3" customHeight="1" thickBot="1" x14ac:dyDescent="0.25">
      <c r="B86" s="1163"/>
      <c r="C86" s="1167"/>
      <c r="D86" s="1169"/>
      <c r="E86" s="1171"/>
      <c r="F86" s="1165"/>
      <c r="G86" s="1157"/>
    </row>
    <row r="87" spans="2:9" ht="16.5" customHeight="1" x14ac:dyDescent="0.25">
      <c r="B87" s="232" t="s">
        <v>666</v>
      </c>
      <c r="C87" s="217">
        <v>114957309038</v>
      </c>
      <c r="D87" s="233">
        <v>114192949666</v>
      </c>
      <c r="E87" s="232" t="s">
        <v>667</v>
      </c>
      <c r="F87" s="218">
        <v>114957309038</v>
      </c>
      <c r="G87" s="188">
        <v>114192949666</v>
      </c>
      <c r="H87" s="78"/>
    </row>
    <row r="88" spans="2:9" ht="18.75" customHeight="1" x14ac:dyDescent="0.2">
      <c r="B88" s="229" t="s">
        <v>80</v>
      </c>
      <c r="C88" s="231">
        <v>0</v>
      </c>
      <c r="D88" s="231">
        <v>0</v>
      </c>
      <c r="E88" s="229" t="s">
        <v>81</v>
      </c>
      <c r="F88" s="231">
        <v>0</v>
      </c>
      <c r="G88" s="231">
        <v>0</v>
      </c>
    </row>
    <row r="89" spans="2:9" s="77" customFormat="1" x14ac:dyDescent="0.2">
      <c r="B89" s="157"/>
      <c r="C89" s="219"/>
      <c r="D89" s="219"/>
      <c r="E89" s="157"/>
      <c r="F89" s="220"/>
      <c r="G89" s="220"/>
      <c r="H89" s="82"/>
      <c r="I89" s="82"/>
    </row>
    <row r="90" spans="2:9" s="77" customFormat="1" x14ac:dyDescent="0.2">
      <c r="B90" s="157"/>
      <c r="C90" s="219"/>
      <c r="D90" s="219"/>
      <c r="E90" s="157"/>
      <c r="F90" s="220"/>
      <c r="G90" s="220"/>
      <c r="H90" s="81"/>
      <c r="I90" s="82"/>
    </row>
    <row r="91" spans="2:9" s="77" customFormat="1" x14ac:dyDescent="0.2">
      <c r="B91" s="221"/>
      <c r="C91" s="222"/>
      <c r="D91" s="222"/>
      <c r="E91" s="221"/>
      <c r="F91" s="223"/>
      <c r="G91" s="220"/>
      <c r="H91" s="81"/>
      <c r="I91" s="82"/>
    </row>
    <row r="92" spans="2:9" s="77" customFormat="1" x14ac:dyDescent="0.2">
      <c r="B92" s="221"/>
      <c r="C92" s="224"/>
      <c r="D92" s="222"/>
      <c r="E92" s="221"/>
      <c r="F92" s="223"/>
      <c r="G92" s="220"/>
      <c r="H92" s="82"/>
      <c r="I92" s="82"/>
    </row>
    <row r="93" spans="2:9" s="77" customFormat="1" x14ac:dyDescent="0.2">
      <c r="B93" s="225"/>
      <c r="C93" s="219"/>
      <c r="D93" s="219"/>
      <c r="E93" s="157"/>
      <c r="F93" s="225"/>
      <c r="G93" s="220"/>
      <c r="H93" s="82"/>
      <c r="I93" s="82"/>
    </row>
    <row r="94" spans="2:9" s="77" customFormat="1" x14ac:dyDescent="0.2">
      <c r="B94" s="85"/>
      <c r="C94" s="155"/>
      <c r="D94" s="155"/>
      <c r="E94" s="84"/>
      <c r="F94" s="84"/>
      <c r="G94" s="84"/>
      <c r="H94" s="82"/>
      <c r="I94" s="82"/>
    </row>
    <row r="100" spans="3:3" x14ac:dyDescent="0.2">
      <c r="C100" s="156"/>
    </row>
  </sheetData>
  <mergeCells count="11">
    <mergeCell ref="G85:G86"/>
    <mergeCell ref="B1:G1"/>
    <mergeCell ref="B4:G4"/>
    <mergeCell ref="B5:G5"/>
    <mergeCell ref="B6:G6"/>
    <mergeCell ref="E19:E20"/>
    <mergeCell ref="B85:B86"/>
    <mergeCell ref="F85:F86"/>
    <mergeCell ref="C85:C86"/>
    <mergeCell ref="D85:D86"/>
    <mergeCell ref="E85:E86"/>
  </mergeCells>
  <pageMargins left="0.7" right="0.7" top="0.75" bottom="0.75" header="0.3" footer="0.3"/>
  <pageSetup paperSize="9" scale="5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84"/>
  <sheetViews>
    <sheetView showGridLines="0" topLeftCell="A85" zoomScaleNormal="100" workbookViewId="0">
      <selection activeCell="D86" sqref="D86"/>
    </sheetView>
  </sheetViews>
  <sheetFormatPr baseColWidth="10" defaultRowHeight="15.75" x14ac:dyDescent="0.25"/>
  <cols>
    <col min="2" max="2" width="68.140625" style="337" customWidth="1"/>
    <col min="3" max="3" width="18.85546875" style="337" customWidth="1"/>
    <col min="4" max="4" width="18.42578125" style="338" customWidth="1"/>
    <col min="5" max="5" width="19.28515625" style="83" customWidth="1"/>
    <col min="6" max="6" width="18.5703125" style="83" bestFit="1" customWidth="1"/>
    <col min="7" max="7" width="14.42578125" style="83" bestFit="1" customWidth="1"/>
    <col min="8" max="8" width="11.140625" style="75" bestFit="1" customWidth="1"/>
    <col min="9" max="9" width="13.85546875" style="86" hidden="1" customWidth="1"/>
    <col min="10" max="10" width="11.42578125" style="86" customWidth="1"/>
    <col min="258" max="258" width="72.42578125" customWidth="1"/>
    <col min="259" max="259" width="19.28515625" customWidth="1"/>
    <col min="260" max="260" width="21" customWidth="1"/>
    <col min="261" max="261" width="11.7109375" bestFit="1" customWidth="1"/>
    <col min="262" max="262" width="18.5703125" bestFit="1" customWidth="1"/>
    <col min="263" max="263" width="14.42578125" bestFit="1" customWidth="1"/>
    <col min="264" max="264" width="11.140625" bestFit="1" customWidth="1"/>
    <col min="265" max="265" width="0" hidden="1" customWidth="1"/>
    <col min="266" max="266" width="11.42578125" customWidth="1"/>
    <col min="514" max="514" width="72.42578125" customWidth="1"/>
    <col min="515" max="515" width="19.28515625" customWidth="1"/>
    <col min="516" max="516" width="21" customWidth="1"/>
    <col min="517" max="517" width="11.7109375" bestFit="1" customWidth="1"/>
    <col min="518" max="518" width="18.5703125" bestFit="1" customWidth="1"/>
    <col min="519" max="519" width="14.42578125" bestFit="1" customWidth="1"/>
    <col min="520" max="520" width="11.140625" bestFit="1" customWidth="1"/>
    <col min="521" max="521" width="0" hidden="1" customWidth="1"/>
    <col min="522" max="522" width="11.42578125" customWidth="1"/>
    <col min="770" max="770" width="72.42578125" customWidth="1"/>
    <col min="771" max="771" width="19.28515625" customWidth="1"/>
    <col min="772" max="772" width="21" customWidth="1"/>
    <col min="773" max="773" width="11.7109375" bestFit="1" customWidth="1"/>
    <col min="774" max="774" width="18.5703125" bestFit="1" customWidth="1"/>
    <col min="775" max="775" width="14.42578125" bestFit="1" customWidth="1"/>
    <col min="776" max="776" width="11.140625" bestFit="1" customWidth="1"/>
    <col min="777" max="777" width="0" hidden="1" customWidth="1"/>
    <col min="778" max="778" width="11.42578125" customWidth="1"/>
    <col min="1026" max="1026" width="72.42578125" customWidth="1"/>
    <col min="1027" max="1027" width="19.28515625" customWidth="1"/>
    <col min="1028" max="1028" width="21" customWidth="1"/>
    <col min="1029" max="1029" width="11.7109375" bestFit="1" customWidth="1"/>
    <col min="1030" max="1030" width="18.5703125" bestFit="1" customWidth="1"/>
    <col min="1031" max="1031" width="14.42578125" bestFit="1" customWidth="1"/>
    <col min="1032" max="1032" width="11.140625" bestFit="1" customWidth="1"/>
    <col min="1033" max="1033" width="0" hidden="1" customWidth="1"/>
    <col min="1034" max="1034" width="11.42578125" customWidth="1"/>
    <col min="1282" max="1282" width="72.42578125" customWidth="1"/>
    <col min="1283" max="1283" width="19.28515625" customWidth="1"/>
    <col min="1284" max="1284" width="21" customWidth="1"/>
    <col min="1285" max="1285" width="11.7109375" bestFit="1" customWidth="1"/>
    <col min="1286" max="1286" width="18.5703125" bestFit="1" customWidth="1"/>
    <col min="1287" max="1287" width="14.42578125" bestFit="1" customWidth="1"/>
    <col min="1288" max="1288" width="11.140625" bestFit="1" customWidth="1"/>
    <col min="1289" max="1289" width="0" hidden="1" customWidth="1"/>
    <col min="1290" max="1290" width="11.42578125" customWidth="1"/>
    <col min="1538" max="1538" width="72.42578125" customWidth="1"/>
    <col min="1539" max="1539" width="19.28515625" customWidth="1"/>
    <col min="1540" max="1540" width="21" customWidth="1"/>
    <col min="1541" max="1541" width="11.7109375" bestFit="1" customWidth="1"/>
    <col min="1542" max="1542" width="18.5703125" bestFit="1" customWidth="1"/>
    <col min="1543" max="1543" width="14.42578125" bestFit="1" customWidth="1"/>
    <col min="1544" max="1544" width="11.140625" bestFit="1" customWidth="1"/>
    <col min="1545" max="1545" width="0" hidden="1" customWidth="1"/>
    <col min="1546" max="1546" width="11.42578125" customWidth="1"/>
    <col min="1794" max="1794" width="72.42578125" customWidth="1"/>
    <col min="1795" max="1795" width="19.28515625" customWidth="1"/>
    <col min="1796" max="1796" width="21" customWidth="1"/>
    <col min="1797" max="1797" width="11.7109375" bestFit="1" customWidth="1"/>
    <col min="1798" max="1798" width="18.5703125" bestFit="1" customWidth="1"/>
    <col min="1799" max="1799" width="14.42578125" bestFit="1" customWidth="1"/>
    <col min="1800" max="1800" width="11.140625" bestFit="1" customWidth="1"/>
    <col min="1801" max="1801" width="0" hidden="1" customWidth="1"/>
    <col min="1802" max="1802" width="11.42578125" customWidth="1"/>
    <col min="2050" max="2050" width="72.42578125" customWidth="1"/>
    <col min="2051" max="2051" width="19.28515625" customWidth="1"/>
    <col min="2052" max="2052" width="21" customWidth="1"/>
    <col min="2053" max="2053" width="11.7109375" bestFit="1" customWidth="1"/>
    <col min="2054" max="2054" width="18.5703125" bestFit="1" customWidth="1"/>
    <col min="2055" max="2055" width="14.42578125" bestFit="1" customWidth="1"/>
    <col min="2056" max="2056" width="11.140625" bestFit="1" customWidth="1"/>
    <col min="2057" max="2057" width="0" hidden="1" customWidth="1"/>
    <col min="2058" max="2058" width="11.42578125" customWidth="1"/>
    <col min="2306" max="2306" width="72.42578125" customWidth="1"/>
    <col min="2307" max="2307" width="19.28515625" customWidth="1"/>
    <col min="2308" max="2308" width="21" customWidth="1"/>
    <col min="2309" max="2309" width="11.7109375" bestFit="1" customWidth="1"/>
    <col min="2310" max="2310" width="18.5703125" bestFit="1" customWidth="1"/>
    <col min="2311" max="2311" width="14.42578125" bestFit="1" customWidth="1"/>
    <col min="2312" max="2312" width="11.140625" bestFit="1" customWidth="1"/>
    <col min="2313" max="2313" width="0" hidden="1" customWidth="1"/>
    <col min="2314" max="2314" width="11.42578125" customWidth="1"/>
    <col min="2562" max="2562" width="72.42578125" customWidth="1"/>
    <col min="2563" max="2563" width="19.28515625" customWidth="1"/>
    <col min="2564" max="2564" width="21" customWidth="1"/>
    <col min="2565" max="2565" width="11.7109375" bestFit="1" customWidth="1"/>
    <col min="2566" max="2566" width="18.5703125" bestFit="1" customWidth="1"/>
    <col min="2567" max="2567" width="14.42578125" bestFit="1" customWidth="1"/>
    <col min="2568" max="2568" width="11.140625" bestFit="1" customWidth="1"/>
    <col min="2569" max="2569" width="0" hidden="1" customWidth="1"/>
    <col min="2570" max="2570" width="11.42578125" customWidth="1"/>
    <col min="2818" max="2818" width="72.42578125" customWidth="1"/>
    <col min="2819" max="2819" width="19.28515625" customWidth="1"/>
    <col min="2820" max="2820" width="21" customWidth="1"/>
    <col min="2821" max="2821" width="11.7109375" bestFit="1" customWidth="1"/>
    <col min="2822" max="2822" width="18.5703125" bestFit="1" customWidth="1"/>
    <col min="2823" max="2823" width="14.42578125" bestFit="1" customWidth="1"/>
    <col min="2824" max="2824" width="11.140625" bestFit="1" customWidth="1"/>
    <col min="2825" max="2825" width="0" hidden="1" customWidth="1"/>
    <col min="2826" max="2826" width="11.42578125" customWidth="1"/>
    <col min="3074" max="3074" width="72.42578125" customWidth="1"/>
    <col min="3075" max="3075" width="19.28515625" customWidth="1"/>
    <col min="3076" max="3076" width="21" customWidth="1"/>
    <col min="3077" max="3077" width="11.7109375" bestFit="1" customWidth="1"/>
    <col min="3078" max="3078" width="18.5703125" bestFit="1" customWidth="1"/>
    <col min="3079" max="3079" width="14.42578125" bestFit="1" customWidth="1"/>
    <col min="3080" max="3080" width="11.140625" bestFit="1" customWidth="1"/>
    <col min="3081" max="3081" width="0" hidden="1" customWidth="1"/>
    <col min="3082" max="3082" width="11.42578125" customWidth="1"/>
    <col min="3330" max="3330" width="72.42578125" customWidth="1"/>
    <col min="3331" max="3331" width="19.28515625" customWidth="1"/>
    <col min="3332" max="3332" width="21" customWidth="1"/>
    <col min="3333" max="3333" width="11.7109375" bestFit="1" customWidth="1"/>
    <col min="3334" max="3334" width="18.5703125" bestFit="1" customWidth="1"/>
    <col min="3335" max="3335" width="14.42578125" bestFit="1" customWidth="1"/>
    <col min="3336" max="3336" width="11.140625" bestFit="1" customWidth="1"/>
    <col min="3337" max="3337" width="0" hidden="1" customWidth="1"/>
    <col min="3338" max="3338" width="11.42578125" customWidth="1"/>
    <col min="3586" max="3586" width="72.42578125" customWidth="1"/>
    <col min="3587" max="3587" width="19.28515625" customWidth="1"/>
    <col min="3588" max="3588" width="21" customWidth="1"/>
    <col min="3589" max="3589" width="11.7109375" bestFit="1" customWidth="1"/>
    <col min="3590" max="3590" width="18.5703125" bestFit="1" customWidth="1"/>
    <col min="3591" max="3591" width="14.42578125" bestFit="1" customWidth="1"/>
    <col min="3592" max="3592" width="11.140625" bestFit="1" customWidth="1"/>
    <col min="3593" max="3593" width="0" hidden="1" customWidth="1"/>
    <col min="3594" max="3594" width="11.42578125" customWidth="1"/>
    <col min="3842" max="3842" width="72.42578125" customWidth="1"/>
    <col min="3843" max="3843" width="19.28515625" customWidth="1"/>
    <col min="3844" max="3844" width="21" customWidth="1"/>
    <col min="3845" max="3845" width="11.7109375" bestFit="1" customWidth="1"/>
    <col min="3846" max="3846" width="18.5703125" bestFit="1" customWidth="1"/>
    <col min="3847" max="3847" width="14.42578125" bestFit="1" customWidth="1"/>
    <col min="3848" max="3848" width="11.140625" bestFit="1" customWidth="1"/>
    <col min="3849" max="3849" width="0" hidden="1" customWidth="1"/>
    <col min="3850" max="3850" width="11.42578125" customWidth="1"/>
    <col min="4098" max="4098" width="72.42578125" customWidth="1"/>
    <col min="4099" max="4099" width="19.28515625" customWidth="1"/>
    <col min="4100" max="4100" width="21" customWidth="1"/>
    <col min="4101" max="4101" width="11.7109375" bestFit="1" customWidth="1"/>
    <col min="4102" max="4102" width="18.5703125" bestFit="1" customWidth="1"/>
    <col min="4103" max="4103" width="14.42578125" bestFit="1" customWidth="1"/>
    <col min="4104" max="4104" width="11.140625" bestFit="1" customWidth="1"/>
    <col min="4105" max="4105" width="0" hidden="1" customWidth="1"/>
    <col min="4106" max="4106" width="11.42578125" customWidth="1"/>
    <col min="4354" max="4354" width="72.42578125" customWidth="1"/>
    <col min="4355" max="4355" width="19.28515625" customWidth="1"/>
    <col min="4356" max="4356" width="21" customWidth="1"/>
    <col min="4357" max="4357" width="11.7109375" bestFit="1" customWidth="1"/>
    <col min="4358" max="4358" width="18.5703125" bestFit="1" customWidth="1"/>
    <col min="4359" max="4359" width="14.42578125" bestFit="1" customWidth="1"/>
    <col min="4360" max="4360" width="11.140625" bestFit="1" customWidth="1"/>
    <col min="4361" max="4361" width="0" hidden="1" customWidth="1"/>
    <col min="4362" max="4362" width="11.42578125" customWidth="1"/>
    <col min="4610" max="4610" width="72.42578125" customWidth="1"/>
    <col min="4611" max="4611" width="19.28515625" customWidth="1"/>
    <col min="4612" max="4612" width="21" customWidth="1"/>
    <col min="4613" max="4613" width="11.7109375" bestFit="1" customWidth="1"/>
    <col min="4614" max="4614" width="18.5703125" bestFit="1" customWidth="1"/>
    <col min="4615" max="4615" width="14.42578125" bestFit="1" customWidth="1"/>
    <col min="4616" max="4616" width="11.140625" bestFit="1" customWidth="1"/>
    <col min="4617" max="4617" width="0" hidden="1" customWidth="1"/>
    <col min="4618" max="4618" width="11.42578125" customWidth="1"/>
    <col min="4866" max="4866" width="72.42578125" customWidth="1"/>
    <col min="4867" max="4867" width="19.28515625" customWidth="1"/>
    <col min="4868" max="4868" width="21" customWidth="1"/>
    <col min="4869" max="4869" width="11.7109375" bestFit="1" customWidth="1"/>
    <col min="4870" max="4870" width="18.5703125" bestFit="1" customWidth="1"/>
    <col min="4871" max="4871" width="14.42578125" bestFit="1" customWidth="1"/>
    <col min="4872" max="4872" width="11.140625" bestFit="1" customWidth="1"/>
    <col min="4873" max="4873" width="0" hidden="1" customWidth="1"/>
    <col min="4874" max="4874" width="11.42578125" customWidth="1"/>
    <col min="5122" max="5122" width="72.42578125" customWidth="1"/>
    <col min="5123" max="5123" width="19.28515625" customWidth="1"/>
    <col min="5124" max="5124" width="21" customWidth="1"/>
    <col min="5125" max="5125" width="11.7109375" bestFit="1" customWidth="1"/>
    <col min="5126" max="5126" width="18.5703125" bestFit="1" customWidth="1"/>
    <col min="5127" max="5127" width="14.42578125" bestFit="1" customWidth="1"/>
    <col min="5128" max="5128" width="11.140625" bestFit="1" customWidth="1"/>
    <col min="5129" max="5129" width="0" hidden="1" customWidth="1"/>
    <col min="5130" max="5130" width="11.42578125" customWidth="1"/>
    <col min="5378" max="5378" width="72.42578125" customWidth="1"/>
    <col min="5379" max="5379" width="19.28515625" customWidth="1"/>
    <col min="5380" max="5380" width="21" customWidth="1"/>
    <col min="5381" max="5381" width="11.7109375" bestFit="1" customWidth="1"/>
    <col min="5382" max="5382" width="18.5703125" bestFit="1" customWidth="1"/>
    <col min="5383" max="5383" width="14.42578125" bestFit="1" customWidth="1"/>
    <col min="5384" max="5384" width="11.140625" bestFit="1" customWidth="1"/>
    <col min="5385" max="5385" width="0" hidden="1" customWidth="1"/>
    <col min="5386" max="5386" width="11.42578125" customWidth="1"/>
    <col min="5634" max="5634" width="72.42578125" customWidth="1"/>
    <col min="5635" max="5635" width="19.28515625" customWidth="1"/>
    <col min="5636" max="5636" width="21" customWidth="1"/>
    <col min="5637" max="5637" width="11.7109375" bestFit="1" customWidth="1"/>
    <col min="5638" max="5638" width="18.5703125" bestFit="1" customWidth="1"/>
    <col min="5639" max="5639" width="14.42578125" bestFit="1" customWidth="1"/>
    <col min="5640" max="5640" width="11.140625" bestFit="1" customWidth="1"/>
    <col min="5641" max="5641" width="0" hidden="1" customWidth="1"/>
    <col min="5642" max="5642" width="11.42578125" customWidth="1"/>
    <col min="5890" max="5890" width="72.42578125" customWidth="1"/>
    <col min="5891" max="5891" width="19.28515625" customWidth="1"/>
    <col min="5892" max="5892" width="21" customWidth="1"/>
    <col min="5893" max="5893" width="11.7109375" bestFit="1" customWidth="1"/>
    <col min="5894" max="5894" width="18.5703125" bestFit="1" customWidth="1"/>
    <col min="5895" max="5895" width="14.42578125" bestFit="1" customWidth="1"/>
    <col min="5896" max="5896" width="11.140625" bestFit="1" customWidth="1"/>
    <col min="5897" max="5897" width="0" hidden="1" customWidth="1"/>
    <col min="5898" max="5898" width="11.42578125" customWidth="1"/>
    <col min="6146" max="6146" width="72.42578125" customWidth="1"/>
    <col min="6147" max="6147" width="19.28515625" customWidth="1"/>
    <col min="6148" max="6148" width="21" customWidth="1"/>
    <col min="6149" max="6149" width="11.7109375" bestFit="1" customWidth="1"/>
    <col min="6150" max="6150" width="18.5703125" bestFit="1" customWidth="1"/>
    <col min="6151" max="6151" width="14.42578125" bestFit="1" customWidth="1"/>
    <col min="6152" max="6152" width="11.140625" bestFit="1" customWidth="1"/>
    <col min="6153" max="6153" width="0" hidden="1" customWidth="1"/>
    <col min="6154" max="6154" width="11.42578125" customWidth="1"/>
    <col min="6402" max="6402" width="72.42578125" customWidth="1"/>
    <col min="6403" max="6403" width="19.28515625" customWidth="1"/>
    <col min="6404" max="6404" width="21" customWidth="1"/>
    <col min="6405" max="6405" width="11.7109375" bestFit="1" customWidth="1"/>
    <col min="6406" max="6406" width="18.5703125" bestFit="1" customWidth="1"/>
    <col min="6407" max="6407" width="14.42578125" bestFit="1" customWidth="1"/>
    <col min="6408" max="6408" width="11.140625" bestFit="1" customWidth="1"/>
    <col min="6409" max="6409" width="0" hidden="1" customWidth="1"/>
    <col min="6410" max="6410" width="11.42578125" customWidth="1"/>
    <col min="6658" max="6658" width="72.42578125" customWidth="1"/>
    <col min="6659" max="6659" width="19.28515625" customWidth="1"/>
    <col min="6660" max="6660" width="21" customWidth="1"/>
    <col min="6661" max="6661" width="11.7109375" bestFit="1" customWidth="1"/>
    <col min="6662" max="6662" width="18.5703125" bestFit="1" customWidth="1"/>
    <col min="6663" max="6663" width="14.42578125" bestFit="1" customWidth="1"/>
    <col min="6664" max="6664" width="11.140625" bestFit="1" customWidth="1"/>
    <col min="6665" max="6665" width="0" hidden="1" customWidth="1"/>
    <col min="6666" max="6666" width="11.42578125" customWidth="1"/>
    <col min="6914" max="6914" width="72.42578125" customWidth="1"/>
    <col min="6915" max="6915" width="19.28515625" customWidth="1"/>
    <col min="6916" max="6916" width="21" customWidth="1"/>
    <col min="6917" max="6917" width="11.7109375" bestFit="1" customWidth="1"/>
    <col min="6918" max="6918" width="18.5703125" bestFit="1" customWidth="1"/>
    <col min="6919" max="6919" width="14.42578125" bestFit="1" customWidth="1"/>
    <col min="6920" max="6920" width="11.140625" bestFit="1" customWidth="1"/>
    <col min="6921" max="6921" width="0" hidden="1" customWidth="1"/>
    <col min="6922" max="6922" width="11.42578125" customWidth="1"/>
    <col min="7170" max="7170" width="72.42578125" customWidth="1"/>
    <col min="7171" max="7171" width="19.28515625" customWidth="1"/>
    <col min="7172" max="7172" width="21" customWidth="1"/>
    <col min="7173" max="7173" width="11.7109375" bestFit="1" customWidth="1"/>
    <col min="7174" max="7174" width="18.5703125" bestFit="1" customWidth="1"/>
    <col min="7175" max="7175" width="14.42578125" bestFit="1" customWidth="1"/>
    <col min="7176" max="7176" width="11.140625" bestFit="1" customWidth="1"/>
    <col min="7177" max="7177" width="0" hidden="1" customWidth="1"/>
    <col min="7178" max="7178" width="11.42578125" customWidth="1"/>
    <col min="7426" max="7426" width="72.42578125" customWidth="1"/>
    <col min="7427" max="7427" width="19.28515625" customWidth="1"/>
    <col min="7428" max="7428" width="21" customWidth="1"/>
    <col min="7429" max="7429" width="11.7109375" bestFit="1" customWidth="1"/>
    <col min="7430" max="7430" width="18.5703125" bestFit="1" customWidth="1"/>
    <col min="7431" max="7431" width="14.42578125" bestFit="1" customWidth="1"/>
    <col min="7432" max="7432" width="11.140625" bestFit="1" customWidth="1"/>
    <col min="7433" max="7433" width="0" hidden="1" customWidth="1"/>
    <col min="7434" max="7434" width="11.42578125" customWidth="1"/>
    <col min="7682" max="7682" width="72.42578125" customWidth="1"/>
    <col min="7683" max="7683" width="19.28515625" customWidth="1"/>
    <col min="7684" max="7684" width="21" customWidth="1"/>
    <col min="7685" max="7685" width="11.7109375" bestFit="1" customWidth="1"/>
    <col min="7686" max="7686" width="18.5703125" bestFit="1" customWidth="1"/>
    <col min="7687" max="7687" width="14.42578125" bestFit="1" customWidth="1"/>
    <col min="7688" max="7688" width="11.140625" bestFit="1" customWidth="1"/>
    <col min="7689" max="7689" width="0" hidden="1" customWidth="1"/>
    <col min="7690" max="7690" width="11.42578125" customWidth="1"/>
    <col min="7938" max="7938" width="72.42578125" customWidth="1"/>
    <col min="7939" max="7939" width="19.28515625" customWidth="1"/>
    <col min="7940" max="7940" width="21" customWidth="1"/>
    <col min="7941" max="7941" width="11.7109375" bestFit="1" customWidth="1"/>
    <col min="7942" max="7942" width="18.5703125" bestFit="1" customWidth="1"/>
    <col min="7943" max="7943" width="14.42578125" bestFit="1" customWidth="1"/>
    <col min="7944" max="7944" width="11.140625" bestFit="1" customWidth="1"/>
    <col min="7945" max="7945" width="0" hidden="1" customWidth="1"/>
    <col min="7946" max="7946" width="11.42578125" customWidth="1"/>
    <col min="8194" max="8194" width="72.42578125" customWidth="1"/>
    <col min="8195" max="8195" width="19.28515625" customWidth="1"/>
    <col min="8196" max="8196" width="21" customWidth="1"/>
    <col min="8197" max="8197" width="11.7109375" bestFit="1" customWidth="1"/>
    <col min="8198" max="8198" width="18.5703125" bestFit="1" customWidth="1"/>
    <col min="8199" max="8199" width="14.42578125" bestFit="1" customWidth="1"/>
    <col min="8200" max="8200" width="11.140625" bestFit="1" customWidth="1"/>
    <col min="8201" max="8201" width="0" hidden="1" customWidth="1"/>
    <col min="8202" max="8202" width="11.42578125" customWidth="1"/>
    <col min="8450" max="8450" width="72.42578125" customWidth="1"/>
    <col min="8451" max="8451" width="19.28515625" customWidth="1"/>
    <col min="8452" max="8452" width="21" customWidth="1"/>
    <col min="8453" max="8453" width="11.7109375" bestFit="1" customWidth="1"/>
    <col min="8454" max="8454" width="18.5703125" bestFit="1" customWidth="1"/>
    <col min="8455" max="8455" width="14.42578125" bestFit="1" customWidth="1"/>
    <col min="8456" max="8456" width="11.140625" bestFit="1" customWidth="1"/>
    <col min="8457" max="8457" width="0" hidden="1" customWidth="1"/>
    <col min="8458" max="8458" width="11.42578125" customWidth="1"/>
    <col min="8706" max="8706" width="72.42578125" customWidth="1"/>
    <col min="8707" max="8707" width="19.28515625" customWidth="1"/>
    <col min="8708" max="8708" width="21" customWidth="1"/>
    <col min="8709" max="8709" width="11.7109375" bestFit="1" customWidth="1"/>
    <col min="8710" max="8710" width="18.5703125" bestFit="1" customWidth="1"/>
    <col min="8711" max="8711" width="14.42578125" bestFit="1" customWidth="1"/>
    <col min="8712" max="8712" width="11.140625" bestFit="1" customWidth="1"/>
    <col min="8713" max="8713" width="0" hidden="1" customWidth="1"/>
    <col min="8714" max="8714" width="11.42578125" customWidth="1"/>
    <col min="8962" max="8962" width="72.42578125" customWidth="1"/>
    <col min="8963" max="8963" width="19.28515625" customWidth="1"/>
    <col min="8964" max="8964" width="21" customWidth="1"/>
    <col min="8965" max="8965" width="11.7109375" bestFit="1" customWidth="1"/>
    <col min="8966" max="8966" width="18.5703125" bestFit="1" customWidth="1"/>
    <col min="8967" max="8967" width="14.42578125" bestFit="1" customWidth="1"/>
    <col min="8968" max="8968" width="11.140625" bestFit="1" customWidth="1"/>
    <col min="8969" max="8969" width="0" hidden="1" customWidth="1"/>
    <col min="8970" max="8970" width="11.42578125" customWidth="1"/>
    <col min="9218" max="9218" width="72.42578125" customWidth="1"/>
    <col min="9219" max="9219" width="19.28515625" customWidth="1"/>
    <col min="9220" max="9220" width="21" customWidth="1"/>
    <col min="9221" max="9221" width="11.7109375" bestFit="1" customWidth="1"/>
    <col min="9222" max="9222" width="18.5703125" bestFit="1" customWidth="1"/>
    <col min="9223" max="9223" width="14.42578125" bestFit="1" customWidth="1"/>
    <col min="9224" max="9224" width="11.140625" bestFit="1" customWidth="1"/>
    <col min="9225" max="9225" width="0" hidden="1" customWidth="1"/>
    <col min="9226" max="9226" width="11.42578125" customWidth="1"/>
    <col min="9474" max="9474" width="72.42578125" customWidth="1"/>
    <col min="9475" max="9475" width="19.28515625" customWidth="1"/>
    <col min="9476" max="9476" width="21" customWidth="1"/>
    <col min="9477" max="9477" width="11.7109375" bestFit="1" customWidth="1"/>
    <col min="9478" max="9478" width="18.5703125" bestFit="1" customWidth="1"/>
    <col min="9479" max="9479" width="14.42578125" bestFit="1" customWidth="1"/>
    <col min="9480" max="9480" width="11.140625" bestFit="1" customWidth="1"/>
    <col min="9481" max="9481" width="0" hidden="1" customWidth="1"/>
    <col min="9482" max="9482" width="11.42578125" customWidth="1"/>
    <col min="9730" max="9730" width="72.42578125" customWidth="1"/>
    <col min="9731" max="9731" width="19.28515625" customWidth="1"/>
    <col min="9732" max="9732" width="21" customWidth="1"/>
    <col min="9733" max="9733" width="11.7109375" bestFit="1" customWidth="1"/>
    <col min="9734" max="9734" width="18.5703125" bestFit="1" customWidth="1"/>
    <col min="9735" max="9735" width="14.42578125" bestFit="1" customWidth="1"/>
    <col min="9736" max="9736" width="11.140625" bestFit="1" customWidth="1"/>
    <col min="9737" max="9737" width="0" hidden="1" customWidth="1"/>
    <col min="9738" max="9738" width="11.42578125" customWidth="1"/>
    <col min="9986" max="9986" width="72.42578125" customWidth="1"/>
    <col min="9987" max="9987" width="19.28515625" customWidth="1"/>
    <col min="9988" max="9988" width="21" customWidth="1"/>
    <col min="9989" max="9989" width="11.7109375" bestFit="1" customWidth="1"/>
    <col min="9990" max="9990" width="18.5703125" bestFit="1" customWidth="1"/>
    <col min="9991" max="9991" width="14.42578125" bestFit="1" customWidth="1"/>
    <col min="9992" max="9992" width="11.140625" bestFit="1" customWidth="1"/>
    <col min="9993" max="9993" width="0" hidden="1" customWidth="1"/>
    <col min="9994" max="9994" width="11.42578125" customWidth="1"/>
    <col min="10242" max="10242" width="72.42578125" customWidth="1"/>
    <col min="10243" max="10243" width="19.28515625" customWidth="1"/>
    <col min="10244" max="10244" width="21" customWidth="1"/>
    <col min="10245" max="10245" width="11.7109375" bestFit="1" customWidth="1"/>
    <col min="10246" max="10246" width="18.5703125" bestFit="1" customWidth="1"/>
    <col min="10247" max="10247" width="14.42578125" bestFit="1" customWidth="1"/>
    <col min="10248" max="10248" width="11.140625" bestFit="1" customWidth="1"/>
    <col min="10249" max="10249" width="0" hidden="1" customWidth="1"/>
    <col min="10250" max="10250" width="11.42578125" customWidth="1"/>
    <col min="10498" max="10498" width="72.42578125" customWidth="1"/>
    <col min="10499" max="10499" width="19.28515625" customWidth="1"/>
    <col min="10500" max="10500" width="21" customWidth="1"/>
    <col min="10501" max="10501" width="11.7109375" bestFit="1" customWidth="1"/>
    <col min="10502" max="10502" width="18.5703125" bestFit="1" customWidth="1"/>
    <col min="10503" max="10503" width="14.42578125" bestFit="1" customWidth="1"/>
    <col min="10504" max="10504" width="11.140625" bestFit="1" customWidth="1"/>
    <col min="10505" max="10505" width="0" hidden="1" customWidth="1"/>
    <col min="10506" max="10506" width="11.42578125" customWidth="1"/>
    <col min="10754" max="10754" width="72.42578125" customWidth="1"/>
    <col min="10755" max="10755" width="19.28515625" customWidth="1"/>
    <col min="10756" max="10756" width="21" customWidth="1"/>
    <col min="10757" max="10757" width="11.7109375" bestFit="1" customWidth="1"/>
    <col min="10758" max="10758" width="18.5703125" bestFit="1" customWidth="1"/>
    <col min="10759" max="10759" width="14.42578125" bestFit="1" customWidth="1"/>
    <col min="10760" max="10760" width="11.140625" bestFit="1" customWidth="1"/>
    <col min="10761" max="10761" width="0" hidden="1" customWidth="1"/>
    <col min="10762" max="10762" width="11.42578125" customWidth="1"/>
    <col min="11010" max="11010" width="72.42578125" customWidth="1"/>
    <col min="11011" max="11011" width="19.28515625" customWidth="1"/>
    <col min="11012" max="11012" width="21" customWidth="1"/>
    <col min="11013" max="11013" width="11.7109375" bestFit="1" customWidth="1"/>
    <col min="11014" max="11014" width="18.5703125" bestFit="1" customWidth="1"/>
    <col min="11015" max="11015" width="14.42578125" bestFit="1" customWidth="1"/>
    <col min="11016" max="11016" width="11.140625" bestFit="1" customWidth="1"/>
    <col min="11017" max="11017" width="0" hidden="1" customWidth="1"/>
    <col min="11018" max="11018" width="11.42578125" customWidth="1"/>
    <col min="11266" max="11266" width="72.42578125" customWidth="1"/>
    <col min="11267" max="11267" width="19.28515625" customWidth="1"/>
    <col min="11268" max="11268" width="21" customWidth="1"/>
    <col min="11269" max="11269" width="11.7109375" bestFit="1" customWidth="1"/>
    <col min="11270" max="11270" width="18.5703125" bestFit="1" customWidth="1"/>
    <col min="11271" max="11271" width="14.42578125" bestFit="1" customWidth="1"/>
    <col min="11272" max="11272" width="11.140625" bestFit="1" customWidth="1"/>
    <col min="11273" max="11273" width="0" hidden="1" customWidth="1"/>
    <col min="11274" max="11274" width="11.42578125" customWidth="1"/>
    <col min="11522" max="11522" width="72.42578125" customWidth="1"/>
    <col min="11523" max="11523" width="19.28515625" customWidth="1"/>
    <col min="11524" max="11524" width="21" customWidth="1"/>
    <col min="11525" max="11525" width="11.7109375" bestFit="1" customWidth="1"/>
    <col min="11526" max="11526" width="18.5703125" bestFit="1" customWidth="1"/>
    <col min="11527" max="11527" width="14.42578125" bestFit="1" customWidth="1"/>
    <col min="11528" max="11528" width="11.140625" bestFit="1" customWidth="1"/>
    <col min="11529" max="11529" width="0" hidden="1" customWidth="1"/>
    <col min="11530" max="11530" width="11.42578125" customWidth="1"/>
    <col min="11778" max="11778" width="72.42578125" customWidth="1"/>
    <col min="11779" max="11779" width="19.28515625" customWidth="1"/>
    <col min="11780" max="11780" width="21" customWidth="1"/>
    <col min="11781" max="11781" width="11.7109375" bestFit="1" customWidth="1"/>
    <col min="11782" max="11782" width="18.5703125" bestFit="1" customWidth="1"/>
    <col min="11783" max="11783" width="14.42578125" bestFit="1" customWidth="1"/>
    <col min="11784" max="11784" width="11.140625" bestFit="1" customWidth="1"/>
    <col min="11785" max="11785" width="0" hidden="1" customWidth="1"/>
    <col min="11786" max="11786" width="11.42578125" customWidth="1"/>
    <col min="12034" max="12034" width="72.42578125" customWidth="1"/>
    <col min="12035" max="12035" width="19.28515625" customWidth="1"/>
    <col min="12036" max="12036" width="21" customWidth="1"/>
    <col min="12037" max="12037" width="11.7109375" bestFit="1" customWidth="1"/>
    <col min="12038" max="12038" width="18.5703125" bestFit="1" customWidth="1"/>
    <col min="12039" max="12039" width="14.42578125" bestFit="1" customWidth="1"/>
    <col min="12040" max="12040" width="11.140625" bestFit="1" customWidth="1"/>
    <col min="12041" max="12041" width="0" hidden="1" customWidth="1"/>
    <col min="12042" max="12042" width="11.42578125" customWidth="1"/>
    <col min="12290" max="12290" width="72.42578125" customWidth="1"/>
    <col min="12291" max="12291" width="19.28515625" customWidth="1"/>
    <col min="12292" max="12292" width="21" customWidth="1"/>
    <col min="12293" max="12293" width="11.7109375" bestFit="1" customWidth="1"/>
    <col min="12294" max="12294" width="18.5703125" bestFit="1" customWidth="1"/>
    <col min="12295" max="12295" width="14.42578125" bestFit="1" customWidth="1"/>
    <col min="12296" max="12296" width="11.140625" bestFit="1" customWidth="1"/>
    <col min="12297" max="12297" width="0" hidden="1" customWidth="1"/>
    <col min="12298" max="12298" width="11.42578125" customWidth="1"/>
    <col min="12546" max="12546" width="72.42578125" customWidth="1"/>
    <col min="12547" max="12547" width="19.28515625" customWidth="1"/>
    <col min="12548" max="12548" width="21" customWidth="1"/>
    <col min="12549" max="12549" width="11.7109375" bestFit="1" customWidth="1"/>
    <col min="12550" max="12550" width="18.5703125" bestFit="1" customWidth="1"/>
    <col min="12551" max="12551" width="14.42578125" bestFit="1" customWidth="1"/>
    <col min="12552" max="12552" width="11.140625" bestFit="1" customWidth="1"/>
    <col min="12553" max="12553" width="0" hidden="1" customWidth="1"/>
    <col min="12554" max="12554" width="11.42578125" customWidth="1"/>
    <col min="12802" max="12802" width="72.42578125" customWidth="1"/>
    <col min="12803" max="12803" width="19.28515625" customWidth="1"/>
    <col min="12804" max="12804" width="21" customWidth="1"/>
    <col min="12805" max="12805" width="11.7109375" bestFit="1" customWidth="1"/>
    <col min="12806" max="12806" width="18.5703125" bestFit="1" customWidth="1"/>
    <col min="12807" max="12807" width="14.42578125" bestFit="1" customWidth="1"/>
    <col min="12808" max="12808" width="11.140625" bestFit="1" customWidth="1"/>
    <col min="12809" max="12809" width="0" hidden="1" customWidth="1"/>
    <col min="12810" max="12810" width="11.42578125" customWidth="1"/>
    <col min="13058" max="13058" width="72.42578125" customWidth="1"/>
    <col min="13059" max="13059" width="19.28515625" customWidth="1"/>
    <col min="13060" max="13060" width="21" customWidth="1"/>
    <col min="13061" max="13061" width="11.7109375" bestFit="1" customWidth="1"/>
    <col min="13062" max="13062" width="18.5703125" bestFit="1" customWidth="1"/>
    <col min="13063" max="13063" width="14.42578125" bestFit="1" customWidth="1"/>
    <col min="13064" max="13064" width="11.140625" bestFit="1" customWidth="1"/>
    <col min="13065" max="13065" width="0" hidden="1" customWidth="1"/>
    <col min="13066" max="13066" width="11.42578125" customWidth="1"/>
    <col min="13314" max="13314" width="72.42578125" customWidth="1"/>
    <col min="13315" max="13315" width="19.28515625" customWidth="1"/>
    <col min="13316" max="13316" width="21" customWidth="1"/>
    <col min="13317" max="13317" width="11.7109375" bestFit="1" customWidth="1"/>
    <col min="13318" max="13318" width="18.5703125" bestFit="1" customWidth="1"/>
    <col min="13319" max="13319" width="14.42578125" bestFit="1" customWidth="1"/>
    <col min="13320" max="13320" width="11.140625" bestFit="1" customWidth="1"/>
    <col min="13321" max="13321" width="0" hidden="1" customWidth="1"/>
    <col min="13322" max="13322" width="11.42578125" customWidth="1"/>
    <col min="13570" max="13570" width="72.42578125" customWidth="1"/>
    <col min="13571" max="13571" width="19.28515625" customWidth="1"/>
    <col min="13572" max="13572" width="21" customWidth="1"/>
    <col min="13573" max="13573" width="11.7109375" bestFit="1" customWidth="1"/>
    <col min="13574" max="13574" width="18.5703125" bestFit="1" customWidth="1"/>
    <col min="13575" max="13575" width="14.42578125" bestFit="1" customWidth="1"/>
    <col min="13576" max="13576" width="11.140625" bestFit="1" customWidth="1"/>
    <col min="13577" max="13577" width="0" hidden="1" customWidth="1"/>
    <col min="13578" max="13578" width="11.42578125" customWidth="1"/>
    <col min="13826" max="13826" width="72.42578125" customWidth="1"/>
    <col min="13827" max="13827" width="19.28515625" customWidth="1"/>
    <col min="13828" max="13828" width="21" customWidth="1"/>
    <col min="13829" max="13829" width="11.7109375" bestFit="1" customWidth="1"/>
    <col min="13830" max="13830" width="18.5703125" bestFit="1" customWidth="1"/>
    <col min="13831" max="13831" width="14.42578125" bestFit="1" customWidth="1"/>
    <col min="13832" max="13832" width="11.140625" bestFit="1" customWidth="1"/>
    <col min="13833" max="13833" width="0" hidden="1" customWidth="1"/>
    <col min="13834" max="13834" width="11.42578125" customWidth="1"/>
    <col min="14082" max="14082" width="72.42578125" customWidth="1"/>
    <col min="14083" max="14083" width="19.28515625" customWidth="1"/>
    <col min="14084" max="14084" width="21" customWidth="1"/>
    <col min="14085" max="14085" width="11.7109375" bestFit="1" customWidth="1"/>
    <col min="14086" max="14086" width="18.5703125" bestFit="1" customWidth="1"/>
    <col min="14087" max="14087" width="14.42578125" bestFit="1" customWidth="1"/>
    <col min="14088" max="14088" width="11.140625" bestFit="1" customWidth="1"/>
    <col min="14089" max="14089" width="0" hidden="1" customWidth="1"/>
    <col min="14090" max="14090" width="11.42578125" customWidth="1"/>
    <col min="14338" max="14338" width="72.42578125" customWidth="1"/>
    <col min="14339" max="14339" width="19.28515625" customWidth="1"/>
    <col min="14340" max="14340" width="21" customWidth="1"/>
    <col min="14341" max="14341" width="11.7109375" bestFit="1" customWidth="1"/>
    <col min="14342" max="14342" width="18.5703125" bestFit="1" customWidth="1"/>
    <col min="14343" max="14343" width="14.42578125" bestFit="1" customWidth="1"/>
    <col min="14344" max="14344" width="11.140625" bestFit="1" customWidth="1"/>
    <col min="14345" max="14345" width="0" hidden="1" customWidth="1"/>
    <col min="14346" max="14346" width="11.42578125" customWidth="1"/>
    <col min="14594" max="14594" width="72.42578125" customWidth="1"/>
    <col min="14595" max="14595" width="19.28515625" customWidth="1"/>
    <col min="14596" max="14596" width="21" customWidth="1"/>
    <col min="14597" max="14597" width="11.7109375" bestFit="1" customWidth="1"/>
    <col min="14598" max="14598" width="18.5703125" bestFit="1" customWidth="1"/>
    <col min="14599" max="14599" width="14.42578125" bestFit="1" customWidth="1"/>
    <col min="14600" max="14600" width="11.140625" bestFit="1" customWidth="1"/>
    <col min="14601" max="14601" width="0" hidden="1" customWidth="1"/>
    <col min="14602" max="14602" width="11.42578125" customWidth="1"/>
    <col min="14850" max="14850" width="72.42578125" customWidth="1"/>
    <col min="14851" max="14851" width="19.28515625" customWidth="1"/>
    <col min="14852" max="14852" width="21" customWidth="1"/>
    <col min="14853" max="14853" width="11.7109375" bestFit="1" customWidth="1"/>
    <col min="14854" max="14854" width="18.5703125" bestFit="1" customWidth="1"/>
    <col min="14855" max="14855" width="14.42578125" bestFit="1" customWidth="1"/>
    <col min="14856" max="14856" width="11.140625" bestFit="1" customWidth="1"/>
    <col min="14857" max="14857" width="0" hidden="1" customWidth="1"/>
    <col min="14858" max="14858" width="11.42578125" customWidth="1"/>
    <col min="15106" max="15106" width="72.42578125" customWidth="1"/>
    <col min="15107" max="15107" width="19.28515625" customWidth="1"/>
    <col min="15108" max="15108" width="21" customWidth="1"/>
    <col min="15109" max="15109" width="11.7109375" bestFit="1" customWidth="1"/>
    <col min="15110" max="15110" width="18.5703125" bestFit="1" customWidth="1"/>
    <col min="15111" max="15111" width="14.42578125" bestFit="1" customWidth="1"/>
    <col min="15112" max="15112" width="11.140625" bestFit="1" customWidth="1"/>
    <col min="15113" max="15113" width="0" hidden="1" customWidth="1"/>
    <col min="15114" max="15114" width="11.42578125" customWidth="1"/>
    <col min="15362" max="15362" width="72.42578125" customWidth="1"/>
    <col min="15363" max="15363" width="19.28515625" customWidth="1"/>
    <col min="15364" max="15364" width="21" customWidth="1"/>
    <col min="15365" max="15365" width="11.7109375" bestFit="1" customWidth="1"/>
    <col min="15366" max="15366" width="18.5703125" bestFit="1" customWidth="1"/>
    <col min="15367" max="15367" width="14.42578125" bestFit="1" customWidth="1"/>
    <col min="15368" max="15368" width="11.140625" bestFit="1" customWidth="1"/>
    <col min="15369" max="15369" width="0" hidden="1" customWidth="1"/>
    <col min="15370" max="15370" width="11.42578125" customWidth="1"/>
    <col min="15618" max="15618" width="72.42578125" customWidth="1"/>
    <col min="15619" max="15619" width="19.28515625" customWidth="1"/>
    <col min="15620" max="15620" width="21" customWidth="1"/>
    <col min="15621" max="15621" width="11.7109375" bestFit="1" customWidth="1"/>
    <col min="15622" max="15622" width="18.5703125" bestFit="1" customWidth="1"/>
    <col min="15623" max="15623" width="14.42578125" bestFit="1" customWidth="1"/>
    <col min="15624" max="15624" width="11.140625" bestFit="1" customWidth="1"/>
    <col min="15625" max="15625" width="0" hidden="1" customWidth="1"/>
    <col min="15626" max="15626" width="11.42578125" customWidth="1"/>
    <col min="15874" max="15874" width="72.42578125" customWidth="1"/>
    <col min="15875" max="15875" width="19.28515625" customWidth="1"/>
    <col min="15876" max="15876" width="21" customWidth="1"/>
    <col min="15877" max="15877" width="11.7109375" bestFit="1" customWidth="1"/>
    <col min="15878" max="15878" width="18.5703125" bestFit="1" customWidth="1"/>
    <col min="15879" max="15879" width="14.42578125" bestFit="1" customWidth="1"/>
    <col min="15880" max="15880" width="11.140625" bestFit="1" customWidth="1"/>
    <col min="15881" max="15881" width="0" hidden="1" customWidth="1"/>
    <col min="15882" max="15882" width="11.42578125" customWidth="1"/>
    <col min="16130" max="16130" width="72.42578125" customWidth="1"/>
    <col min="16131" max="16131" width="19.28515625" customWidth="1"/>
    <col min="16132" max="16132" width="21" customWidth="1"/>
    <col min="16133" max="16133" width="11.7109375" bestFit="1" customWidth="1"/>
    <col min="16134" max="16134" width="18.5703125" bestFit="1" customWidth="1"/>
    <col min="16135" max="16135" width="14.42578125" bestFit="1" customWidth="1"/>
    <col min="16136" max="16136" width="11.140625" bestFit="1" customWidth="1"/>
    <col min="16137" max="16137" width="0" hidden="1" customWidth="1"/>
    <col min="16138" max="16138" width="11.42578125" customWidth="1"/>
  </cols>
  <sheetData>
    <row r="1" spans="2:9" x14ac:dyDescent="0.25">
      <c r="B1" s="306"/>
      <c r="C1" s="306"/>
      <c r="D1" s="307"/>
    </row>
    <row r="2" spans="2:9" ht="18.75" x14ac:dyDescent="0.3">
      <c r="B2" s="1172" t="s">
        <v>688</v>
      </c>
      <c r="C2" s="1172"/>
      <c r="D2" s="1172"/>
      <c r="E2" s="87"/>
      <c r="F2" s="87"/>
      <c r="G2" s="87"/>
    </row>
    <row r="3" spans="2:9" x14ac:dyDescent="0.25">
      <c r="B3" s="1173" t="s">
        <v>84</v>
      </c>
      <c r="C3" s="1173"/>
      <c r="D3" s="1173"/>
      <c r="E3" s="88"/>
      <c r="F3" s="88"/>
      <c r="G3" s="88"/>
    </row>
    <row r="4" spans="2:9" x14ac:dyDescent="0.25">
      <c r="B4" s="1174" t="s">
        <v>824</v>
      </c>
      <c r="C4" s="1174"/>
      <c r="D4" s="1174"/>
      <c r="E4" s="88"/>
      <c r="F4" s="88"/>
      <c r="G4" s="88"/>
    </row>
    <row r="5" spans="2:9" x14ac:dyDescent="0.25">
      <c r="B5" s="1174" t="s">
        <v>85</v>
      </c>
      <c r="C5" s="1174"/>
      <c r="D5" s="1174"/>
      <c r="E5" s="88"/>
      <c r="F5" s="88"/>
      <c r="G5" s="88"/>
    </row>
    <row r="6" spans="2:9" ht="16.5" thickBot="1" x14ac:dyDescent="0.3">
      <c r="B6" s="308"/>
      <c r="C6" s="308"/>
      <c r="D6" s="309"/>
      <c r="E6" s="88"/>
      <c r="F6" s="88"/>
      <c r="G6" s="88"/>
    </row>
    <row r="7" spans="2:9" ht="9" customHeight="1" x14ac:dyDescent="0.25">
      <c r="B7" s="1175"/>
      <c r="C7" s="1177" t="s">
        <v>2</v>
      </c>
      <c r="D7" s="1179" t="s">
        <v>86</v>
      </c>
      <c r="E7" s="89"/>
      <c r="F7" s="89"/>
      <c r="G7" s="89"/>
      <c r="I7" s="90"/>
    </row>
    <row r="8" spans="2:9" ht="11.25" customHeight="1" x14ac:dyDescent="0.25">
      <c r="B8" s="1176"/>
      <c r="C8" s="1178"/>
      <c r="D8" s="1180"/>
    </row>
    <row r="9" spans="2:9" x14ac:dyDescent="0.25">
      <c r="B9" s="310" t="s">
        <v>689</v>
      </c>
      <c r="C9" s="311"/>
      <c r="D9" s="312"/>
    </row>
    <row r="10" spans="2:9" x14ac:dyDescent="0.25">
      <c r="B10" s="339" t="s">
        <v>87</v>
      </c>
      <c r="C10" s="313"/>
      <c r="D10" s="314"/>
    </row>
    <row r="11" spans="2:9" ht="15" x14ac:dyDescent="0.25">
      <c r="B11" s="434" t="s">
        <v>690</v>
      </c>
      <c r="C11" s="446">
        <v>0</v>
      </c>
      <c r="D11" s="447">
        <v>0</v>
      </c>
      <c r="E11" s="91"/>
      <c r="F11" s="91"/>
      <c r="G11" s="78"/>
      <c r="H11" s="78"/>
      <c r="I11" s="76"/>
    </row>
    <row r="12" spans="2:9" ht="15" x14ac:dyDescent="0.25">
      <c r="B12" s="435" t="s">
        <v>691</v>
      </c>
      <c r="C12" s="446">
        <v>360570117</v>
      </c>
      <c r="D12" s="447">
        <v>620655985</v>
      </c>
      <c r="E12" s="91"/>
      <c r="G12" s="78"/>
    </row>
    <row r="13" spans="2:9" ht="8.25" customHeight="1" x14ac:dyDescent="0.25">
      <c r="B13" s="315"/>
      <c r="C13" s="446"/>
      <c r="D13" s="447"/>
    </row>
    <row r="14" spans="2:9" x14ac:dyDescent="0.25">
      <c r="B14" s="339" t="s">
        <v>88</v>
      </c>
      <c r="C14" s="449"/>
      <c r="D14" s="447"/>
    </row>
    <row r="15" spans="2:9" ht="15" x14ac:dyDescent="0.25">
      <c r="B15" s="435" t="s">
        <v>692</v>
      </c>
      <c r="C15" s="449">
        <v>0</v>
      </c>
      <c r="D15" s="447">
        <v>0</v>
      </c>
      <c r="E15" s="91"/>
    </row>
    <row r="16" spans="2:9" ht="15" customHeight="1" x14ac:dyDescent="0.25">
      <c r="B16" s="435" t="s">
        <v>693</v>
      </c>
      <c r="C16" s="449">
        <v>0</v>
      </c>
      <c r="D16" s="447">
        <v>0</v>
      </c>
      <c r="F16" s="91"/>
    </row>
    <row r="17" spans="2:9" ht="4.5" customHeight="1" x14ac:dyDescent="0.25">
      <c r="B17" s="315"/>
      <c r="C17" s="449"/>
      <c r="D17" s="447"/>
      <c r="F17" s="91"/>
      <c r="I17" s="92"/>
    </row>
    <row r="18" spans="2:9" x14ac:dyDescent="0.25">
      <c r="B18" s="339" t="s">
        <v>89</v>
      </c>
      <c r="C18" s="449"/>
      <c r="D18" s="447"/>
    </row>
    <row r="19" spans="2:9" ht="15" x14ac:dyDescent="0.25">
      <c r="B19" s="435" t="s">
        <v>694</v>
      </c>
      <c r="C19" s="449">
        <v>0</v>
      </c>
      <c r="D19" s="447">
        <v>0</v>
      </c>
    </row>
    <row r="20" spans="2:9" ht="15" x14ac:dyDescent="0.25">
      <c r="B20" s="435" t="s">
        <v>695</v>
      </c>
      <c r="C20" s="450">
        <v>0</v>
      </c>
      <c r="D20" s="451">
        <v>0</v>
      </c>
    </row>
    <row r="21" spans="2:9" ht="15" x14ac:dyDescent="0.25">
      <c r="B21" s="435" t="s">
        <v>700</v>
      </c>
      <c r="C21" s="449"/>
      <c r="D21" s="447"/>
    </row>
    <row r="22" spans="2:9" ht="15" x14ac:dyDescent="0.25">
      <c r="B22" s="435" t="s">
        <v>708</v>
      </c>
      <c r="C22" s="449">
        <v>0</v>
      </c>
      <c r="D22" s="447">
        <v>0</v>
      </c>
    </row>
    <row r="23" spans="2:9" ht="15" x14ac:dyDescent="0.25">
      <c r="B23" s="435" t="s">
        <v>709</v>
      </c>
      <c r="C23" s="450">
        <v>0</v>
      </c>
      <c r="D23" s="451">
        <v>0</v>
      </c>
    </row>
    <row r="24" spans="2:9" ht="15" x14ac:dyDescent="0.25">
      <c r="B24" s="435" t="s">
        <v>703</v>
      </c>
      <c r="C24" s="450">
        <v>1297618827</v>
      </c>
      <c r="D24" s="447">
        <v>957690254</v>
      </c>
      <c r="I24" s="93"/>
    </row>
    <row r="25" spans="2:9" ht="15" x14ac:dyDescent="0.25">
      <c r="B25" s="435" t="s">
        <v>696</v>
      </c>
      <c r="C25" s="446">
        <v>307735043</v>
      </c>
      <c r="D25" s="447">
        <v>2450191513</v>
      </c>
      <c r="E25" s="91"/>
      <c r="F25" s="91"/>
      <c r="G25" s="78"/>
      <c r="H25" s="78"/>
      <c r="I25" s="93"/>
    </row>
    <row r="26" spans="2:9" ht="15" x14ac:dyDescent="0.25">
      <c r="B26" s="435" t="s">
        <v>698</v>
      </c>
      <c r="C26" s="449">
        <v>0</v>
      </c>
      <c r="D26" s="447">
        <v>0</v>
      </c>
      <c r="I26" s="93"/>
    </row>
    <row r="27" spans="2:9" ht="15" x14ac:dyDescent="0.25">
      <c r="B27" s="435" t="s">
        <v>697</v>
      </c>
      <c r="C27" s="446">
        <v>0</v>
      </c>
      <c r="D27" s="447">
        <v>0</v>
      </c>
      <c r="E27" s="91"/>
      <c r="F27" s="91"/>
      <c r="I27" s="93"/>
    </row>
    <row r="28" spans="2:9" ht="15" x14ac:dyDescent="0.25">
      <c r="B28" s="435" t="s">
        <v>699</v>
      </c>
      <c r="C28" s="446">
        <v>224386417</v>
      </c>
      <c r="D28" s="447">
        <v>1891793990</v>
      </c>
      <c r="E28" s="91"/>
      <c r="F28" s="91"/>
      <c r="G28" s="78"/>
      <c r="H28" s="78"/>
      <c r="I28" s="95"/>
    </row>
    <row r="29" spans="2:9" ht="12" customHeight="1" x14ac:dyDescent="0.25">
      <c r="B29" s="315"/>
      <c r="C29" s="449"/>
      <c r="D29" s="447"/>
      <c r="I29" s="93"/>
    </row>
    <row r="30" spans="2:9" x14ac:dyDescent="0.25">
      <c r="B30" s="437" t="s">
        <v>90</v>
      </c>
      <c r="C30" s="446">
        <v>274163709</v>
      </c>
      <c r="D30" s="451">
        <v>388636446</v>
      </c>
      <c r="E30" s="91"/>
      <c r="F30" s="91"/>
      <c r="I30" s="95"/>
    </row>
    <row r="31" spans="2:9" ht="9.75" customHeight="1" x14ac:dyDescent="0.25">
      <c r="B31" s="315"/>
      <c r="C31" s="316"/>
      <c r="D31" s="314"/>
    </row>
    <row r="32" spans="2:9" x14ac:dyDescent="0.25">
      <c r="B32" s="317" t="s">
        <v>701</v>
      </c>
      <c r="C32" s="318">
        <v>2464474113</v>
      </c>
      <c r="D32" s="319">
        <v>6308968188</v>
      </c>
      <c r="E32" s="91"/>
      <c r="F32" s="91"/>
      <c r="G32" s="91"/>
    </row>
    <row r="33" spans="2:7" x14ac:dyDescent="0.25">
      <c r="B33" s="315"/>
      <c r="C33" s="316"/>
      <c r="D33" s="314"/>
      <c r="F33" s="91"/>
      <c r="G33" s="91"/>
    </row>
    <row r="34" spans="2:7" x14ac:dyDescent="0.25">
      <c r="B34" s="317" t="s">
        <v>702</v>
      </c>
      <c r="C34" s="316"/>
      <c r="D34" s="314"/>
    </row>
    <row r="35" spans="2:7" ht="15" x14ac:dyDescent="0.25">
      <c r="B35" s="435" t="s">
        <v>91</v>
      </c>
      <c r="C35" s="446">
        <v>10476254</v>
      </c>
      <c r="D35" s="447">
        <v>54622598</v>
      </c>
      <c r="F35" s="91"/>
    </row>
    <row r="36" spans="2:7" ht="15" x14ac:dyDescent="0.25">
      <c r="B36" s="435" t="s">
        <v>92</v>
      </c>
      <c r="C36" s="446">
        <v>0</v>
      </c>
      <c r="D36" s="447">
        <v>46140786</v>
      </c>
      <c r="G36" s="91"/>
    </row>
    <row r="37" spans="2:7" ht="15" x14ac:dyDescent="0.25">
      <c r="B37" s="434" t="s">
        <v>93</v>
      </c>
      <c r="C37" s="442">
        <v>239847383</v>
      </c>
      <c r="D37" s="448">
        <v>1229954441</v>
      </c>
      <c r="E37" s="91"/>
      <c r="F37" s="91"/>
    </row>
    <row r="38" spans="2:7" x14ac:dyDescent="0.25">
      <c r="B38" s="317" t="s">
        <v>704</v>
      </c>
      <c r="C38" s="320">
        <v>2214150476</v>
      </c>
      <c r="D38" s="321">
        <v>4978250363</v>
      </c>
      <c r="E38" s="91"/>
      <c r="F38" s="91"/>
      <c r="G38" s="91"/>
    </row>
    <row r="39" spans="2:7" ht="18.75" customHeight="1" x14ac:dyDescent="0.25">
      <c r="B39" s="453" t="s">
        <v>705</v>
      </c>
      <c r="C39" s="322">
        <v>0</v>
      </c>
      <c r="D39" s="323">
        <v>0</v>
      </c>
      <c r="F39" s="91"/>
    </row>
    <row r="40" spans="2:7" ht="15" x14ac:dyDescent="0.25">
      <c r="B40" s="435" t="s">
        <v>94</v>
      </c>
      <c r="C40" s="440">
        <v>20855248</v>
      </c>
      <c r="D40" s="444">
        <v>995454</v>
      </c>
      <c r="F40" s="91"/>
    </row>
    <row r="41" spans="2:7" x14ac:dyDescent="0.25">
      <c r="B41" s="435" t="s">
        <v>95</v>
      </c>
      <c r="C41" s="322">
        <v>0</v>
      </c>
      <c r="D41" s="324">
        <v>0</v>
      </c>
      <c r="F41" s="91"/>
    </row>
    <row r="42" spans="2:7" x14ac:dyDescent="0.25">
      <c r="B42" s="435" t="s">
        <v>96</v>
      </c>
      <c r="C42" s="325">
        <v>0</v>
      </c>
      <c r="D42" s="325">
        <v>0</v>
      </c>
      <c r="F42" s="91"/>
    </row>
    <row r="43" spans="2:7" x14ac:dyDescent="0.25">
      <c r="B43" s="315"/>
      <c r="C43" s="320">
        <v>20855248</v>
      </c>
      <c r="D43" s="326">
        <v>995454</v>
      </c>
      <c r="F43" s="91"/>
    </row>
    <row r="44" spans="2:7" x14ac:dyDescent="0.25">
      <c r="B44" s="317" t="s">
        <v>706</v>
      </c>
      <c r="C44" s="327"/>
      <c r="D44" s="443"/>
      <c r="G44" s="91"/>
    </row>
    <row r="45" spans="2:7" ht="15" x14ac:dyDescent="0.25">
      <c r="B45" s="435" t="s">
        <v>97</v>
      </c>
      <c r="C45" s="439">
        <v>1010072417</v>
      </c>
      <c r="D45" s="444">
        <v>766501992</v>
      </c>
      <c r="E45" s="96"/>
    </row>
    <row r="46" spans="2:7" ht="15" x14ac:dyDescent="0.25">
      <c r="B46" s="435" t="s">
        <v>98</v>
      </c>
      <c r="C46" s="440">
        <v>34973523</v>
      </c>
      <c r="D46" s="444">
        <v>35808942</v>
      </c>
    </row>
    <row r="47" spans="2:7" ht="15" x14ac:dyDescent="0.25">
      <c r="B47" s="435" t="s">
        <v>99</v>
      </c>
      <c r="C47" s="440">
        <v>10522271</v>
      </c>
      <c r="D47" s="444">
        <v>8631818</v>
      </c>
    </row>
    <row r="48" spans="2:7" ht="15" x14ac:dyDescent="0.25">
      <c r="B48" s="435" t="s">
        <v>100</v>
      </c>
      <c r="C48" s="440">
        <v>73203467</v>
      </c>
      <c r="D48" s="444">
        <v>71881849</v>
      </c>
    </row>
    <row r="49" spans="2:7" ht="13.5" customHeight="1" x14ac:dyDescent="0.25">
      <c r="B49" s="435" t="s">
        <v>101</v>
      </c>
      <c r="C49" s="440">
        <v>57306674</v>
      </c>
      <c r="D49" s="444">
        <v>33773334</v>
      </c>
      <c r="G49" s="91"/>
    </row>
    <row r="50" spans="2:7" ht="15" x14ac:dyDescent="0.25">
      <c r="B50" s="434" t="s">
        <v>102</v>
      </c>
      <c r="C50" s="440">
        <v>2096184</v>
      </c>
      <c r="D50" s="444">
        <v>2218543</v>
      </c>
    </row>
    <row r="51" spans="2:7" ht="15" x14ac:dyDescent="0.25">
      <c r="B51" s="435" t="s">
        <v>103</v>
      </c>
      <c r="C51" s="440">
        <v>392069</v>
      </c>
      <c r="D51" s="444">
        <v>0</v>
      </c>
    </row>
    <row r="52" spans="2:7" ht="15" x14ac:dyDescent="0.25">
      <c r="B52" s="435" t="s">
        <v>104</v>
      </c>
      <c r="C52" s="441">
        <v>125064376</v>
      </c>
      <c r="D52" s="444">
        <v>453757755</v>
      </c>
      <c r="F52" s="97"/>
    </row>
    <row r="53" spans="2:7" ht="15" x14ac:dyDescent="0.25">
      <c r="B53" s="438" t="s">
        <v>105</v>
      </c>
      <c r="C53" s="442">
        <v>258766969</v>
      </c>
      <c r="D53" s="445">
        <v>224885284</v>
      </c>
      <c r="F53" s="97"/>
    </row>
    <row r="54" spans="2:7" x14ac:dyDescent="0.25">
      <c r="B54" s="315"/>
      <c r="C54" s="460">
        <v>1572397950</v>
      </c>
      <c r="D54" s="319">
        <v>1597459517</v>
      </c>
      <c r="F54" s="97"/>
      <c r="G54" s="98"/>
    </row>
    <row r="55" spans="2:7" ht="15" customHeight="1" x14ac:dyDescent="0.25">
      <c r="B55" s="315"/>
      <c r="C55" s="461"/>
      <c r="D55" s="314"/>
      <c r="F55" s="97"/>
    </row>
    <row r="56" spans="2:7" ht="16.5" thickBot="1" x14ac:dyDescent="0.3">
      <c r="B56" s="317" t="s">
        <v>707</v>
      </c>
      <c r="C56" s="462">
        <v>620897278</v>
      </c>
      <c r="D56" s="459">
        <v>3379795392</v>
      </c>
      <c r="F56" s="97"/>
    </row>
    <row r="57" spans="2:7" x14ac:dyDescent="0.25">
      <c r="B57" s="315"/>
      <c r="C57" s="327"/>
      <c r="D57" s="323"/>
    </row>
    <row r="58" spans="2:7" x14ac:dyDescent="0.25">
      <c r="B58" s="317" t="s">
        <v>106</v>
      </c>
      <c r="C58" s="327"/>
      <c r="D58" s="323"/>
    </row>
    <row r="59" spans="2:7" ht="15" x14ac:dyDescent="0.25">
      <c r="B59" s="436" t="s">
        <v>107</v>
      </c>
      <c r="C59" s="452">
        <v>0</v>
      </c>
      <c r="D59" s="443">
        <v>0</v>
      </c>
    </row>
    <row r="60" spans="2:7" ht="15" x14ac:dyDescent="0.25">
      <c r="B60" s="454" t="s">
        <v>108</v>
      </c>
      <c r="C60" s="440">
        <v>30555102</v>
      </c>
      <c r="D60" s="444">
        <v>87301348</v>
      </c>
    </row>
    <row r="61" spans="2:7" ht="15" x14ac:dyDescent="0.25">
      <c r="B61" s="436" t="s">
        <v>109</v>
      </c>
      <c r="C61" s="440">
        <v>0</v>
      </c>
      <c r="D61" s="444">
        <v>0</v>
      </c>
    </row>
    <row r="62" spans="2:7" x14ac:dyDescent="0.25">
      <c r="B62" s="317" t="s">
        <v>110</v>
      </c>
      <c r="C62" s="440"/>
      <c r="D62" s="444"/>
      <c r="F62" s="91"/>
    </row>
    <row r="63" spans="2:7" ht="15" x14ac:dyDescent="0.25">
      <c r="B63" s="435" t="s">
        <v>111</v>
      </c>
      <c r="C63" s="440">
        <v>0</v>
      </c>
      <c r="D63" s="444">
        <v>0</v>
      </c>
    </row>
    <row r="64" spans="2:7" ht="15" x14ac:dyDescent="0.25">
      <c r="B64" s="435" t="s">
        <v>112</v>
      </c>
      <c r="C64" s="440">
        <v>6863734</v>
      </c>
      <c r="D64" s="444">
        <v>-22785409</v>
      </c>
    </row>
    <row r="65" spans="2:10" x14ac:dyDescent="0.25">
      <c r="B65" s="317" t="s">
        <v>113</v>
      </c>
      <c r="C65" s="440"/>
      <c r="D65" s="444"/>
      <c r="F65" s="91"/>
      <c r="G65" s="91"/>
    </row>
    <row r="66" spans="2:10" ht="15" x14ac:dyDescent="0.25">
      <c r="B66" s="435" t="s">
        <v>114</v>
      </c>
      <c r="C66" s="440">
        <v>1153443766</v>
      </c>
      <c r="D66" s="444">
        <v>1335838259</v>
      </c>
    </row>
    <row r="67" spans="2:10" ht="15" x14ac:dyDescent="0.25">
      <c r="B67" s="435" t="s">
        <v>112</v>
      </c>
      <c r="C67" s="440">
        <v>3062227</v>
      </c>
      <c r="D67" s="444">
        <v>-59013760</v>
      </c>
    </row>
    <row r="68" spans="2:10" ht="15" x14ac:dyDescent="0.25">
      <c r="B68" s="435" t="s">
        <v>115</v>
      </c>
      <c r="C68" s="440">
        <v>0</v>
      </c>
      <c r="D68" s="444">
        <v>0</v>
      </c>
    </row>
    <row r="69" spans="2:10" ht="15" x14ac:dyDescent="0.25">
      <c r="B69" s="435" t="s">
        <v>116</v>
      </c>
      <c r="C69" s="440">
        <v>0</v>
      </c>
      <c r="D69" s="443">
        <v>0</v>
      </c>
      <c r="F69" s="91"/>
    </row>
    <row r="70" spans="2:10" ht="15" x14ac:dyDescent="0.25">
      <c r="B70" s="435" t="s">
        <v>117</v>
      </c>
      <c r="C70" s="440">
        <v>0</v>
      </c>
      <c r="D70" s="443">
        <v>0</v>
      </c>
      <c r="E70" s="91"/>
    </row>
    <row r="71" spans="2:10" x14ac:dyDescent="0.25">
      <c r="B71" s="317" t="s">
        <v>118</v>
      </c>
      <c r="C71" s="452">
        <v>0</v>
      </c>
      <c r="D71" s="443">
        <v>0</v>
      </c>
      <c r="F71" s="91"/>
      <c r="G71" s="98"/>
      <c r="H71" s="78"/>
    </row>
    <row r="72" spans="2:10" ht="15" x14ac:dyDescent="0.25">
      <c r="B72" s="435" t="s">
        <v>119</v>
      </c>
      <c r="C72" s="452">
        <v>0</v>
      </c>
      <c r="D72" s="443">
        <v>0</v>
      </c>
    </row>
    <row r="73" spans="2:10" ht="15" x14ac:dyDescent="0.25">
      <c r="B73" s="435" t="s">
        <v>120</v>
      </c>
      <c r="C73" s="452">
        <v>0</v>
      </c>
      <c r="D73" s="443">
        <v>0</v>
      </c>
      <c r="G73" s="91"/>
    </row>
    <row r="74" spans="2:10" ht="12" customHeight="1" x14ac:dyDescent="0.25">
      <c r="B74" s="315"/>
      <c r="C74" s="452"/>
      <c r="D74" s="443"/>
    </row>
    <row r="75" spans="2:10" ht="16.5" thickBot="1" x14ac:dyDescent="0.3">
      <c r="B75" s="317" t="s">
        <v>121</v>
      </c>
      <c r="C75" s="462">
        <v>-553175629</v>
      </c>
      <c r="D75" s="459">
        <v>1874856616</v>
      </c>
      <c r="E75" s="91"/>
      <c r="F75" s="91"/>
      <c r="G75" s="91"/>
    </row>
    <row r="76" spans="2:10" ht="18" customHeight="1" x14ac:dyDescent="0.25">
      <c r="B76" s="315"/>
      <c r="C76" s="327"/>
      <c r="D76" s="328"/>
      <c r="F76" s="91"/>
    </row>
    <row r="77" spans="2:10" ht="15" x14ac:dyDescent="0.25">
      <c r="B77" s="455" t="s">
        <v>122</v>
      </c>
      <c r="C77" s="456">
        <v>0</v>
      </c>
      <c r="D77" s="457">
        <v>0</v>
      </c>
    </row>
    <row r="78" spans="2:10" thickBot="1" x14ac:dyDescent="0.3">
      <c r="B78" s="434" t="s">
        <v>123</v>
      </c>
      <c r="C78" s="452">
        <v>0</v>
      </c>
      <c r="D78" s="443">
        <v>0</v>
      </c>
    </row>
    <row r="79" spans="2:10" ht="18.75" customHeight="1" thickBot="1" x14ac:dyDescent="0.3">
      <c r="B79" s="329" t="s">
        <v>124</v>
      </c>
      <c r="C79" s="330">
        <v>-553175629</v>
      </c>
      <c r="D79" s="331">
        <v>1874856616</v>
      </c>
      <c r="E79" s="91"/>
      <c r="F79" s="91"/>
      <c r="G79" s="91"/>
      <c r="I79" s="92"/>
    </row>
    <row r="80" spans="2:10" s="23" customFormat="1" ht="9" customHeight="1" x14ac:dyDescent="0.25">
      <c r="B80" s="332"/>
      <c r="C80" s="332"/>
      <c r="D80" s="333"/>
      <c r="E80" s="99"/>
      <c r="F80" s="99"/>
      <c r="G80" s="99"/>
      <c r="H80" s="82"/>
      <c r="I80" s="100"/>
      <c r="J80" s="100"/>
    </row>
    <row r="81" spans="2:10" x14ac:dyDescent="0.25">
      <c r="B81" s="458" t="s">
        <v>811</v>
      </c>
      <c r="C81" s="332"/>
      <c r="D81" s="332"/>
    </row>
    <row r="82" spans="2:10" x14ac:dyDescent="0.25">
      <c r="B82" s="332"/>
      <c r="C82" s="332"/>
      <c r="D82" s="333"/>
      <c r="E82" s="91"/>
    </row>
    <row r="83" spans="2:10" x14ac:dyDescent="0.25">
      <c r="B83" s="332"/>
      <c r="C83" s="332"/>
      <c r="D83" s="332"/>
    </row>
    <row r="84" spans="2:10" s="23" customFormat="1" x14ac:dyDescent="0.25">
      <c r="B84" s="334"/>
      <c r="C84" s="335"/>
      <c r="D84" s="336"/>
      <c r="E84" s="99"/>
      <c r="F84" s="102"/>
      <c r="G84" s="102"/>
      <c r="H84" s="82"/>
      <c r="I84" s="100"/>
      <c r="J84" s="100"/>
    </row>
  </sheetData>
  <mergeCells count="7">
    <mergeCell ref="B2:D2"/>
    <mergeCell ref="B3:D3"/>
    <mergeCell ref="B4:D4"/>
    <mergeCell ref="B5:D5"/>
    <mergeCell ref="B7:B8"/>
    <mergeCell ref="C7:C8"/>
    <mergeCell ref="D7:D8"/>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2:G37"/>
  <sheetViews>
    <sheetView showGridLines="0" workbookViewId="0">
      <selection activeCell="B46" sqref="B46"/>
    </sheetView>
  </sheetViews>
  <sheetFormatPr baseColWidth="10" defaultRowHeight="15" x14ac:dyDescent="0.25"/>
  <cols>
    <col min="2" max="2" width="88.7109375" customWidth="1"/>
    <col min="3" max="3" width="16.28515625" customWidth="1"/>
    <col min="4" max="4" width="17" customWidth="1"/>
  </cols>
  <sheetData>
    <row r="2" spans="2:4" ht="18.75" x14ac:dyDescent="0.3">
      <c r="B2" s="1172" t="s">
        <v>688</v>
      </c>
      <c r="C2" s="1172"/>
      <c r="D2" s="1172"/>
    </row>
    <row r="3" spans="2:4" x14ac:dyDescent="0.25">
      <c r="B3" s="1182" t="s">
        <v>125</v>
      </c>
      <c r="C3" s="1182"/>
      <c r="D3" s="1182"/>
    </row>
    <row r="4" spans="2:4" x14ac:dyDescent="0.25">
      <c r="B4" s="1181" t="s">
        <v>825</v>
      </c>
      <c r="C4" s="1181"/>
      <c r="D4" s="1181"/>
    </row>
    <row r="5" spans="2:4" x14ac:dyDescent="0.25">
      <c r="B5" s="1181" t="s">
        <v>85</v>
      </c>
      <c r="C5" s="1181"/>
      <c r="D5" s="1181"/>
    </row>
    <row r="6" spans="2:4" ht="15.75" thickBot="1" x14ac:dyDescent="0.3">
      <c r="B6" s="463"/>
      <c r="C6" s="463"/>
      <c r="D6" s="463"/>
    </row>
    <row r="7" spans="2:4" ht="15.75" thickBot="1" x14ac:dyDescent="0.3">
      <c r="B7" s="478"/>
      <c r="C7" s="465">
        <v>2022</v>
      </c>
      <c r="D7" s="475">
        <v>2021</v>
      </c>
    </row>
    <row r="8" spans="2:4" x14ac:dyDescent="0.25">
      <c r="B8" s="480" t="s">
        <v>126</v>
      </c>
      <c r="C8" s="474"/>
      <c r="D8" s="476"/>
    </row>
    <row r="9" spans="2:4" x14ac:dyDescent="0.25">
      <c r="B9" s="466" t="s">
        <v>127</v>
      </c>
      <c r="C9" s="467">
        <v>937805056</v>
      </c>
      <c r="D9" s="468">
        <v>3651551649</v>
      </c>
    </row>
    <row r="10" spans="2:4" x14ac:dyDescent="0.25">
      <c r="B10" s="469" t="s">
        <v>128</v>
      </c>
      <c r="C10" s="479">
        <v>-8741760458</v>
      </c>
      <c r="D10" s="468">
        <v>5268936040</v>
      </c>
    </row>
    <row r="11" spans="2:4" x14ac:dyDescent="0.25">
      <c r="B11" s="468" t="s">
        <v>129</v>
      </c>
      <c r="C11" s="479">
        <v>0</v>
      </c>
      <c r="D11" s="468">
        <v>0</v>
      </c>
    </row>
    <row r="12" spans="2:4" x14ac:dyDescent="0.25">
      <c r="B12" s="468" t="s">
        <v>130</v>
      </c>
      <c r="C12" s="479">
        <v>-592764697</v>
      </c>
      <c r="D12" s="468">
        <v>-495547300</v>
      </c>
    </row>
    <row r="13" spans="2:4" x14ac:dyDescent="0.25">
      <c r="B13" s="468" t="s">
        <v>131</v>
      </c>
      <c r="C13" s="479">
        <v>-1798883671</v>
      </c>
      <c r="D13" s="468">
        <v>-6490713592</v>
      </c>
    </row>
    <row r="14" spans="2:4" ht="15.75" thickBot="1" x14ac:dyDescent="0.3">
      <c r="B14" s="477" t="s">
        <v>132</v>
      </c>
      <c r="C14" s="479">
        <v>-96804992</v>
      </c>
      <c r="D14" s="477">
        <v>-78860476</v>
      </c>
    </row>
    <row r="15" spans="2:4" ht="15.75" thickBot="1" x14ac:dyDescent="0.3">
      <c r="B15" s="464" t="s">
        <v>133</v>
      </c>
      <c r="C15" s="470">
        <v>-10292408762</v>
      </c>
      <c r="D15" s="470">
        <v>1855366321</v>
      </c>
    </row>
    <row r="16" spans="2:4" ht="15.75" thickBot="1" x14ac:dyDescent="0.3">
      <c r="B16" s="464" t="s">
        <v>134</v>
      </c>
      <c r="C16" s="464"/>
      <c r="D16" s="464"/>
    </row>
    <row r="17" spans="2:7" x14ac:dyDescent="0.25">
      <c r="B17" s="468" t="s">
        <v>135</v>
      </c>
      <c r="C17" s="468">
        <v>-12380348855</v>
      </c>
      <c r="D17" s="468">
        <v>-1602213784</v>
      </c>
    </row>
    <row r="18" spans="2:7" x14ac:dyDescent="0.25">
      <c r="B18" s="468" t="s">
        <v>136</v>
      </c>
      <c r="C18" s="468">
        <v>193144612</v>
      </c>
      <c r="D18" s="468">
        <v>-2029212529</v>
      </c>
    </row>
    <row r="19" spans="2:7" ht="15.75" thickBot="1" x14ac:dyDescent="0.3">
      <c r="B19" s="468" t="s">
        <v>137</v>
      </c>
      <c r="C19" s="468">
        <v>-17399151</v>
      </c>
      <c r="D19" s="468">
        <v>34411576</v>
      </c>
    </row>
    <row r="20" spans="2:7" ht="15.75" thickBot="1" x14ac:dyDescent="0.3">
      <c r="B20" s="464" t="s">
        <v>138</v>
      </c>
      <c r="C20" s="470">
        <v>-12204603394</v>
      </c>
      <c r="D20" s="470">
        <v>-3597014737</v>
      </c>
    </row>
    <row r="21" spans="2:7" ht="15.75" thickBot="1" x14ac:dyDescent="0.3">
      <c r="B21" s="464" t="s">
        <v>139</v>
      </c>
      <c r="C21" s="470"/>
      <c r="D21" s="470"/>
    </row>
    <row r="22" spans="2:7" x14ac:dyDescent="0.25">
      <c r="B22" s="468" t="s">
        <v>140</v>
      </c>
      <c r="C22" s="468">
        <v>759225102</v>
      </c>
      <c r="D22" s="468">
        <v>3127998658</v>
      </c>
    </row>
    <row r="23" spans="2:7" x14ac:dyDescent="0.25">
      <c r="B23" s="468" t="s">
        <v>141</v>
      </c>
      <c r="C23" s="468">
        <v>14056574699</v>
      </c>
      <c r="D23" s="468">
        <v>4301149905</v>
      </c>
    </row>
    <row r="24" spans="2:7" x14ac:dyDescent="0.25">
      <c r="B24" s="468" t="s">
        <v>142</v>
      </c>
      <c r="C24" s="468">
        <v>0</v>
      </c>
      <c r="D24" s="468">
        <v>0</v>
      </c>
    </row>
    <row r="25" spans="2:7" ht="15.75" thickBot="1" x14ac:dyDescent="0.3">
      <c r="B25" s="468" t="s">
        <v>143</v>
      </c>
      <c r="C25" s="468">
        <v>-202300350</v>
      </c>
      <c r="D25" s="468">
        <v>-2520707511</v>
      </c>
    </row>
    <row r="26" spans="2:7" ht="15.75" thickBot="1" x14ac:dyDescent="0.3">
      <c r="B26" s="464" t="s">
        <v>144</v>
      </c>
      <c r="C26" s="470">
        <v>14613499451</v>
      </c>
      <c r="D26" s="470">
        <v>4908441052</v>
      </c>
    </row>
    <row r="27" spans="2:7" ht="15.75" thickBot="1" x14ac:dyDescent="0.3">
      <c r="B27" s="464" t="s">
        <v>145</v>
      </c>
      <c r="C27" s="470">
        <v>9925961</v>
      </c>
      <c r="D27" s="470">
        <v>-81799169</v>
      </c>
    </row>
    <row r="28" spans="2:7" x14ac:dyDescent="0.25">
      <c r="B28" s="468" t="s">
        <v>146</v>
      </c>
      <c r="C28" s="468">
        <v>-7873586744</v>
      </c>
      <c r="D28" s="468">
        <v>3084993467</v>
      </c>
      <c r="G28" s="6"/>
    </row>
    <row r="29" spans="2:7" ht="15.75" thickBot="1" x14ac:dyDescent="0.3">
      <c r="B29" s="468" t="s">
        <v>147</v>
      </c>
      <c r="C29" s="468">
        <v>10491002428</v>
      </c>
      <c r="D29" s="468">
        <v>7406008961</v>
      </c>
    </row>
    <row r="30" spans="2:7" ht="15.75" thickBot="1" x14ac:dyDescent="0.3">
      <c r="B30" s="464" t="s">
        <v>148</v>
      </c>
      <c r="C30" s="470">
        <v>2617415684</v>
      </c>
      <c r="D30" s="470">
        <v>10491002428</v>
      </c>
    </row>
    <row r="31" spans="2:7" x14ac:dyDescent="0.25">
      <c r="B31" s="471"/>
      <c r="C31" s="471"/>
      <c r="D31" s="472"/>
    </row>
    <row r="32" spans="2:7" x14ac:dyDescent="0.25">
      <c r="B32" s="481" t="s">
        <v>812</v>
      </c>
      <c r="C32" s="473"/>
      <c r="D32" s="473"/>
    </row>
    <row r="33" spans="2:4" x14ac:dyDescent="0.25">
      <c r="B33" s="473"/>
      <c r="C33" s="473"/>
      <c r="D33" s="473"/>
    </row>
    <row r="34" spans="2:4" x14ac:dyDescent="0.25">
      <c r="B34" s="4"/>
      <c r="C34" s="4"/>
      <c r="D34" s="4"/>
    </row>
    <row r="35" spans="2:4" x14ac:dyDescent="0.25">
      <c r="B35" s="3"/>
      <c r="C35" s="3"/>
      <c r="D35" s="3"/>
    </row>
    <row r="36" spans="2:4" x14ac:dyDescent="0.25">
      <c r="B36" s="2"/>
      <c r="C36" s="1"/>
      <c r="D36" s="1"/>
    </row>
    <row r="37" spans="2:4" x14ac:dyDescent="0.25">
      <c r="B37" s="5"/>
      <c r="C37" s="5"/>
      <c r="D37" s="5"/>
    </row>
  </sheetData>
  <mergeCells count="4">
    <mergeCell ref="B2:D2"/>
    <mergeCell ref="B4:D4"/>
    <mergeCell ref="B5:D5"/>
    <mergeCell ref="B3:D3"/>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P22"/>
  <sheetViews>
    <sheetView showGridLines="0" topLeftCell="A10" workbookViewId="0">
      <selection activeCell="F19" sqref="F19"/>
    </sheetView>
  </sheetViews>
  <sheetFormatPr baseColWidth="10" defaultRowHeight="15" x14ac:dyDescent="0.25"/>
  <cols>
    <col min="1" max="1" width="10.140625" style="226" customWidth="1"/>
    <col min="2" max="2" width="25.140625" style="226" customWidth="1"/>
    <col min="3" max="3" width="9.140625" style="226" customWidth="1"/>
    <col min="4" max="4" width="13.85546875" style="226" customWidth="1"/>
    <col min="5" max="5" width="13.7109375" style="226" bestFit="1" customWidth="1"/>
    <col min="6" max="6" width="12.28515625" style="226" customWidth="1"/>
    <col min="7" max="7" width="13.85546875" style="226" customWidth="1"/>
    <col min="8" max="8" width="11.28515625" style="226" customWidth="1"/>
    <col min="9" max="9" width="10.85546875" style="226" customWidth="1"/>
    <col min="10" max="10" width="15.140625" style="226" bestFit="1" customWidth="1"/>
    <col min="11" max="11" width="12.7109375" style="226" customWidth="1"/>
    <col min="12" max="12" width="16.5703125" style="226" bestFit="1" customWidth="1"/>
    <col min="13" max="13" width="18.5703125" style="226" customWidth="1"/>
    <col min="14" max="14" width="13.28515625" style="226" bestFit="1" customWidth="1"/>
    <col min="15" max="15" width="0" style="226" hidden="1" customWidth="1"/>
    <col min="16" max="16" width="12.7109375" style="226" bestFit="1" customWidth="1"/>
    <col min="17" max="256" width="11.42578125" style="226"/>
    <col min="257" max="257" width="10.140625" style="226" customWidth="1"/>
    <col min="258" max="258" width="27.140625" style="226" customWidth="1"/>
    <col min="259" max="259" width="10" style="226" customWidth="1"/>
    <col min="260" max="260" width="13.85546875" style="226" customWidth="1"/>
    <col min="261" max="261" width="13.7109375" style="226" bestFit="1" customWidth="1"/>
    <col min="262" max="262" width="12.28515625" style="226" customWidth="1"/>
    <col min="263" max="263" width="13.85546875" style="226" customWidth="1"/>
    <col min="264" max="264" width="11.28515625" style="226" customWidth="1"/>
    <col min="265" max="265" width="10.85546875" style="226" customWidth="1"/>
    <col min="266" max="266" width="13.28515625" style="226" bestFit="1" customWidth="1"/>
    <col min="267" max="267" width="13.28515625" style="226" customWidth="1"/>
    <col min="268" max="268" width="16.5703125" style="226" bestFit="1" customWidth="1"/>
    <col min="269" max="269" width="18.5703125" style="226" customWidth="1"/>
    <col min="270" max="270" width="13.28515625" style="226" bestFit="1" customWidth="1"/>
    <col min="271" max="271" width="0" style="226" hidden="1" customWidth="1"/>
    <col min="272" max="272" width="12.7109375" style="226" bestFit="1" customWidth="1"/>
    <col min="273" max="512" width="11.42578125" style="226"/>
    <col min="513" max="513" width="10.140625" style="226" customWidth="1"/>
    <col min="514" max="514" width="27.140625" style="226" customWidth="1"/>
    <col min="515" max="515" width="10" style="226" customWidth="1"/>
    <col min="516" max="516" width="13.85546875" style="226" customWidth="1"/>
    <col min="517" max="517" width="13.7109375" style="226" bestFit="1" customWidth="1"/>
    <col min="518" max="518" width="12.28515625" style="226" customWidth="1"/>
    <col min="519" max="519" width="13.85546875" style="226" customWidth="1"/>
    <col min="520" max="520" width="11.28515625" style="226" customWidth="1"/>
    <col min="521" max="521" width="10.85546875" style="226" customWidth="1"/>
    <col min="522" max="522" width="13.28515625" style="226" bestFit="1" customWidth="1"/>
    <col min="523" max="523" width="13.28515625" style="226" customWidth="1"/>
    <col min="524" max="524" width="16.5703125" style="226" bestFit="1" customWidth="1"/>
    <col min="525" max="525" width="18.5703125" style="226" customWidth="1"/>
    <col min="526" max="526" width="13.28515625" style="226" bestFit="1" customWidth="1"/>
    <col min="527" max="527" width="0" style="226" hidden="1" customWidth="1"/>
    <col min="528" max="528" width="12.7109375" style="226" bestFit="1" customWidth="1"/>
    <col min="529" max="768" width="11.42578125" style="226"/>
    <col min="769" max="769" width="10.140625" style="226" customWidth="1"/>
    <col min="770" max="770" width="27.140625" style="226" customWidth="1"/>
    <col min="771" max="771" width="10" style="226" customWidth="1"/>
    <col min="772" max="772" width="13.85546875" style="226" customWidth="1"/>
    <col min="773" max="773" width="13.7109375" style="226" bestFit="1" customWidth="1"/>
    <col min="774" max="774" width="12.28515625" style="226" customWidth="1"/>
    <col min="775" max="775" width="13.85546875" style="226" customWidth="1"/>
    <col min="776" max="776" width="11.28515625" style="226" customWidth="1"/>
    <col min="777" max="777" width="10.85546875" style="226" customWidth="1"/>
    <col min="778" max="778" width="13.28515625" style="226" bestFit="1" customWidth="1"/>
    <col min="779" max="779" width="13.28515625" style="226" customWidth="1"/>
    <col min="780" max="780" width="16.5703125" style="226" bestFit="1" customWidth="1"/>
    <col min="781" max="781" width="18.5703125" style="226" customWidth="1"/>
    <col min="782" max="782" width="13.28515625" style="226" bestFit="1" customWidth="1"/>
    <col min="783" max="783" width="0" style="226" hidden="1" customWidth="1"/>
    <col min="784" max="784" width="12.7109375" style="226" bestFit="1" customWidth="1"/>
    <col min="785" max="1024" width="11.42578125" style="226"/>
    <col min="1025" max="1025" width="10.140625" style="226" customWidth="1"/>
    <col min="1026" max="1026" width="27.140625" style="226" customWidth="1"/>
    <col min="1027" max="1027" width="10" style="226" customWidth="1"/>
    <col min="1028" max="1028" width="13.85546875" style="226" customWidth="1"/>
    <col min="1029" max="1029" width="13.7109375" style="226" bestFit="1" customWidth="1"/>
    <col min="1030" max="1030" width="12.28515625" style="226" customWidth="1"/>
    <col min="1031" max="1031" width="13.85546875" style="226" customWidth="1"/>
    <col min="1032" max="1032" width="11.28515625" style="226" customWidth="1"/>
    <col min="1033" max="1033" width="10.85546875" style="226" customWidth="1"/>
    <col min="1034" max="1034" width="13.28515625" style="226" bestFit="1" customWidth="1"/>
    <col min="1035" max="1035" width="13.28515625" style="226" customWidth="1"/>
    <col min="1036" max="1036" width="16.5703125" style="226" bestFit="1" customWidth="1"/>
    <col min="1037" max="1037" width="18.5703125" style="226" customWidth="1"/>
    <col min="1038" max="1038" width="13.28515625" style="226" bestFit="1" customWidth="1"/>
    <col min="1039" max="1039" width="0" style="226" hidden="1" customWidth="1"/>
    <col min="1040" max="1040" width="12.7109375" style="226" bestFit="1" customWidth="1"/>
    <col min="1041" max="1280" width="11.42578125" style="226"/>
    <col min="1281" max="1281" width="10.140625" style="226" customWidth="1"/>
    <col min="1282" max="1282" width="27.140625" style="226" customWidth="1"/>
    <col min="1283" max="1283" width="10" style="226" customWidth="1"/>
    <col min="1284" max="1284" width="13.85546875" style="226" customWidth="1"/>
    <col min="1285" max="1285" width="13.7109375" style="226" bestFit="1" customWidth="1"/>
    <col min="1286" max="1286" width="12.28515625" style="226" customWidth="1"/>
    <col min="1287" max="1287" width="13.85546875" style="226" customWidth="1"/>
    <col min="1288" max="1288" width="11.28515625" style="226" customWidth="1"/>
    <col min="1289" max="1289" width="10.85546875" style="226" customWidth="1"/>
    <col min="1290" max="1290" width="13.28515625" style="226" bestFit="1" customWidth="1"/>
    <col min="1291" max="1291" width="13.28515625" style="226" customWidth="1"/>
    <col min="1292" max="1292" width="16.5703125" style="226" bestFit="1" customWidth="1"/>
    <col min="1293" max="1293" width="18.5703125" style="226" customWidth="1"/>
    <col min="1294" max="1294" width="13.28515625" style="226" bestFit="1" customWidth="1"/>
    <col min="1295" max="1295" width="0" style="226" hidden="1" customWidth="1"/>
    <col min="1296" max="1296" width="12.7109375" style="226" bestFit="1" customWidth="1"/>
    <col min="1297" max="1536" width="11.42578125" style="226"/>
    <col min="1537" max="1537" width="10.140625" style="226" customWidth="1"/>
    <col min="1538" max="1538" width="27.140625" style="226" customWidth="1"/>
    <col min="1539" max="1539" width="10" style="226" customWidth="1"/>
    <col min="1540" max="1540" width="13.85546875" style="226" customWidth="1"/>
    <col min="1541" max="1541" width="13.7109375" style="226" bestFit="1" customWidth="1"/>
    <col min="1542" max="1542" width="12.28515625" style="226" customWidth="1"/>
    <col min="1543" max="1543" width="13.85546875" style="226" customWidth="1"/>
    <col min="1544" max="1544" width="11.28515625" style="226" customWidth="1"/>
    <col min="1545" max="1545" width="10.85546875" style="226" customWidth="1"/>
    <col min="1546" max="1546" width="13.28515625" style="226" bestFit="1" customWidth="1"/>
    <col min="1547" max="1547" width="13.28515625" style="226" customWidth="1"/>
    <col min="1548" max="1548" width="16.5703125" style="226" bestFit="1" customWidth="1"/>
    <col min="1549" max="1549" width="18.5703125" style="226" customWidth="1"/>
    <col min="1550" max="1550" width="13.28515625" style="226" bestFit="1" customWidth="1"/>
    <col min="1551" max="1551" width="0" style="226" hidden="1" customWidth="1"/>
    <col min="1552" max="1552" width="12.7109375" style="226" bestFit="1" customWidth="1"/>
    <col min="1553" max="1792" width="11.42578125" style="226"/>
    <col min="1793" max="1793" width="10.140625" style="226" customWidth="1"/>
    <col min="1794" max="1794" width="27.140625" style="226" customWidth="1"/>
    <col min="1795" max="1795" width="10" style="226" customWidth="1"/>
    <col min="1796" max="1796" width="13.85546875" style="226" customWidth="1"/>
    <col min="1797" max="1797" width="13.7109375" style="226" bestFit="1" customWidth="1"/>
    <col min="1798" max="1798" width="12.28515625" style="226" customWidth="1"/>
    <col min="1799" max="1799" width="13.85546875" style="226" customWidth="1"/>
    <col min="1800" max="1800" width="11.28515625" style="226" customWidth="1"/>
    <col min="1801" max="1801" width="10.85546875" style="226" customWidth="1"/>
    <col min="1802" max="1802" width="13.28515625" style="226" bestFit="1" customWidth="1"/>
    <col min="1803" max="1803" width="13.28515625" style="226" customWidth="1"/>
    <col min="1804" max="1804" width="16.5703125" style="226" bestFit="1" customWidth="1"/>
    <col min="1805" max="1805" width="18.5703125" style="226" customWidth="1"/>
    <col min="1806" max="1806" width="13.28515625" style="226" bestFit="1" customWidth="1"/>
    <col min="1807" max="1807" width="0" style="226" hidden="1" customWidth="1"/>
    <col min="1808" max="1808" width="12.7109375" style="226" bestFit="1" customWidth="1"/>
    <col min="1809" max="2048" width="11.42578125" style="226"/>
    <col min="2049" max="2049" width="10.140625" style="226" customWidth="1"/>
    <col min="2050" max="2050" width="27.140625" style="226" customWidth="1"/>
    <col min="2051" max="2051" width="10" style="226" customWidth="1"/>
    <col min="2052" max="2052" width="13.85546875" style="226" customWidth="1"/>
    <col min="2053" max="2053" width="13.7109375" style="226" bestFit="1" customWidth="1"/>
    <col min="2054" max="2054" width="12.28515625" style="226" customWidth="1"/>
    <col min="2055" max="2055" width="13.85546875" style="226" customWidth="1"/>
    <col min="2056" max="2056" width="11.28515625" style="226" customWidth="1"/>
    <col min="2057" max="2057" width="10.85546875" style="226" customWidth="1"/>
    <col min="2058" max="2058" width="13.28515625" style="226" bestFit="1" customWidth="1"/>
    <col min="2059" max="2059" width="13.28515625" style="226" customWidth="1"/>
    <col min="2060" max="2060" width="16.5703125" style="226" bestFit="1" customWidth="1"/>
    <col min="2061" max="2061" width="18.5703125" style="226" customWidth="1"/>
    <col min="2062" max="2062" width="13.28515625" style="226" bestFit="1" customWidth="1"/>
    <col min="2063" max="2063" width="0" style="226" hidden="1" customWidth="1"/>
    <col min="2064" max="2064" width="12.7109375" style="226" bestFit="1" customWidth="1"/>
    <col min="2065" max="2304" width="11.42578125" style="226"/>
    <col min="2305" max="2305" width="10.140625" style="226" customWidth="1"/>
    <col min="2306" max="2306" width="27.140625" style="226" customWidth="1"/>
    <col min="2307" max="2307" width="10" style="226" customWidth="1"/>
    <col min="2308" max="2308" width="13.85546875" style="226" customWidth="1"/>
    <col min="2309" max="2309" width="13.7109375" style="226" bestFit="1" customWidth="1"/>
    <col min="2310" max="2310" width="12.28515625" style="226" customWidth="1"/>
    <col min="2311" max="2311" width="13.85546875" style="226" customWidth="1"/>
    <col min="2312" max="2312" width="11.28515625" style="226" customWidth="1"/>
    <col min="2313" max="2313" width="10.85546875" style="226" customWidth="1"/>
    <col min="2314" max="2314" width="13.28515625" style="226" bestFit="1" customWidth="1"/>
    <col min="2315" max="2315" width="13.28515625" style="226" customWidth="1"/>
    <col min="2316" max="2316" width="16.5703125" style="226" bestFit="1" customWidth="1"/>
    <col min="2317" max="2317" width="18.5703125" style="226" customWidth="1"/>
    <col min="2318" max="2318" width="13.28515625" style="226" bestFit="1" customWidth="1"/>
    <col min="2319" max="2319" width="0" style="226" hidden="1" customWidth="1"/>
    <col min="2320" max="2320" width="12.7109375" style="226" bestFit="1" customWidth="1"/>
    <col min="2321" max="2560" width="11.42578125" style="226"/>
    <col min="2561" max="2561" width="10.140625" style="226" customWidth="1"/>
    <col min="2562" max="2562" width="27.140625" style="226" customWidth="1"/>
    <col min="2563" max="2563" width="10" style="226" customWidth="1"/>
    <col min="2564" max="2564" width="13.85546875" style="226" customWidth="1"/>
    <col min="2565" max="2565" width="13.7109375" style="226" bestFit="1" customWidth="1"/>
    <col min="2566" max="2566" width="12.28515625" style="226" customWidth="1"/>
    <col min="2567" max="2567" width="13.85546875" style="226" customWidth="1"/>
    <col min="2568" max="2568" width="11.28515625" style="226" customWidth="1"/>
    <col min="2569" max="2569" width="10.85546875" style="226" customWidth="1"/>
    <col min="2570" max="2570" width="13.28515625" style="226" bestFit="1" customWidth="1"/>
    <col min="2571" max="2571" width="13.28515625" style="226" customWidth="1"/>
    <col min="2572" max="2572" width="16.5703125" style="226" bestFit="1" customWidth="1"/>
    <col min="2573" max="2573" width="18.5703125" style="226" customWidth="1"/>
    <col min="2574" max="2574" width="13.28515625" style="226" bestFit="1" customWidth="1"/>
    <col min="2575" max="2575" width="0" style="226" hidden="1" customWidth="1"/>
    <col min="2576" max="2576" width="12.7109375" style="226" bestFit="1" customWidth="1"/>
    <col min="2577" max="2816" width="11.42578125" style="226"/>
    <col min="2817" max="2817" width="10.140625" style="226" customWidth="1"/>
    <col min="2818" max="2818" width="27.140625" style="226" customWidth="1"/>
    <col min="2819" max="2819" width="10" style="226" customWidth="1"/>
    <col min="2820" max="2820" width="13.85546875" style="226" customWidth="1"/>
    <col min="2821" max="2821" width="13.7109375" style="226" bestFit="1" customWidth="1"/>
    <col min="2822" max="2822" width="12.28515625" style="226" customWidth="1"/>
    <col min="2823" max="2823" width="13.85546875" style="226" customWidth="1"/>
    <col min="2824" max="2824" width="11.28515625" style="226" customWidth="1"/>
    <col min="2825" max="2825" width="10.85546875" style="226" customWidth="1"/>
    <col min="2826" max="2826" width="13.28515625" style="226" bestFit="1" customWidth="1"/>
    <col min="2827" max="2827" width="13.28515625" style="226" customWidth="1"/>
    <col min="2828" max="2828" width="16.5703125" style="226" bestFit="1" customWidth="1"/>
    <col min="2829" max="2829" width="18.5703125" style="226" customWidth="1"/>
    <col min="2830" max="2830" width="13.28515625" style="226" bestFit="1" customWidth="1"/>
    <col min="2831" max="2831" width="0" style="226" hidden="1" customWidth="1"/>
    <col min="2832" max="2832" width="12.7109375" style="226" bestFit="1" customWidth="1"/>
    <col min="2833" max="3072" width="11.42578125" style="226"/>
    <col min="3073" max="3073" width="10.140625" style="226" customWidth="1"/>
    <col min="3074" max="3074" width="27.140625" style="226" customWidth="1"/>
    <col min="3075" max="3075" width="10" style="226" customWidth="1"/>
    <col min="3076" max="3076" width="13.85546875" style="226" customWidth="1"/>
    <col min="3077" max="3077" width="13.7109375" style="226" bestFit="1" customWidth="1"/>
    <col min="3078" max="3078" width="12.28515625" style="226" customWidth="1"/>
    <col min="3079" max="3079" width="13.85546875" style="226" customWidth="1"/>
    <col min="3080" max="3080" width="11.28515625" style="226" customWidth="1"/>
    <col min="3081" max="3081" width="10.85546875" style="226" customWidth="1"/>
    <col min="3082" max="3082" width="13.28515625" style="226" bestFit="1" customWidth="1"/>
    <col min="3083" max="3083" width="13.28515625" style="226" customWidth="1"/>
    <col min="3084" max="3084" width="16.5703125" style="226" bestFit="1" customWidth="1"/>
    <col min="3085" max="3085" width="18.5703125" style="226" customWidth="1"/>
    <col min="3086" max="3086" width="13.28515625" style="226" bestFit="1" customWidth="1"/>
    <col min="3087" max="3087" width="0" style="226" hidden="1" customWidth="1"/>
    <col min="3088" max="3088" width="12.7109375" style="226" bestFit="1" customWidth="1"/>
    <col min="3089" max="3328" width="11.42578125" style="226"/>
    <col min="3329" max="3329" width="10.140625" style="226" customWidth="1"/>
    <col min="3330" max="3330" width="27.140625" style="226" customWidth="1"/>
    <col min="3331" max="3331" width="10" style="226" customWidth="1"/>
    <col min="3332" max="3332" width="13.85546875" style="226" customWidth="1"/>
    <col min="3333" max="3333" width="13.7109375" style="226" bestFit="1" customWidth="1"/>
    <col min="3334" max="3334" width="12.28515625" style="226" customWidth="1"/>
    <col min="3335" max="3335" width="13.85546875" style="226" customWidth="1"/>
    <col min="3336" max="3336" width="11.28515625" style="226" customWidth="1"/>
    <col min="3337" max="3337" width="10.85546875" style="226" customWidth="1"/>
    <col min="3338" max="3338" width="13.28515625" style="226" bestFit="1" customWidth="1"/>
    <col min="3339" max="3339" width="13.28515625" style="226" customWidth="1"/>
    <col min="3340" max="3340" width="16.5703125" style="226" bestFit="1" customWidth="1"/>
    <col min="3341" max="3341" width="18.5703125" style="226" customWidth="1"/>
    <col min="3342" max="3342" width="13.28515625" style="226" bestFit="1" customWidth="1"/>
    <col min="3343" max="3343" width="0" style="226" hidden="1" customWidth="1"/>
    <col min="3344" max="3344" width="12.7109375" style="226" bestFit="1" customWidth="1"/>
    <col min="3345" max="3584" width="11.42578125" style="226"/>
    <col min="3585" max="3585" width="10.140625" style="226" customWidth="1"/>
    <col min="3586" max="3586" width="27.140625" style="226" customWidth="1"/>
    <col min="3587" max="3587" width="10" style="226" customWidth="1"/>
    <col min="3588" max="3588" width="13.85546875" style="226" customWidth="1"/>
    <col min="3589" max="3589" width="13.7109375" style="226" bestFit="1" customWidth="1"/>
    <col min="3590" max="3590" width="12.28515625" style="226" customWidth="1"/>
    <col min="3591" max="3591" width="13.85546875" style="226" customWidth="1"/>
    <col min="3592" max="3592" width="11.28515625" style="226" customWidth="1"/>
    <col min="3593" max="3593" width="10.85546875" style="226" customWidth="1"/>
    <col min="3594" max="3594" width="13.28515625" style="226" bestFit="1" customWidth="1"/>
    <col min="3595" max="3595" width="13.28515625" style="226" customWidth="1"/>
    <col min="3596" max="3596" width="16.5703125" style="226" bestFit="1" customWidth="1"/>
    <col min="3597" max="3597" width="18.5703125" style="226" customWidth="1"/>
    <col min="3598" max="3598" width="13.28515625" style="226" bestFit="1" customWidth="1"/>
    <col min="3599" max="3599" width="0" style="226" hidden="1" customWidth="1"/>
    <col min="3600" max="3600" width="12.7109375" style="226" bestFit="1" customWidth="1"/>
    <col min="3601" max="3840" width="11.42578125" style="226"/>
    <col min="3841" max="3841" width="10.140625" style="226" customWidth="1"/>
    <col min="3842" max="3842" width="27.140625" style="226" customWidth="1"/>
    <col min="3843" max="3843" width="10" style="226" customWidth="1"/>
    <col min="3844" max="3844" width="13.85546875" style="226" customWidth="1"/>
    <col min="3845" max="3845" width="13.7109375" style="226" bestFit="1" customWidth="1"/>
    <col min="3846" max="3846" width="12.28515625" style="226" customWidth="1"/>
    <col min="3847" max="3847" width="13.85546875" style="226" customWidth="1"/>
    <col min="3848" max="3848" width="11.28515625" style="226" customWidth="1"/>
    <col min="3849" max="3849" width="10.85546875" style="226" customWidth="1"/>
    <col min="3850" max="3850" width="13.28515625" style="226" bestFit="1" customWidth="1"/>
    <col min="3851" max="3851" width="13.28515625" style="226" customWidth="1"/>
    <col min="3852" max="3852" width="16.5703125" style="226" bestFit="1" customWidth="1"/>
    <col min="3853" max="3853" width="18.5703125" style="226" customWidth="1"/>
    <col min="3854" max="3854" width="13.28515625" style="226" bestFit="1" customWidth="1"/>
    <col min="3855" max="3855" width="0" style="226" hidden="1" customWidth="1"/>
    <col min="3856" max="3856" width="12.7109375" style="226" bestFit="1" customWidth="1"/>
    <col min="3857" max="4096" width="11.42578125" style="226"/>
    <col min="4097" max="4097" width="10.140625" style="226" customWidth="1"/>
    <col min="4098" max="4098" width="27.140625" style="226" customWidth="1"/>
    <col min="4099" max="4099" width="10" style="226" customWidth="1"/>
    <col min="4100" max="4100" width="13.85546875" style="226" customWidth="1"/>
    <col min="4101" max="4101" width="13.7109375" style="226" bestFit="1" customWidth="1"/>
    <col min="4102" max="4102" width="12.28515625" style="226" customWidth="1"/>
    <col min="4103" max="4103" width="13.85546875" style="226" customWidth="1"/>
    <col min="4104" max="4104" width="11.28515625" style="226" customWidth="1"/>
    <col min="4105" max="4105" width="10.85546875" style="226" customWidth="1"/>
    <col min="4106" max="4106" width="13.28515625" style="226" bestFit="1" customWidth="1"/>
    <col min="4107" max="4107" width="13.28515625" style="226" customWidth="1"/>
    <col min="4108" max="4108" width="16.5703125" style="226" bestFit="1" customWidth="1"/>
    <col min="4109" max="4109" width="18.5703125" style="226" customWidth="1"/>
    <col min="4110" max="4110" width="13.28515625" style="226" bestFit="1" customWidth="1"/>
    <col min="4111" max="4111" width="0" style="226" hidden="1" customWidth="1"/>
    <col min="4112" max="4112" width="12.7109375" style="226" bestFit="1" customWidth="1"/>
    <col min="4113" max="4352" width="11.42578125" style="226"/>
    <col min="4353" max="4353" width="10.140625" style="226" customWidth="1"/>
    <col min="4354" max="4354" width="27.140625" style="226" customWidth="1"/>
    <col min="4355" max="4355" width="10" style="226" customWidth="1"/>
    <col min="4356" max="4356" width="13.85546875" style="226" customWidth="1"/>
    <col min="4357" max="4357" width="13.7109375" style="226" bestFit="1" customWidth="1"/>
    <col min="4358" max="4358" width="12.28515625" style="226" customWidth="1"/>
    <col min="4359" max="4359" width="13.85546875" style="226" customWidth="1"/>
    <col min="4360" max="4360" width="11.28515625" style="226" customWidth="1"/>
    <col min="4361" max="4361" width="10.85546875" style="226" customWidth="1"/>
    <col min="4362" max="4362" width="13.28515625" style="226" bestFit="1" customWidth="1"/>
    <col min="4363" max="4363" width="13.28515625" style="226" customWidth="1"/>
    <col min="4364" max="4364" width="16.5703125" style="226" bestFit="1" customWidth="1"/>
    <col min="4365" max="4365" width="18.5703125" style="226" customWidth="1"/>
    <col min="4366" max="4366" width="13.28515625" style="226" bestFit="1" customWidth="1"/>
    <col min="4367" max="4367" width="0" style="226" hidden="1" customWidth="1"/>
    <col min="4368" max="4368" width="12.7109375" style="226" bestFit="1" customWidth="1"/>
    <col min="4369" max="4608" width="11.42578125" style="226"/>
    <col min="4609" max="4609" width="10.140625" style="226" customWidth="1"/>
    <col min="4610" max="4610" width="27.140625" style="226" customWidth="1"/>
    <col min="4611" max="4611" width="10" style="226" customWidth="1"/>
    <col min="4612" max="4612" width="13.85546875" style="226" customWidth="1"/>
    <col min="4613" max="4613" width="13.7109375" style="226" bestFit="1" customWidth="1"/>
    <col min="4614" max="4614" width="12.28515625" style="226" customWidth="1"/>
    <col min="4615" max="4615" width="13.85546875" style="226" customWidth="1"/>
    <col min="4616" max="4616" width="11.28515625" style="226" customWidth="1"/>
    <col min="4617" max="4617" width="10.85546875" style="226" customWidth="1"/>
    <col min="4618" max="4618" width="13.28515625" style="226" bestFit="1" customWidth="1"/>
    <col min="4619" max="4619" width="13.28515625" style="226" customWidth="1"/>
    <col min="4620" max="4620" width="16.5703125" style="226" bestFit="1" customWidth="1"/>
    <col min="4621" max="4621" width="18.5703125" style="226" customWidth="1"/>
    <col min="4622" max="4622" width="13.28515625" style="226" bestFit="1" customWidth="1"/>
    <col min="4623" max="4623" width="0" style="226" hidden="1" customWidth="1"/>
    <col min="4624" max="4624" width="12.7109375" style="226" bestFit="1" customWidth="1"/>
    <col min="4625" max="4864" width="11.42578125" style="226"/>
    <col min="4865" max="4865" width="10.140625" style="226" customWidth="1"/>
    <col min="4866" max="4866" width="27.140625" style="226" customWidth="1"/>
    <col min="4867" max="4867" width="10" style="226" customWidth="1"/>
    <col min="4868" max="4868" width="13.85546875" style="226" customWidth="1"/>
    <col min="4869" max="4869" width="13.7109375" style="226" bestFit="1" customWidth="1"/>
    <col min="4870" max="4870" width="12.28515625" style="226" customWidth="1"/>
    <col min="4871" max="4871" width="13.85546875" style="226" customWidth="1"/>
    <col min="4872" max="4872" width="11.28515625" style="226" customWidth="1"/>
    <col min="4873" max="4873" width="10.85546875" style="226" customWidth="1"/>
    <col min="4874" max="4874" width="13.28515625" style="226" bestFit="1" customWidth="1"/>
    <col min="4875" max="4875" width="13.28515625" style="226" customWidth="1"/>
    <col min="4876" max="4876" width="16.5703125" style="226" bestFit="1" customWidth="1"/>
    <col min="4877" max="4877" width="18.5703125" style="226" customWidth="1"/>
    <col min="4878" max="4878" width="13.28515625" style="226" bestFit="1" customWidth="1"/>
    <col min="4879" max="4879" width="0" style="226" hidden="1" customWidth="1"/>
    <col min="4880" max="4880" width="12.7109375" style="226" bestFit="1" customWidth="1"/>
    <col min="4881" max="5120" width="11.42578125" style="226"/>
    <col min="5121" max="5121" width="10.140625" style="226" customWidth="1"/>
    <col min="5122" max="5122" width="27.140625" style="226" customWidth="1"/>
    <col min="5123" max="5123" width="10" style="226" customWidth="1"/>
    <col min="5124" max="5124" width="13.85546875" style="226" customWidth="1"/>
    <col min="5125" max="5125" width="13.7109375" style="226" bestFit="1" customWidth="1"/>
    <col min="5126" max="5126" width="12.28515625" style="226" customWidth="1"/>
    <col min="5127" max="5127" width="13.85546875" style="226" customWidth="1"/>
    <col min="5128" max="5128" width="11.28515625" style="226" customWidth="1"/>
    <col min="5129" max="5129" width="10.85546875" style="226" customWidth="1"/>
    <col min="5130" max="5130" width="13.28515625" style="226" bestFit="1" customWidth="1"/>
    <col min="5131" max="5131" width="13.28515625" style="226" customWidth="1"/>
    <col min="5132" max="5132" width="16.5703125" style="226" bestFit="1" customWidth="1"/>
    <col min="5133" max="5133" width="18.5703125" style="226" customWidth="1"/>
    <col min="5134" max="5134" width="13.28515625" style="226" bestFit="1" customWidth="1"/>
    <col min="5135" max="5135" width="0" style="226" hidden="1" customWidth="1"/>
    <col min="5136" max="5136" width="12.7109375" style="226" bestFit="1" customWidth="1"/>
    <col min="5137" max="5376" width="11.42578125" style="226"/>
    <col min="5377" max="5377" width="10.140625" style="226" customWidth="1"/>
    <col min="5378" max="5378" width="27.140625" style="226" customWidth="1"/>
    <col min="5379" max="5379" width="10" style="226" customWidth="1"/>
    <col min="5380" max="5380" width="13.85546875" style="226" customWidth="1"/>
    <col min="5381" max="5381" width="13.7109375" style="226" bestFit="1" customWidth="1"/>
    <col min="5382" max="5382" width="12.28515625" style="226" customWidth="1"/>
    <col min="5383" max="5383" width="13.85546875" style="226" customWidth="1"/>
    <col min="5384" max="5384" width="11.28515625" style="226" customWidth="1"/>
    <col min="5385" max="5385" width="10.85546875" style="226" customWidth="1"/>
    <col min="5386" max="5386" width="13.28515625" style="226" bestFit="1" customWidth="1"/>
    <col min="5387" max="5387" width="13.28515625" style="226" customWidth="1"/>
    <col min="5388" max="5388" width="16.5703125" style="226" bestFit="1" customWidth="1"/>
    <col min="5389" max="5389" width="18.5703125" style="226" customWidth="1"/>
    <col min="5390" max="5390" width="13.28515625" style="226" bestFit="1" customWidth="1"/>
    <col min="5391" max="5391" width="0" style="226" hidden="1" customWidth="1"/>
    <col min="5392" max="5392" width="12.7109375" style="226" bestFit="1" customWidth="1"/>
    <col min="5393" max="5632" width="11.42578125" style="226"/>
    <col min="5633" max="5633" width="10.140625" style="226" customWidth="1"/>
    <col min="5634" max="5634" width="27.140625" style="226" customWidth="1"/>
    <col min="5635" max="5635" width="10" style="226" customWidth="1"/>
    <col min="5636" max="5636" width="13.85546875" style="226" customWidth="1"/>
    <col min="5637" max="5637" width="13.7109375" style="226" bestFit="1" customWidth="1"/>
    <col min="5638" max="5638" width="12.28515625" style="226" customWidth="1"/>
    <col min="5639" max="5639" width="13.85546875" style="226" customWidth="1"/>
    <col min="5640" max="5640" width="11.28515625" style="226" customWidth="1"/>
    <col min="5641" max="5641" width="10.85546875" style="226" customWidth="1"/>
    <col min="5642" max="5642" width="13.28515625" style="226" bestFit="1" customWidth="1"/>
    <col min="5643" max="5643" width="13.28515625" style="226" customWidth="1"/>
    <col min="5644" max="5644" width="16.5703125" style="226" bestFit="1" customWidth="1"/>
    <col min="5645" max="5645" width="18.5703125" style="226" customWidth="1"/>
    <col min="5646" max="5646" width="13.28515625" style="226" bestFit="1" customWidth="1"/>
    <col min="5647" max="5647" width="0" style="226" hidden="1" customWidth="1"/>
    <col min="5648" max="5648" width="12.7109375" style="226" bestFit="1" customWidth="1"/>
    <col min="5649" max="5888" width="11.42578125" style="226"/>
    <col min="5889" max="5889" width="10.140625" style="226" customWidth="1"/>
    <col min="5890" max="5890" width="27.140625" style="226" customWidth="1"/>
    <col min="5891" max="5891" width="10" style="226" customWidth="1"/>
    <col min="5892" max="5892" width="13.85546875" style="226" customWidth="1"/>
    <col min="5893" max="5893" width="13.7109375" style="226" bestFit="1" customWidth="1"/>
    <col min="5894" max="5894" width="12.28515625" style="226" customWidth="1"/>
    <col min="5895" max="5895" width="13.85546875" style="226" customWidth="1"/>
    <col min="5896" max="5896" width="11.28515625" style="226" customWidth="1"/>
    <col min="5897" max="5897" width="10.85546875" style="226" customWidth="1"/>
    <col min="5898" max="5898" width="13.28515625" style="226" bestFit="1" customWidth="1"/>
    <col min="5899" max="5899" width="13.28515625" style="226" customWidth="1"/>
    <col min="5900" max="5900" width="16.5703125" style="226" bestFit="1" customWidth="1"/>
    <col min="5901" max="5901" width="18.5703125" style="226" customWidth="1"/>
    <col min="5902" max="5902" width="13.28515625" style="226" bestFit="1" customWidth="1"/>
    <col min="5903" max="5903" width="0" style="226" hidden="1" customWidth="1"/>
    <col min="5904" max="5904" width="12.7109375" style="226" bestFit="1" customWidth="1"/>
    <col min="5905" max="6144" width="11.42578125" style="226"/>
    <col min="6145" max="6145" width="10.140625" style="226" customWidth="1"/>
    <col min="6146" max="6146" width="27.140625" style="226" customWidth="1"/>
    <col min="6147" max="6147" width="10" style="226" customWidth="1"/>
    <col min="6148" max="6148" width="13.85546875" style="226" customWidth="1"/>
    <col min="6149" max="6149" width="13.7109375" style="226" bestFit="1" customWidth="1"/>
    <col min="6150" max="6150" width="12.28515625" style="226" customWidth="1"/>
    <col min="6151" max="6151" width="13.85546875" style="226" customWidth="1"/>
    <col min="6152" max="6152" width="11.28515625" style="226" customWidth="1"/>
    <col min="6153" max="6153" width="10.85546875" style="226" customWidth="1"/>
    <col min="6154" max="6154" width="13.28515625" style="226" bestFit="1" customWidth="1"/>
    <col min="6155" max="6155" width="13.28515625" style="226" customWidth="1"/>
    <col min="6156" max="6156" width="16.5703125" style="226" bestFit="1" customWidth="1"/>
    <col min="6157" max="6157" width="18.5703125" style="226" customWidth="1"/>
    <col min="6158" max="6158" width="13.28515625" style="226" bestFit="1" customWidth="1"/>
    <col min="6159" max="6159" width="0" style="226" hidden="1" customWidth="1"/>
    <col min="6160" max="6160" width="12.7109375" style="226" bestFit="1" customWidth="1"/>
    <col min="6161" max="6400" width="11.42578125" style="226"/>
    <col min="6401" max="6401" width="10.140625" style="226" customWidth="1"/>
    <col min="6402" max="6402" width="27.140625" style="226" customWidth="1"/>
    <col min="6403" max="6403" width="10" style="226" customWidth="1"/>
    <col min="6404" max="6404" width="13.85546875" style="226" customWidth="1"/>
    <col min="6405" max="6405" width="13.7109375" style="226" bestFit="1" customWidth="1"/>
    <col min="6406" max="6406" width="12.28515625" style="226" customWidth="1"/>
    <col min="6407" max="6407" width="13.85546875" style="226" customWidth="1"/>
    <col min="6408" max="6408" width="11.28515625" style="226" customWidth="1"/>
    <col min="6409" max="6409" width="10.85546875" style="226" customWidth="1"/>
    <col min="6410" max="6410" width="13.28515625" style="226" bestFit="1" customWidth="1"/>
    <col min="6411" max="6411" width="13.28515625" style="226" customWidth="1"/>
    <col min="6412" max="6412" width="16.5703125" style="226" bestFit="1" customWidth="1"/>
    <col min="6413" max="6413" width="18.5703125" style="226" customWidth="1"/>
    <col min="6414" max="6414" width="13.28515625" style="226" bestFit="1" customWidth="1"/>
    <col min="6415" max="6415" width="0" style="226" hidden="1" customWidth="1"/>
    <col min="6416" max="6416" width="12.7109375" style="226" bestFit="1" customWidth="1"/>
    <col min="6417" max="6656" width="11.42578125" style="226"/>
    <col min="6657" max="6657" width="10.140625" style="226" customWidth="1"/>
    <col min="6658" max="6658" width="27.140625" style="226" customWidth="1"/>
    <col min="6659" max="6659" width="10" style="226" customWidth="1"/>
    <col min="6660" max="6660" width="13.85546875" style="226" customWidth="1"/>
    <col min="6661" max="6661" width="13.7109375" style="226" bestFit="1" customWidth="1"/>
    <col min="6662" max="6662" width="12.28515625" style="226" customWidth="1"/>
    <col min="6663" max="6663" width="13.85546875" style="226" customWidth="1"/>
    <col min="6664" max="6664" width="11.28515625" style="226" customWidth="1"/>
    <col min="6665" max="6665" width="10.85546875" style="226" customWidth="1"/>
    <col min="6666" max="6666" width="13.28515625" style="226" bestFit="1" customWidth="1"/>
    <col min="6667" max="6667" width="13.28515625" style="226" customWidth="1"/>
    <col min="6668" max="6668" width="16.5703125" style="226" bestFit="1" customWidth="1"/>
    <col min="6669" max="6669" width="18.5703125" style="226" customWidth="1"/>
    <col min="6670" max="6670" width="13.28515625" style="226" bestFit="1" customWidth="1"/>
    <col min="6671" max="6671" width="0" style="226" hidden="1" customWidth="1"/>
    <col min="6672" max="6672" width="12.7109375" style="226" bestFit="1" customWidth="1"/>
    <col min="6673" max="6912" width="11.42578125" style="226"/>
    <col min="6913" max="6913" width="10.140625" style="226" customWidth="1"/>
    <col min="6914" max="6914" width="27.140625" style="226" customWidth="1"/>
    <col min="6915" max="6915" width="10" style="226" customWidth="1"/>
    <col min="6916" max="6916" width="13.85546875" style="226" customWidth="1"/>
    <col min="6917" max="6917" width="13.7109375" style="226" bestFit="1" customWidth="1"/>
    <col min="6918" max="6918" width="12.28515625" style="226" customWidth="1"/>
    <col min="6919" max="6919" width="13.85546875" style="226" customWidth="1"/>
    <col min="6920" max="6920" width="11.28515625" style="226" customWidth="1"/>
    <col min="6921" max="6921" width="10.85546875" style="226" customWidth="1"/>
    <col min="6922" max="6922" width="13.28515625" style="226" bestFit="1" customWidth="1"/>
    <col min="6923" max="6923" width="13.28515625" style="226" customWidth="1"/>
    <col min="6924" max="6924" width="16.5703125" style="226" bestFit="1" customWidth="1"/>
    <col min="6925" max="6925" width="18.5703125" style="226" customWidth="1"/>
    <col min="6926" max="6926" width="13.28515625" style="226" bestFit="1" customWidth="1"/>
    <col min="6927" max="6927" width="0" style="226" hidden="1" customWidth="1"/>
    <col min="6928" max="6928" width="12.7109375" style="226" bestFit="1" customWidth="1"/>
    <col min="6929" max="7168" width="11.42578125" style="226"/>
    <col min="7169" max="7169" width="10.140625" style="226" customWidth="1"/>
    <col min="7170" max="7170" width="27.140625" style="226" customWidth="1"/>
    <col min="7171" max="7171" width="10" style="226" customWidth="1"/>
    <col min="7172" max="7172" width="13.85546875" style="226" customWidth="1"/>
    <col min="7173" max="7173" width="13.7109375" style="226" bestFit="1" customWidth="1"/>
    <col min="7174" max="7174" width="12.28515625" style="226" customWidth="1"/>
    <col min="7175" max="7175" width="13.85546875" style="226" customWidth="1"/>
    <col min="7176" max="7176" width="11.28515625" style="226" customWidth="1"/>
    <col min="7177" max="7177" width="10.85546875" style="226" customWidth="1"/>
    <col min="7178" max="7178" width="13.28515625" style="226" bestFit="1" customWidth="1"/>
    <col min="7179" max="7179" width="13.28515625" style="226" customWidth="1"/>
    <col min="7180" max="7180" width="16.5703125" style="226" bestFit="1" customWidth="1"/>
    <col min="7181" max="7181" width="18.5703125" style="226" customWidth="1"/>
    <col min="7182" max="7182" width="13.28515625" style="226" bestFit="1" customWidth="1"/>
    <col min="7183" max="7183" width="0" style="226" hidden="1" customWidth="1"/>
    <col min="7184" max="7184" width="12.7109375" style="226" bestFit="1" customWidth="1"/>
    <col min="7185" max="7424" width="11.42578125" style="226"/>
    <col min="7425" max="7425" width="10.140625" style="226" customWidth="1"/>
    <col min="7426" max="7426" width="27.140625" style="226" customWidth="1"/>
    <col min="7427" max="7427" width="10" style="226" customWidth="1"/>
    <col min="7428" max="7428" width="13.85546875" style="226" customWidth="1"/>
    <col min="7429" max="7429" width="13.7109375" style="226" bestFit="1" customWidth="1"/>
    <col min="7430" max="7430" width="12.28515625" style="226" customWidth="1"/>
    <col min="7431" max="7431" width="13.85546875" style="226" customWidth="1"/>
    <col min="7432" max="7432" width="11.28515625" style="226" customWidth="1"/>
    <col min="7433" max="7433" width="10.85546875" style="226" customWidth="1"/>
    <col min="7434" max="7434" width="13.28515625" style="226" bestFit="1" customWidth="1"/>
    <col min="7435" max="7435" width="13.28515625" style="226" customWidth="1"/>
    <col min="7436" max="7436" width="16.5703125" style="226" bestFit="1" customWidth="1"/>
    <col min="7437" max="7437" width="18.5703125" style="226" customWidth="1"/>
    <col min="7438" max="7438" width="13.28515625" style="226" bestFit="1" customWidth="1"/>
    <col min="7439" max="7439" width="0" style="226" hidden="1" customWidth="1"/>
    <col min="7440" max="7440" width="12.7109375" style="226" bestFit="1" customWidth="1"/>
    <col min="7441" max="7680" width="11.42578125" style="226"/>
    <col min="7681" max="7681" width="10.140625" style="226" customWidth="1"/>
    <col min="7682" max="7682" width="27.140625" style="226" customWidth="1"/>
    <col min="7683" max="7683" width="10" style="226" customWidth="1"/>
    <col min="7684" max="7684" width="13.85546875" style="226" customWidth="1"/>
    <col min="7685" max="7685" width="13.7109375" style="226" bestFit="1" customWidth="1"/>
    <col min="7686" max="7686" width="12.28515625" style="226" customWidth="1"/>
    <col min="7687" max="7687" width="13.85546875" style="226" customWidth="1"/>
    <col min="7688" max="7688" width="11.28515625" style="226" customWidth="1"/>
    <col min="7689" max="7689" width="10.85546875" style="226" customWidth="1"/>
    <col min="7690" max="7690" width="13.28515625" style="226" bestFit="1" customWidth="1"/>
    <col min="7691" max="7691" width="13.28515625" style="226" customWidth="1"/>
    <col min="7692" max="7692" width="16.5703125" style="226" bestFit="1" customWidth="1"/>
    <col min="7693" max="7693" width="18.5703125" style="226" customWidth="1"/>
    <col min="7694" max="7694" width="13.28515625" style="226" bestFit="1" customWidth="1"/>
    <col min="7695" max="7695" width="0" style="226" hidden="1" customWidth="1"/>
    <col min="7696" max="7696" width="12.7109375" style="226" bestFit="1" customWidth="1"/>
    <col min="7697" max="7936" width="11.42578125" style="226"/>
    <col min="7937" max="7937" width="10.140625" style="226" customWidth="1"/>
    <col min="7938" max="7938" width="27.140625" style="226" customWidth="1"/>
    <col min="7939" max="7939" width="10" style="226" customWidth="1"/>
    <col min="7940" max="7940" width="13.85546875" style="226" customWidth="1"/>
    <col min="7941" max="7941" width="13.7109375" style="226" bestFit="1" customWidth="1"/>
    <col min="7942" max="7942" width="12.28515625" style="226" customWidth="1"/>
    <col min="7943" max="7943" width="13.85546875" style="226" customWidth="1"/>
    <col min="7944" max="7944" width="11.28515625" style="226" customWidth="1"/>
    <col min="7945" max="7945" width="10.85546875" style="226" customWidth="1"/>
    <col min="7946" max="7946" width="13.28515625" style="226" bestFit="1" customWidth="1"/>
    <col min="7947" max="7947" width="13.28515625" style="226" customWidth="1"/>
    <col min="7948" max="7948" width="16.5703125" style="226" bestFit="1" customWidth="1"/>
    <col min="7949" max="7949" width="18.5703125" style="226" customWidth="1"/>
    <col min="7950" max="7950" width="13.28515625" style="226" bestFit="1" customWidth="1"/>
    <col min="7951" max="7951" width="0" style="226" hidden="1" customWidth="1"/>
    <col min="7952" max="7952" width="12.7109375" style="226" bestFit="1" customWidth="1"/>
    <col min="7953" max="8192" width="11.42578125" style="226"/>
    <col min="8193" max="8193" width="10.140625" style="226" customWidth="1"/>
    <col min="8194" max="8194" width="27.140625" style="226" customWidth="1"/>
    <col min="8195" max="8195" width="10" style="226" customWidth="1"/>
    <col min="8196" max="8196" width="13.85546875" style="226" customWidth="1"/>
    <col min="8197" max="8197" width="13.7109375" style="226" bestFit="1" customWidth="1"/>
    <col min="8198" max="8198" width="12.28515625" style="226" customWidth="1"/>
    <col min="8199" max="8199" width="13.85546875" style="226" customWidth="1"/>
    <col min="8200" max="8200" width="11.28515625" style="226" customWidth="1"/>
    <col min="8201" max="8201" width="10.85546875" style="226" customWidth="1"/>
    <col min="8202" max="8202" width="13.28515625" style="226" bestFit="1" customWidth="1"/>
    <col min="8203" max="8203" width="13.28515625" style="226" customWidth="1"/>
    <col min="8204" max="8204" width="16.5703125" style="226" bestFit="1" customWidth="1"/>
    <col min="8205" max="8205" width="18.5703125" style="226" customWidth="1"/>
    <col min="8206" max="8206" width="13.28515625" style="226" bestFit="1" customWidth="1"/>
    <col min="8207" max="8207" width="0" style="226" hidden="1" customWidth="1"/>
    <col min="8208" max="8208" width="12.7109375" style="226" bestFit="1" customWidth="1"/>
    <col min="8209" max="8448" width="11.42578125" style="226"/>
    <col min="8449" max="8449" width="10.140625" style="226" customWidth="1"/>
    <col min="8450" max="8450" width="27.140625" style="226" customWidth="1"/>
    <col min="8451" max="8451" width="10" style="226" customWidth="1"/>
    <col min="8452" max="8452" width="13.85546875" style="226" customWidth="1"/>
    <col min="8453" max="8453" width="13.7109375" style="226" bestFit="1" customWidth="1"/>
    <col min="8454" max="8454" width="12.28515625" style="226" customWidth="1"/>
    <col min="8455" max="8455" width="13.85546875" style="226" customWidth="1"/>
    <col min="8456" max="8456" width="11.28515625" style="226" customWidth="1"/>
    <col min="8457" max="8457" width="10.85546875" style="226" customWidth="1"/>
    <col min="8458" max="8458" width="13.28515625" style="226" bestFit="1" customWidth="1"/>
    <col min="8459" max="8459" width="13.28515625" style="226" customWidth="1"/>
    <col min="8460" max="8460" width="16.5703125" style="226" bestFit="1" customWidth="1"/>
    <col min="8461" max="8461" width="18.5703125" style="226" customWidth="1"/>
    <col min="8462" max="8462" width="13.28515625" style="226" bestFit="1" customWidth="1"/>
    <col min="8463" max="8463" width="0" style="226" hidden="1" customWidth="1"/>
    <col min="8464" max="8464" width="12.7109375" style="226" bestFit="1" customWidth="1"/>
    <col min="8465" max="8704" width="11.42578125" style="226"/>
    <col min="8705" max="8705" width="10.140625" style="226" customWidth="1"/>
    <col min="8706" max="8706" width="27.140625" style="226" customWidth="1"/>
    <col min="8707" max="8707" width="10" style="226" customWidth="1"/>
    <col min="8708" max="8708" width="13.85546875" style="226" customWidth="1"/>
    <col min="8709" max="8709" width="13.7109375" style="226" bestFit="1" customWidth="1"/>
    <col min="8710" max="8710" width="12.28515625" style="226" customWidth="1"/>
    <col min="8711" max="8711" width="13.85546875" style="226" customWidth="1"/>
    <col min="8712" max="8712" width="11.28515625" style="226" customWidth="1"/>
    <col min="8713" max="8713" width="10.85546875" style="226" customWidth="1"/>
    <col min="8714" max="8714" width="13.28515625" style="226" bestFit="1" customWidth="1"/>
    <col min="8715" max="8715" width="13.28515625" style="226" customWidth="1"/>
    <col min="8716" max="8716" width="16.5703125" style="226" bestFit="1" customWidth="1"/>
    <col min="8717" max="8717" width="18.5703125" style="226" customWidth="1"/>
    <col min="8718" max="8718" width="13.28515625" style="226" bestFit="1" customWidth="1"/>
    <col min="8719" max="8719" width="0" style="226" hidden="1" customWidth="1"/>
    <col min="8720" max="8720" width="12.7109375" style="226" bestFit="1" customWidth="1"/>
    <col min="8721" max="8960" width="11.42578125" style="226"/>
    <col min="8961" max="8961" width="10.140625" style="226" customWidth="1"/>
    <col min="8962" max="8962" width="27.140625" style="226" customWidth="1"/>
    <col min="8963" max="8963" width="10" style="226" customWidth="1"/>
    <col min="8964" max="8964" width="13.85546875" style="226" customWidth="1"/>
    <col min="8965" max="8965" width="13.7109375" style="226" bestFit="1" customWidth="1"/>
    <col min="8966" max="8966" width="12.28515625" style="226" customWidth="1"/>
    <col min="8967" max="8967" width="13.85546875" style="226" customWidth="1"/>
    <col min="8968" max="8968" width="11.28515625" style="226" customWidth="1"/>
    <col min="8969" max="8969" width="10.85546875" style="226" customWidth="1"/>
    <col min="8970" max="8970" width="13.28515625" style="226" bestFit="1" customWidth="1"/>
    <col min="8971" max="8971" width="13.28515625" style="226" customWidth="1"/>
    <col min="8972" max="8972" width="16.5703125" style="226" bestFit="1" customWidth="1"/>
    <col min="8973" max="8973" width="18.5703125" style="226" customWidth="1"/>
    <col min="8974" max="8974" width="13.28515625" style="226" bestFit="1" customWidth="1"/>
    <col min="8975" max="8975" width="0" style="226" hidden="1" customWidth="1"/>
    <col min="8976" max="8976" width="12.7109375" style="226" bestFit="1" customWidth="1"/>
    <col min="8977" max="9216" width="11.42578125" style="226"/>
    <col min="9217" max="9217" width="10.140625" style="226" customWidth="1"/>
    <col min="9218" max="9218" width="27.140625" style="226" customWidth="1"/>
    <col min="9219" max="9219" width="10" style="226" customWidth="1"/>
    <col min="9220" max="9220" width="13.85546875" style="226" customWidth="1"/>
    <col min="9221" max="9221" width="13.7109375" style="226" bestFit="1" customWidth="1"/>
    <col min="9222" max="9222" width="12.28515625" style="226" customWidth="1"/>
    <col min="9223" max="9223" width="13.85546875" style="226" customWidth="1"/>
    <col min="9224" max="9224" width="11.28515625" style="226" customWidth="1"/>
    <col min="9225" max="9225" width="10.85546875" style="226" customWidth="1"/>
    <col min="9226" max="9226" width="13.28515625" style="226" bestFit="1" customWidth="1"/>
    <col min="9227" max="9227" width="13.28515625" style="226" customWidth="1"/>
    <col min="9228" max="9228" width="16.5703125" style="226" bestFit="1" customWidth="1"/>
    <col min="9229" max="9229" width="18.5703125" style="226" customWidth="1"/>
    <col min="9230" max="9230" width="13.28515625" style="226" bestFit="1" customWidth="1"/>
    <col min="9231" max="9231" width="0" style="226" hidden="1" customWidth="1"/>
    <col min="9232" max="9232" width="12.7109375" style="226" bestFit="1" customWidth="1"/>
    <col min="9233" max="9472" width="11.42578125" style="226"/>
    <col min="9473" max="9473" width="10.140625" style="226" customWidth="1"/>
    <col min="9474" max="9474" width="27.140625" style="226" customWidth="1"/>
    <col min="9475" max="9475" width="10" style="226" customWidth="1"/>
    <col min="9476" max="9476" width="13.85546875" style="226" customWidth="1"/>
    <col min="9477" max="9477" width="13.7109375" style="226" bestFit="1" customWidth="1"/>
    <col min="9478" max="9478" width="12.28515625" style="226" customWidth="1"/>
    <col min="9479" max="9479" width="13.85546875" style="226" customWidth="1"/>
    <col min="9480" max="9480" width="11.28515625" style="226" customWidth="1"/>
    <col min="9481" max="9481" width="10.85546875" style="226" customWidth="1"/>
    <col min="9482" max="9482" width="13.28515625" style="226" bestFit="1" customWidth="1"/>
    <col min="9483" max="9483" width="13.28515625" style="226" customWidth="1"/>
    <col min="9484" max="9484" width="16.5703125" style="226" bestFit="1" customWidth="1"/>
    <col min="9485" max="9485" width="18.5703125" style="226" customWidth="1"/>
    <col min="9486" max="9486" width="13.28515625" style="226" bestFit="1" customWidth="1"/>
    <col min="9487" max="9487" width="0" style="226" hidden="1" customWidth="1"/>
    <col min="9488" max="9488" width="12.7109375" style="226" bestFit="1" customWidth="1"/>
    <col min="9489" max="9728" width="11.42578125" style="226"/>
    <col min="9729" max="9729" width="10.140625" style="226" customWidth="1"/>
    <col min="9730" max="9730" width="27.140625" style="226" customWidth="1"/>
    <col min="9731" max="9731" width="10" style="226" customWidth="1"/>
    <col min="9732" max="9732" width="13.85546875" style="226" customWidth="1"/>
    <col min="9733" max="9733" width="13.7109375" style="226" bestFit="1" customWidth="1"/>
    <col min="9734" max="9734" width="12.28515625" style="226" customWidth="1"/>
    <col min="9735" max="9735" width="13.85546875" style="226" customWidth="1"/>
    <col min="9736" max="9736" width="11.28515625" style="226" customWidth="1"/>
    <col min="9737" max="9737" width="10.85546875" style="226" customWidth="1"/>
    <col min="9738" max="9738" width="13.28515625" style="226" bestFit="1" customWidth="1"/>
    <col min="9739" max="9739" width="13.28515625" style="226" customWidth="1"/>
    <col min="9740" max="9740" width="16.5703125" style="226" bestFit="1" customWidth="1"/>
    <col min="9741" max="9741" width="18.5703125" style="226" customWidth="1"/>
    <col min="9742" max="9742" width="13.28515625" style="226" bestFit="1" customWidth="1"/>
    <col min="9743" max="9743" width="0" style="226" hidden="1" customWidth="1"/>
    <col min="9744" max="9744" width="12.7109375" style="226" bestFit="1" customWidth="1"/>
    <col min="9745" max="9984" width="11.42578125" style="226"/>
    <col min="9985" max="9985" width="10.140625" style="226" customWidth="1"/>
    <col min="9986" max="9986" width="27.140625" style="226" customWidth="1"/>
    <col min="9987" max="9987" width="10" style="226" customWidth="1"/>
    <col min="9988" max="9988" width="13.85546875" style="226" customWidth="1"/>
    <col min="9989" max="9989" width="13.7109375" style="226" bestFit="1" customWidth="1"/>
    <col min="9990" max="9990" width="12.28515625" style="226" customWidth="1"/>
    <col min="9991" max="9991" width="13.85546875" style="226" customWidth="1"/>
    <col min="9992" max="9992" width="11.28515625" style="226" customWidth="1"/>
    <col min="9993" max="9993" width="10.85546875" style="226" customWidth="1"/>
    <col min="9994" max="9994" width="13.28515625" style="226" bestFit="1" customWidth="1"/>
    <col min="9995" max="9995" width="13.28515625" style="226" customWidth="1"/>
    <col min="9996" max="9996" width="16.5703125" style="226" bestFit="1" customWidth="1"/>
    <col min="9997" max="9997" width="18.5703125" style="226" customWidth="1"/>
    <col min="9998" max="9998" width="13.28515625" style="226" bestFit="1" customWidth="1"/>
    <col min="9999" max="9999" width="0" style="226" hidden="1" customWidth="1"/>
    <col min="10000" max="10000" width="12.7109375" style="226" bestFit="1" customWidth="1"/>
    <col min="10001" max="10240" width="11.42578125" style="226"/>
    <col min="10241" max="10241" width="10.140625" style="226" customWidth="1"/>
    <col min="10242" max="10242" width="27.140625" style="226" customWidth="1"/>
    <col min="10243" max="10243" width="10" style="226" customWidth="1"/>
    <col min="10244" max="10244" width="13.85546875" style="226" customWidth="1"/>
    <col min="10245" max="10245" width="13.7109375" style="226" bestFit="1" customWidth="1"/>
    <col min="10246" max="10246" width="12.28515625" style="226" customWidth="1"/>
    <col min="10247" max="10247" width="13.85546875" style="226" customWidth="1"/>
    <col min="10248" max="10248" width="11.28515625" style="226" customWidth="1"/>
    <col min="10249" max="10249" width="10.85546875" style="226" customWidth="1"/>
    <col min="10250" max="10250" width="13.28515625" style="226" bestFit="1" customWidth="1"/>
    <col min="10251" max="10251" width="13.28515625" style="226" customWidth="1"/>
    <col min="10252" max="10252" width="16.5703125" style="226" bestFit="1" customWidth="1"/>
    <col min="10253" max="10253" width="18.5703125" style="226" customWidth="1"/>
    <col min="10254" max="10254" width="13.28515625" style="226" bestFit="1" customWidth="1"/>
    <col min="10255" max="10255" width="0" style="226" hidden="1" customWidth="1"/>
    <col min="10256" max="10256" width="12.7109375" style="226" bestFit="1" customWidth="1"/>
    <col min="10257" max="10496" width="11.42578125" style="226"/>
    <col min="10497" max="10497" width="10.140625" style="226" customWidth="1"/>
    <col min="10498" max="10498" width="27.140625" style="226" customWidth="1"/>
    <col min="10499" max="10499" width="10" style="226" customWidth="1"/>
    <col min="10500" max="10500" width="13.85546875" style="226" customWidth="1"/>
    <col min="10501" max="10501" width="13.7109375" style="226" bestFit="1" customWidth="1"/>
    <col min="10502" max="10502" width="12.28515625" style="226" customWidth="1"/>
    <col min="10503" max="10503" width="13.85546875" style="226" customWidth="1"/>
    <col min="10504" max="10504" width="11.28515625" style="226" customWidth="1"/>
    <col min="10505" max="10505" width="10.85546875" style="226" customWidth="1"/>
    <col min="10506" max="10506" width="13.28515625" style="226" bestFit="1" customWidth="1"/>
    <col min="10507" max="10507" width="13.28515625" style="226" customWidth="1"/>
    <col min="10508" max="10508" width="16.5703125" style="226" bestFit="1" customWidth="1"/>
    <col min="10509" max="10509" width="18.5703125" style="226" customWidth="1"/>
    <col min="10510" max="10510" width="13.28515625" style="226" bestFit="1" customWidth="1"/>
    <col min="10511" max="10511" width="0" style="226" hidden="1" customWidth="1"/>
    <col min="10512" max="10512" width="12.7109375" style="226" bestFit="1" customWidth="1"/>
    <col min="10513" max="10752" width="11.42578125" style="226"/>
    <col min="10753" max="10753" width="10.140625" style="226" customWidth="1"/>
    <col min="10754" max="10754" width="27.140625" style="226" customWidth="1"/>
    <col min="10755" max="10755" width="10" style="226" customWidth="1"/>
    <col min="10756" max="10756" width="13.85546875" style="226" customWidth="1"/>
    <col min="10757" max="10757" width="13.7109375" style="226" bestFit="1" customWidth="1"/>
    <col min="10758" max="10758" width="12.28515625" style="226" customWidth="1"/>
    <col min="10759" max="10759" width="13.85546875" style="226" customWidth="1"/>
    <col min="10760" max="10760" width="11.28515625" style="226" customWidth="1"/>
    <col min="10761" max="10761" width="10.85546875" style="226" customWidth="1"/>
    <col min="10762" max="10762" width="13.28515625" style="226" bestFit="1" customWidth="1"/>
    <col min="10763" max="10763" width="13.28515625" style="226" customWidth="1"/>
    <col min="10764" max="10764" width="16.5703125" style="226" bestFit="1" customWidth="1"/>
    <col min="10765" max="10765" width="18.5703125" style="226" customWidth="1"/>
    <col min="10766" max="10766" width="13.28515625" style="226" bestFit="1" customWidth="1"/>
    <col min="10767" max="10767" width="0" style="226" hidden="1" customWidth="1"/>
    <col min="10768" max="10768" width="12.7109375" style="226" bestFit="1" customWidth="1"/>
    <col min="10769" max="11008" width="11.42578125" style="226"/>
    <col min="11009" max="11009" width="10.140625" style="226" customWidth="1"/>
    <col min="11010" max="11010" width="27.140625" style="226" customWidth="1"/>
    <col min="11011" max="11011" width="10" style="226" customWidth="1"/>
    <col min="11012" max="11012" width="13.85546875" style="226" customWidth="1"/>
    <col min="11013" max="11013" width="13.7109375" style="226" bestFit="1" customWidth="1"/>
    <col min="11014" max="11014" width="12.28515625" style="226" customWidth="1"/>
    <col min="11015" max="11015" width="13.85546875" style="226" customWidth="1"/>
    <col min="11016" max="11016" width="11.28515625" style="226" customWidth="1"/>
    <col min="11017" max="11017" width="10.85546875" style="226" customWidth="1"/>
    <col min="11018" max="11018" width="13.28515625" style="226" bestFit="1" customWidth="1"/>
    <col min="11019" max="11019" width="13.28515625" style="226" customWidth="1"/>
    <col min="11020" max="11020" width="16.5703125" style="226" bestFit="1" customWidth="1"/>
    <col min="11021" max="11021" width="18.5703125" style="226" customWidth="1"/>
    <col min="11022" max="11022" width="13.28515625" style="226" bestFit="1" customWidth="1"/>
    <col min="11023" max="11023" width="0" style="226" hidden="1" customWidth="1"/>
    <col min="11024" max="11024" width="12.7109375" style="226" bestFit="1" customWidth="1"/>
    <col min="11025" max="11264" width="11.42578125" style="226"/>
    <col min="11265" max="11265" width="10.140625" style="226" customWidth="1"/>
    <col min="11266" max="11266" width="27.140625" style="226" customWidth="1"/>
    <col min="11267" max="11267" width="10" style="226" customWidth="1"/>
    <col min="11268" max="11268" width="13.85546875" style="226" customWidth="1"/>
    <col min="11269" max="11269" width="13.7109375" style="226" bestFit="1" customWidth="1"/>
    <col min="11270" max="11270" width="12.28515625" style="226" customWidth="1"/>
    <col min="11271" max="11271" width="13.85546875" style="226" customWidth="1"/>
    <col min="11272" max="11272" width="11.28515625" style="226" customWidth="1"/>
    <col min="11273" max="11273" width="10.85546875" style="226" customWidth="1"/>
    <col min="11274" max="11274" width="13.28515625" style="226" bestFit="1" customWidth="1"/>
    <col min="11275" max="11275" width="13.28515625" style="226" customWidth="1"/>
    <col min="11276" max="11276" width="16.5703125" style="226" bestFit="1" customWidth="1"/>
    <col min="11277" max="11277" width="18.5703125" style="226" customWidth="1"/>
    <col min="11278" max="11278" width="13.28515625" style="226" bestFit="1" customWidth="1"/>
    <col min="11279" max="11279" width="0" style="226" hidden="1" customWidth="1"/>
    <col min="11280" max="11280" width="12.7109375" style="226" bestFit="1" customWidth="1"/>
    <col min="11281" max="11520" width="11.42578125" style="226"/>
    <col min="11521" max="11521" width="10.140625" style="226" customWidth="1"/>
    <col min="11522" max="11522" width="27.140625" style="226" customWidth="1"/>
    <col min="11523" max="11523" width="10" style="226" customWidth="1"/>
    <col min="11524" max="11524" width="13.85546875" style="226" customWidth="1"/>
    <col min="11525" max="11525" width="13.7109375" style="226" bestFit="1" customWidth="1"/>
    <col min="11526" max="11526" width="12.28515625" style="226" customWidth="1"/>
    <col min="11527" max="11527" width="13.85546875" style="226" customWidth="1"/>
    <col min="11528" max="11528" width="11.28515625" style="226" customWidth="1"/>
    <col min="11529" max="11529" width="10.85546875" style="226" customWidth="1"/>
    <col min="11530" max="11530" width="13.28515625" style="226" bestFit="1" customWidth="1"/>
    <col min="11531" max="11531" width="13.28515625" style="226" customWidth="1"/>
    <col min="11532" max="11532" width="16.5703125" style="226" bestFit="1" customWidth="1"/>
    <col min="11533" max="11533" width="18.5703125" style="226" customWidth="1"/>
    <col min="11534" max="11534" width="13.28515625" style="226" bestFit="1" customWidth="1"/>
    <col min="11535" max="11535" width="0" style="226" hidden="1" customWidth="1"/>
    <col min="11536" max="11536" width="12.7109375" style="226" bestFit="1" customWidth="1"/>
    <col min="11537" max="11776" width="11.42578125" style="226"/>
    <col min="11777" max="11777" width="10.140625" style="226" customWidth="1"/>
    <col min="11778" max="11778" width="27.140625" style="226" customWidth="1"/>
    <col min="11779" max="11779" width="10" style="226" customWidth="1"/>
    <col min="11780" max="11780" width="13.85546875" style="226" customWidth="1"/>
    <col min="11781" max="11781" width="13.7109375" style="226" bestFit="1" customWidth="1"/>
    <col min="11782" max="11782" width="12.28515625" style="226" customWidth="1"/>
    <col min="11783" max="11783" width="13.85546875" style="226" customWidth="1"/>
    <col min="11784" max="11784" width="11.28515625" style="226" customWidth="1"/>
    <col min="11785" max="11785" width="10.85546875" style="226" customWidth="1"/>
    <col min="11786" max="11786" width="13.28515625" style="226" bestFit="1" customWidth="1"/>
    <col min="11787" max="11787" width="13.28515625" style="226" customWidth="1"/>
    <col min="11788" max="11788" width="16.5703125" style="226" bestFit="1" customWidth="1"/>
    <col min="11789" max="11789" width="18.5703125" style="226" customWidth="1"/>
    <col min="11790" max="11790" width="13.28515625" style="226" bestFit="1" customWidth="1"/>
    <col min="11791" max="11791" width="0" style="226" hidden="1" customWidth="1"/>
    <col min="11792" max="11792" width="12.7109375" style="226" bestFit="1" customWidth="1"/>
    <col min="11793" max="12032" width="11.42578125" style="226"/>
    <col min="12033" max="12033" width="10.140625" style="226" customWidth="1"/>
    <col min="12034" max="12034" width="27.140625" style="226" customWidth="1"/>
    <col min="12035" max="12035" width="10" style="226" customWidth="1"/>
    <col min="12036" max="12036" width="13.85546875" style="226" customWidth="1"/>
    <col min="12037" max="12037" width="13.7109375" style="226" bestFit="1" customWidth="1"/>
    <col min="12038" max="12038" width="12.28515625" style="226" customWidth="1"/>
    <col min="12039" max="12039" width="13.85546875" style="226" customWidth="1"/>
    <col min="12040" max="12040" width="11.28515625" style="226" customWidth="1"/>
    <col min="12041" max="12041" width="10.85546875" style="226" customWidth="1"/>
    <col min="12042" max="12042" width="13.28515625" style="226" bestFit="1" customWidth="1"/>
    <col min="12043" max="12043" width="13.28515625" style="226" customWidth="1"/>
    <col min="12044" max="12044" width="16.5703125" style="226" bestFit="1" customWidth="1"/>
    <col min="12045" max="12045" width="18.5703125" style="226" customWidth="1"/>
    <col min="12046" max="12046" width="13.28515625" style="226" bestFit="1" customWidth="1"/>
    <col min="12047" max="12047" width="0" style="226" hidden="1" customWidth="1"/>
    <col min="12048" max="12048" width="12.7109375" style="226" bestFit="1" customWidth="1"/>
    <col min="12049" max="12288" width="11.42578125" style="226"/>
    <col min="12289" max="12289" width="10.140625" style="226" customWidth="1"/>
    <col min="12290" max="12290" width="27.140625" style="226" customWidth="1"/>
    <col min="12291" max="12291" width="10" style="226" customWidth="1"/>
    <col min="12292" max="12292" width="13.85546875" style="226" customWidth="1"/>
    <col min="12293" max="12293" width="13.7109375" style="226" bestFit="1" customWidth="1"/>
    <col min="12294" max="12294" width="12.28515625" style="226" customWidth="1"/>
    <col min="12295" max="12295" width="13.85546875" style="226" customWidth="1"/>
    <col min="12296" max="12296" width="11.28515625" style="226" customWidth="1"/>
    <col min="12297" max="12297" width="10.85546875" style="226" customWidth="1"/>
    <col min="12298" max="12298" width="13.28515625" style="226" bestFit="1" customWidth="1"/>
    <col min="12299" max="12299" width="13.28515625" style="226" customWidth="1"/>
    <col min="12300" max="12300" width="16.5703125" style="226" bestFit="1" customWidth="1"/>
    <col min="12301" max="12301" width="18.5703125" style="226" customWidth="1"/>
    <col min="12302" max="12302" width="13.28515625" style="226" bestFit="1" customWidth="1"/>
    <col min="12303" max="12303" width="0" style="226" hidden="1" customWidth="1"/>
    <col min="12304" max="12304" width="12.7109375" style="226" bestFit="1" customWidth="1"/>
    <col min="12305" max="12544" width="11.42578125" style="226"/>
    <col min="12545" max="12545" width="10.140625" style="226" customWidth="1"/>
    <col min="12546" max="12546" width="27.140625" style="226" customWidth="1"/>
    <col min="12547" max="12547" width="10" style="226" customWidth="1"/>
    <col min="12548" max="12548" width="13.85546875" style="226" customWidth="1"/>
    <col min="12549" max="12549" width="13.7109375" style="226" bestFit="1" customWidth="1"/>
    <col min="12550" max="12550" width="12.28515625" style="226" customWidth="1"/>
    <col min="12551" max="12551" width="13.85546875" style="226" customWidth="1"/>
    <col min="12552" max="12552" width="11.28515625" style="226" customWidth="1"/>
    <col min="12553" max="12553" width="10.85546875" style="226" customWidth="1"/>
    <col min="12554" max="12554" width="13.28515625" style="226" bestFit="1" customWidth="1"/>
    <col min="12555" max="12555" width="13.28515625" style="226" customWidth="1"/>
    <col min="12556" max="12556" width="16.5703125" style="226" bestFit="1" customWidth="1"/>
    <col min="12557" max="12557" width="18.5703125" style="226" customWidth="1"/>
    <col min="12558" max="12558" width="13.28515625" style="226" bestFit="1" customWidth="1"/>
    <col min="12559" max="12559" width="0" style="226" hidden="1" customWidth="1"/>
    <col min="12560" max="12560" width="12.7109375" style="226" bestFit="1" customWidth="1"/>
    <col min="12561" max="12800" width="11.42578125" style="226"/>
    <col min="12801" max="12801" width="10.140625" style="226" customWidth="1"/>
    <col min="12802" max="12802" width="27.140625" style="226" customWidth="1"/>
    <col min="12803" max="12803" width="10" style="226" customWidth="1"/>
    <col min="12804" max="12804" width="13.85546875" style="226" customWidth="1"/>
    <col min="12805" max="12805" width="13.7109375" style="226" bestFit="1" customWidth="1"/>
    <col min="12806" max="12806" width="12.28515625" style="226" customWidth="1"/>
    <col min="12807" max="12807" width="13.85546875" style="226" customWidth="1"/>
    <col min="12808" max="12808" width="11.28515625" style="226" customWidth="1"/>
    <col min="12809" max="12809" width="10.85546875" style="226" customWidth="1"/>
    <col min="12810" max="12810" width="13.28515625" style="226" bestFit="1" customWidth="1"/>
    <col min="12811" max="12811" width="13.28515625" style="226" customWidth="1"/>
    <col min="12812" max="12812" width="16.5703125" style="226" bestFit="1" customWidth="1"/>
    <col min="12813" max="12813" width="18.5703125" style="226" customWidth="1"/>
    <col min="12814" max="12814" width="13.28515625" style="226" bestFit="1" customWidth="1"/>
    <col min="12815" max="12815" width="0" style="226" hidden="1" customWidth="1"/>
    <col min="12816" max="12816" width="12.7109375" style="226" bestFit="1" customWidth="1"/>
    <col min="12817" max="13056" width="11.42578125" style="226"/>
    <col min="13057" max="13057" width="10.140625" style="226" customWidth="1"/>
    <col min="13058" max="13058" width="27.140625" style="226" customWidth="1"/>
    <col min="13059" max="13059" width="10" style="226" customWidth="1"/>
    <col min="13060" max="13060" width="13.85546875" style="226" customWidth="1"/>
    <col min="13061" max="13061" width="13.7109375" style="226" bestFit="1" customWidth="1"/>
    <col min="13062" max="13062" width="12.28515625" style="226" customWidth="1"/>
    <col min="13063" max="13063" width="13.85546875" style="226" customWidth="1"/>
    <col min="13064" max="13064" width="11.28515625" style="226" customWidth="1"/>
    <col min="13065" max="13065" width="10.85546875" style="226" customWidth="1"/>
    <col min="13066" max="13066" width="13.28515625" style="226" bestFit="1" customWidth="1"/>
    <col min="13067" max="13067" width="13.28515625" style="226" customWidth="1"/>
    <col min="13068" max="13068" width="16.5703125" style="226" bestFit="1" customWidth="1"/>
    <col min="13069" max="13069" width="18.5703125" style="226" customWidth="1"/>
    <col min="13070" max="13070" width="13.28515625" style="226" bestFit="1" customWidth="1"/>
    <col min="13071" max="13071" width="0" style="226" hidden="1" customWidth="1"/>
    <col min="13072" max="13072" width="12.7109375" style="226" bestFit="1" customWidth="1"/>
    <col min="13073" max="13312" width="11.42578125" style="226"/>
    <col min="13313" max="13313" width="10.140625" style="226" customWidth="1"/>
    <col min="13314" max="13314" width="27.140625" style="226" customWidth="1"/>
    <col min="13315" max="13315" width="10" style="226" customWidth="1"/>
    <col min="13316" max="13316" width="13.85546875" style="226" customWidth="1"/>
    <col min="13317" max="13317" width="13.7109375" style="226" bestFit="1" customWidth="1"/>
    <col min="13318" max="13318" width="12.28515625" style="226" customWidth="1"/>
    <col min="13319" max="13319" width="13.85546875" style="226" customWidth="1"/>
    <col min="13320" max="13320" width="11.28515625" style="226" customWidth="1"/>
    <col min="13321" max="13321" width="10.85546875" style="226" customWidth="1"/>
    <col min="13322" max="13322" width="13.28515625" style="226" bestFit="1" customWidth="1"/>
    <col min="13323" max="13323" width="13.28515625" style="226" customWidth="1"/>
    <col min="13324" max="13324" width="16.5703125" style="226" bestFit="1" customWidth="1"/>
    <col min="13325" max="13325" width="18.5703125" style="226" customWidth="1"/>
    <col min="13326" max="13326" width="13.28515625" style="226" bestFit="1" customWidth="1"/>
    <col min="13327" max="13327" width="0" style="226" hidden="1" customWidth="1"/>
    <col min="13328" max="13328" width="12.7109375" style="226" bestFit="1" customWidth="1"/>
    <col min="13329" max="13568" width="11.42578125" style="226"/>
    <col min="13569" max="13569" width="10.140625" style="226" customWidth="1"/>
    <col min="13570" max="13570" width="27.140625" style="226" customWidth="1"/>
    <col min="13571" max="13571" width="10" style="226" customWidth="1"/>
    <col min="13572" max="13572" width="13.85546875" style="226" customWidth="1"/>
    <col min="13573" max="13573" width="13.7109375" style="226" bestFit="1" customWidth="1"/>
    <col min="13574" max="13574" width="12.28515625" style="226" customWidth="1"/>
    <col min="13575" max="13575" width="13.85546875" style="226" customWidth="1"/>
    <col min="13576" max="13576" width="11.28515625" style="226" customWidth="1"/>
    <col min="13577" max="13577" width="10.85546875" style="226" customWidth="1"/>
    <col min="13578" max="13578" width="13.28515625" style="226" bestFit="1" customWidth="1"/>
    <col min="13579" max="13579" width="13.28515625" style="226" customWidth="1"/>
    <col min="13580" max="13580" width="16.5703125" style="226" bestFit="1" customWidth="1"/>
    <col min="13581" max="13581" width="18.5703125" style="226" customWidth="1"/>
    <col min="13582" max="13582" width="13.28515625" style="226" bestFit="1" customWidth="1"/>
    <col min="13583" max="13583" width="0" style="226" hidden="1" customWidth="1"/>
    <col min="13584" max="13584" width="12.7109375" style="226" bestFit="1" customWidth="1"/>
    <col min="13585" max="13824" width="11.42578125" style="226"/>
    <col min="13825" max="13825" width="10.140625" style="226" customWidth="1"/>
    <col min="13826" max="13826" width="27.140625" style="226" customWidth="1"/>
    <col min="13827" max="13827" width="10" style="226" customWidth="1"/>
    <col min="13828" max="13828" width="13.85546875" style="226" customWidth="1"/>
    <col min="13829" max="13829" width="13.7109375" style="226" bestFit="1" customWidth="1"/>
    <col min="13830" max="13830" width="12.28515625" style="226" customWidth="1"/>
    <col min="13831" max="13831" width="13.85546875" style="226" customWidth="1"/>
    <col min="13832" max="13832" width="11.28515625" style="226" customWidth="1"/>
    <col min="13833" max="13833" width="10.85546875" style="226" customWidth="1"/>
    <col min="13834" max="13834" width="13.28515625" style="226" bestFit="1" customWidth="1"/>
    <col min="13835" max="13835" width="13.28515625" style="226" customWidth="1"/>
    <col min="13836" max="13836" width="16.5703125" style="226" bestFit="1" customWidth="1"/>
    <col min="13837" max="13837" width="18.5703125" style="226" customWidth="1"/>
    <col min="13838" max="13838" width="13.28515625" style="226" bestFit="1" customWidth="1"/>
    <col min="13839" max="13839" width="0" style="226" hidden="1" customWidth="1"/>
    <col min="13840" max="13840" width="12.7109375" style="226" bestFit="1" customWidth="1"/>
    <col min="13841" max="14080" width="11.42578125" style="226"/>
    <col min="14081" max="14081" width="10.140625" style="226" customWidth="1"/>
    <col min="14082" max="14082" width="27.140625" style="226" customWidth="1"/>
    <col min="14083" max="14083" width="10" style="226" customWidth="1"/>
    <col min="14084" max="14084" width="13.85546875" style="226" customWidth="1"/>
    <col min="14085" max="14085" width="13.7109375" style="226" bestFit="1" customWidth="1"/>
    <col min="14086" max="14086" width="12.28515625" style="226" customWidth="1"/>
    <col min="14087" max="14087" width="13.85546875" style="226" customWidth="1"/>
    <col min="14088" max="14088" width="11.28515625" style="226" customWidth="1"/>
    <col min="14089" max="14089" width="10.85546875" style="226" customWidth="1"/>
    <col min="14090" max="14090" width="13.28515625" style="226" bestFit="1" customWidth="1"/>
    <col min="14091" max="14091" width="13.28515625" style="226" customWidth="1"/>
    <col min="14092" max="14092" width="16.5703125" style="226" bestFit="1" customWidth="1"/>
    <col min="14093" max="14093" width="18.5703125" style="226" customWidth="1"/>
    <col min="14094" max="14094" width="13.28515625" style="226" bestFit="1" customWidth="1"/>
    <col min="14095" max="14095" width="0" style="226" hidden="1" customWidth="1"/>
    <col min="14096" max="14096" width="12.7109375" style="226" bestFit="1" customWidth="1"/>
    <col min="14097" max="14336" width="11.42578125" style="226"/>
    <col min="14337" max="14337" width="10.140625" style="226" customWidth="1"/>
    <col min="14338" max="14338" width="27.140625" style="226" customWidth="1"/>
    <col min="14339" max="14339" width="10" style="226" customWidth="1"/>
    <col min="14340" max="14340" width="13.85546875" style="226" customWidth="1"/>
    <col min="14341" max="14341" width="13.7109375" style="226" bestFit="1" customWidth="1"/>
    <col min="14342" max="14342" width="12.28515625" style="226" customWidth="1"/>
    <col min="14343" max="14343" width="13.85546875" style="226" customWidth="1"/>
    <col min="14344" max="14344" width="11.28515625" style="226" customWidth="1"/>
    <col min="14345" max="14345" width="10.85546875" style="226" customWidth="1"/>
    <col min="14346" max="14346" width="13.28515625" style="226" bestFit="1" customWidth="1"/>
    <col min="14347" max="14347" width="13.28515625" style="226" customWidth="1"/>
    <col min="14348" max="14348" width="16.5703125" style="226" bestFit="1" customWidth="1"/>
    <col min="14349" max="14349" width="18.5703125" style="226" customWidth="1"/>
    <col min="14350" max="14350" width="13.28515625" style="226" bestFit="1" customWidth="1"/>
    <col min="14351" max="14351" width="0" style="226" hidden="1" customWidth="1"/>
    <col min="14352" max="14352" width="12.7109375" style="226" bestFit="1" customWidth="1"/>
    <col min="14353" max="14592" width="11.42578125" style="226"/>
    <col min="14593" max="14593" width="10.140625" style="226" customWidth="1"/>
    <col min="14594" max="14594" width="27.140625" style="226" customWidth="1"/>
    <col min="14595" max="14595" width="10" style="226" customWidth="1"/>
    <col min="14596" max="14596" width="13.85546875" style="226" customWidth="1"/>
    <col min="14597" max="14597" width="13.7109375" style="226" bestFit="1" customWidth="1"/>
    <col min="14598" max="14598" width="12.28515625" style="226" customWidth="1"/>
    <col min="14599" max="14599" width="13.85546875" style="226" customWidth="1"/>
    <col min="14600" max="14600" width="11.28515625" style="226" customWidth="1"/>
    <col min="14601" max="14601" width="10.85546875" style="226" customWidth="1"/>
    <col min="14602" max="14602" width="13.28515625" style="226" bestFit="1" customWidth="1"/>
    <col min="14603" max="14603" width="13.28515625" style="226" customWidth="1"/>
    <col min="14604" max="14604" width="16.5703125" style="226" bestFit="1" customWidth="1"/>
    <col min="14605" max="14605" width="18.5703125" style="226" customWidth="1"/>
    <col min="14606" max="14606" width="13.28515625" style="226" bestFit="1" customWidth="1"/>
    <col min="14607" max="14607" width="0" style="226" hidden="1" customWidth="1"/>
    <col min="14608" max="14608" width="12.7109375" style="226" bestFit="1" customWidth="1"/>
    <col min="14609" max="14848" width="11.42578125" style="226"/>
    <col min="14849" max="14849" width="10.140625" style="226" customWidth="1"/>
    <col min="14850" max="14850" width="27.140625" style="226" customWidth="1"/>
    <col min="14851" max="14851" width="10" style="226" customWidth="1"/>
    <col min="14852" max="14852" width="13.85546875" style="226" customWidth="1"/>
    <col min="14853" max="14853" width="13.7109375" style="226" bestFit="1" customWidth="1"/>
    <col min="14854" max="14854" width="12.28515625" style="226" customWidth="1"/>
    <col min="14855" max="14855" width="13.85546875" style="226" customWidth="1"/>
    <col min="14856" max="14856" width="11.28515625" style="226" customWidth="1"/>
    <col min="14857" max="14857" width="10.85546875" style="226" customWidth="1"/>
    <col min="14858" max="14858" width="13.28515625" style="226" bestFit="1" customWidth="1"/>
    <col min="14859" max="14859" width="13.28515625" style="226" customWidth="1"/>
    <col min="14860" max="14860" width="16.5703125" style="226" bestFit="1" customWidth="1"/>
    <col min="14861" max="14861" width="18.5703125" style="226" customWidth="1"/>
    <col min="14862" max="14862" width="13.28515625" style="226" bestFit="1" customWidth="1"/>
    <col min="14863" max="14863" width="0" style="226" hidden="1" customWidth="1"/>
    <col min="14864" max="14864" width="12.7109375" style="226" bestFit="1" customWidth="1"/>
    <col min="14865" max="15104" width="11.42578125" style="226"/>
    <col min="15105" max="15105" width="10.140625" style="226" customWidth="1"/>
    <col min="15106" max="15106" width="27.140625" style="226" customWidth="1"/>
    <col min="15107" max="15107" width="10" style="226" customWidth="1"/>
    <col min="15108" max="15108" width="13.85546875" style="226" customWidth="1"/>
    <col min="15109" max="15109" width="13.7109375" style="226" bestFit="1" customWidth="1"/>
    <col min="15110" max="15110" width="12.28515625" style="226" customWidth="1"/>
    <col min="15111" max="15111" width="13.85546875" style="226" customWidth="1"/>
    <col min="15112" max="15112" width="11.28515625" style="226" customWidth="1"/>
    <col min="15113" max="15113" width="10.85546875" style="226" customWidth="1"/>
    <col min="15114" max="15114" width="13.28515625" style="226" bestFit="1" customWidth="1"/>
    <col min="15115" max="15115" width="13.28515625" style="226" customWidth="1"/>
    <col min="15116" max="15116" width="16.5703125" style="226" bestFit="1" customWidth="1"/>
    <col min="15117" max="15117" width="18.5703125" style="226" customWidth="1"/>
    <col min="15118" max="15118" width="13.28515625" style="226" bestFit="1" customWidth="1"/>
    <col min="15119" max="15119" width="0" style="226" hidden="1" customWidth="1"/>
    <col min="15120" max="15120" width="12.7109375" style="226" bestFit="1" customWidth="1"/>
    <col min="15121" max="15360" width="11.42578125" style="226"/>
    <col min="15361" max="15361" width="10.140625" style="226" customWidth="1"/>
    <col min="15362" max="15362" width="27.140625" style="226" customWidth="1"/>
    <col min="15363" max="15363" width="10" style="226" customWidth="1"/>
    <col min="15364" max="15364" width="13.85546875" style="226" customWidth="1"/>
    <col min="15365" max="15365" width="13.7109375" style="226" bestFit="1" customWidth="1"/>
    <col min="15366" max="15366" width="12.28515625" style="226" customWidth="1"/>
    <col min="15367" max="15367" width="13.85546875" style="226" customWidth="1"/>
    <col min="15368" max="15368" width="11.28515625" style="226" customWidth="1"/>
    <col min="15369" max="15369" width="10.85546875" style="226" customWidth="1"/>
    <col min="15370" max="15370" width="13.28515625" style="226" bestFit="1" customWidth="1"/>
    <col min="15371" max="15371" width="13.28515625" style="226" customWidth="1"/>
    <col min="15372" max="15372" width="16.5703125" style="226" bestFit="1" customWidth="1"/>
    <col min="15373" max="15373" width="18.5703125" style="226" customWidth="1"/>
    <col min="15374" max="15374" width="13.28515625" style="226" bestFit="1" customWidth="1"/>
    <col min="15375" max="15375" width="0" style="226" hidden="1" customWidth="1"/>
    <col min="15376" max="15376" width="12.7109375" style="226" bestFit="1" customWidth="1"/>
    <col min="15377" max="15616" width="11.42578125" style="226"/>
    <col min="15617" max="15617" width="10.140625" style="226" customWidth="1"/>
    <col min="15618" max="15618" width="27.140625" style="226" customWidth="1"/>
    <col min="15619" max="15619" width="10" style="226" customWidth="1"/>
    <col min="15620" max="15620" width="13.85546875" style="226" customWidth="1"/>
    <col min="15621" max="15621" width="13.7109375" style="226" bestFit="1" customWidth="1"/>
    <col min="15622" max="15622" width="12.28515625" style="226" customWidth="1"/>
    <col min="15623" max="15623" width="13.85546875" style="226" customWidth="1"/>
    <col min="15624" max="15624" width="11.28515625" style="226" customWidth="1"/>
    <col min="15625" max="15625" width="10.85546875" style="226" customWidth="1"/>
    <col min="15626" max="15626" width="13.28515625" style="226" bestFit="1" customWidth="1"/>
    <col min="15627" max="15627" width="13.28515625" style="226" customWidth="1"/>
    <col min="15628" max="15628" width="16.5703125" style="226" bestFit="1" customWidth="1"/>
    <col min="15629" max="15629" width="18.5703125" style="226" customWidth="1"/>
    <col min="15630" max="15630" width="13.28515625" style="226" bestFit="1" customWidth="1"/>
    <col min="15631" max="15631" width="0" style="226" hidden="1" customWidth="1"/>
    <col min="15632" max="15632" width="12.7109375" style="226" bestFit="1" customWidth="1"/>
    <col min="15633" max="15872" width="11.42578125" style="226"/>
    <col min="15873" max="15873" width="10.140625" style="226" customWidth="1"/>
    <col min="15874" max="15874" width="27.140625" style="226" customWidth="1"/>
    <col min="15875" max="15875" width="10" style="226" customWidth="1"/>
    <col min="15876" max="15876" width="13.85546875" style="226" customWidth="1"/>
    <col min="15877" max="15877" width="13.7109375" style="226" bestFit="1" customWidth="1"/>
    <col min="15878" max="15878" width="12.28515625" style="226" customWidth="1"/>
    <col min="15879" max="15879" width="13.85546875" style="226" customWidth="1"/>
    <col min="15880" max="15880" width="11.28515625" style="226" customWidth="1"/>
    <col min="15881" max="15881" width="10.85546875" style="226" customWidth="1"/>
    <col min="15882" max="15882" width="13.28515625" style="226" bestFit="1" customWidth="1"/>
    <col min="15883" max="15883" width="13.28515625" style="226" customWidth="1"/>
    <col min="15884" max="15884" width="16.5703125" style="226" bestFit="1" customWidth="1"/>
    <col min="15885" max="15885" width="18.5703125" style="226" customWidth="1"/>
    <col min="15886" max="15886" width="13.28515625" style="226" bestFit="1" customWidth="1"/>
    <col min="15887" max="15887" width="0" style="226" hidden="1" customWidth="1"/>
    <col min="15888" max="15888" width="12.7109375" style="226" bestFit="1" customWidth="1"/>
    <col min="15889" max="16128" width="11.42578125" style="226"/>
    <col min="16129" max="16129" width="10.140625" style="226" customWidth="1"/>
    <col min="16130" max="16130" width="27.140625" style="226" customWidth="1"/>
    <col min="16131" max="16131" width="10" style="226" customWidth="1"/>
    <col min="16132" max="16132" width="13.85546875" style="226" customWidth="1"/>
    <col min="16133" max="16133" width="13.7109375" style="226" bestFit="1" customWidth="1"/>
    <col min="16134" max="16134" width="12.28515625" style="226" customWidth="1"/>
    <col min="16135" max="16135" width="13.85546875" style="226" customWidth="1"/>
    <col min="16136" max="16136" width="11.28515625" style="226" customWidth="1"/>
    <col min="16137" max="16137" width="10.85546875" style="226" customWidth="1"/>
    <col min="16138" max="16138" width="13.28515625" style="226" bestFit="1" customWidth="1"/>
    <col min="16139" max="16139" width="13.28515625" style="226" customWidth="1"/>
    <col min="16140" max="16140" width="16.5703125" style="226" bestFit="1" customWidth="1"/>
    <col min="16141" max="16141" width="18.5703125" style="226" customWidth="1"/>
    <col min="16142" max="16142" width="13.28515625" style="226" bestFit="1" customWidth="1"/>
    <col min="16143" max="16143" width="0" style="226" hidden="1" customWidth="1"/>
    <col min="16144" max="16144" width="12.7109375" style="226" bestFit="1" customWidth="1"/>
    <col min="16145" max="16384" width="11.42578125" style="226"/>
  </cols>
  <sheetData>
    <row r="1" spans="2:16" x14ac:dyDescent="0.25">
      <c r="B1" s="482"/>
      <c r="C1" s="482"/>
      <c r="D1" s="482"/>
      <c r="E1" s="482"/>
      <c r="F1" s="482"/>
      <c r="G1" s="482"/>
      <c r="H1" s="482"/>
      <c r="I1" s="482"/>
      <c r="J1" s="482"/>
      <c r="K1" s="482"/>
      <c r="L1" s="482"/>
    </row>
    <row r="2" spans="2:16" ht="18.75" x14ac:dyDescent="0.3">
      <c r="B2" s="1172" t="s">
        <v>679</v>
      </c>
      <c r="C2" s="1172"/>
      <c r="D2" s="1172"/>
      <c r="E2" s="1172"/>
      <c r="F2" s="1172"/>
      <c r="G2" s="1172"/>
      <c r="H2" s="1172"/>
      <c r="I2" s="1172"/>
      <c r="J2" s="1172"/>
      <c r="K2" s="1172"/>
      <c r="L2" s="1172"/>
    </row>
    <row r="3" spans="2:16" ht="18.75" x14ac:dyDescent="0.3">
      <c r="B3" s="1184" t="s">
        <v>710</v>
      </c>
      <c r="C3" s="1184"/>
      <c r="D3" s="1184"/>
      <c r="E3" s="1184"/>
      <c r="F3" s="1184"/>
      <c r="G3" s="1184"/>
      <c r="H3" s="1184"/>
      <c r="I3" s="1184"/>
      <c r="J3" s="1184"/>
      <c r="K3" s="1184"/>
      <c r="L3" s="1184"/>
    </row>
    <row r="4" spans="2:16" ht="15.75" x14ac:dyDescent="0.25">
      <c r="B4" s="1183" t="s">
        <v>824</v>
      </c>
      <c r="C4" s="1183"/>
      <c r="D4" s="1183"/>
      <c r="E4" s="1183"/>
      <c r="F4" s="1183"/>
      <c r="G4" s="1183"/>
      <c r="H4" s="1183"/>
      <c r="I4" s="1183"/>
      <c r="J4" s="1183"/>
      <c r="K4" s="1183"/>
      <c r="L4" s="1183"/>
    </row>
    <row r="5" spans="2:16" ht="15.75" x14ac:dyDescent="0.25">
      <c r="B5" s="1183" t="s">
        <v>85</v>
      </c>
      <c r="C5" s="1183"/>
      <c r="D5" s="1183"/>
      <c r="E5" s="1183"/>
      <c r="F5" s="1183"/>
      <c r="G5" s="1183"/>
      <c r="H5" s="1183"/>
      <c r="I5" s="1183"/>
      <c r="J5" s="1183"/>
      <c r="K5" s="1183"/>
      <c r="L5" s="1183"/>
    </row>
    <row r="6" spans="2:16" s="352" customFormat="1" x14ac:dyDescent="0.25">
      <c r="B6" s="482"/>
      <c r="C6" s="482"/>
      <c r="D6" s="482"/>
      <c r="E6" s="482"/>
      <c r="F6" s="482"/>
      <c r="G6" s="482"/>
      <c r="H6" s="482"/>
      <c r="I6" s="482"/>
      <c r="J6" s="482"/>
      <c r="K6" s="482"/>
      <c r="L6" s="482"/>
    </row>
    <row r="7" spans="2:16" s="352" customFormat="1" x14ac:dyDescent="0.25"/>
    <row r="8" spans="2:16" s="352" customFormat="1" ht="15.75" thickBot="1" x14ac:dyDescent="0.3"/>
    <row r="9" spans="2:16" x14ac:dyDescent="0.25">
      <c r="B9" s="1185" t="s">
        <v>149</v>
      </c>
      <c r="C9" s="1187" t="s">
        <v>150</v>
      </c>
      <c r="D9" s="1187"/>
      <c r="E9" s="1187"/>
      <c r="F9" s="483" t="s">
        <v>151</v>
      </c>
      <c r="G9" s="483"/>
      <c r="H9" s="483"/>
      <c r="I9" s="483"/>
      <c r="J9" s="1187" t="s">
        <v>152</v>
      </c>
      <c r="K9" s="1187"/>
      <c r="L9" s="1187" t="s">
        <v>69</v>
      </c>
      <c r="M9" s="1188"/>
    </row>
    <row r="10" spans="2:16" ht="25.5" x14ac:dyDescent="0.25">
      <c r="B10" s="1186"/>
      <c r="C10" s="497" t="s">
        <v>153</v>
      </c>
      <c r="D10" s="498" t="s">
        <v>154</v>
      </c>
      <c r="E10" s="497" t="s">
        <v>155</v>
      </c>
      <c r="F10" s="497" t="s">
        <v>156</v>
      </c>
      <c r="G10" s="499" t="s">
        <v>157</v>
      </c>
      <c r="H10" s="497" t="s">
        <v>158</v>
      </c>
      <c r="I10" s="497" t="s">
        <v>159</v>
      </c>
      <c r="J10" s="497" t="s">
        <v>160</v>
      </c>
      <c r="K10" s="497" t="s">
        <v>161</v>
      </c>
      <c r="L10" s="500" t="s">
        <v>2</v>
      </c>
      <c r="M10" s="501" t="s">
        <v>162</v>
      </c>
    </row>
    <row r="11" spans="2:16" x14ac:dyDescent="0.25">
      <c r="B11" s="507" t="s">
        <v>163</v>
      </c>
      <c r="C11" s="360">
        <v>0</v>
      </c>
      <c r="D11" s="484">
        <v>0</v>
      </c>
      <c r="E11" s="484">
        <v>4919998658</v>
      </c>
      <c r="F11" s="484">
        <v>309322145</v>
      </c>
      <c r="G11" s="484">
        <v>709776240</v>
      </c>
      <c r="H11" s="484">
        <v>292328255</v>
      </c>
      <c r="I11" s="484">
        <v>81022917</v>
      </c>
      <c r="J11" s="484">
        <v>0</v>
      </c>
      <c r="K11" s="484">
        <v>0</v>
      </c>
      <c r="L11" s="502">
        <v>6312448215</v>
      </c>
      <c r="M11" s="503">
        <v>5278558912</v>
      </c>
      <c r="N11" s="372"/>
    </row>
    <row r="12" spans="2:16" x14ac:dyDescent="0.25">
      <c r="B12" s="511" t="s">
        <v>164</v>
      </c>
      <c r="C12" s="486"/>
      <c r="D12" s="504">
        <v>1387223760</v>
      </c>
      <c r="E12" s="484">
        <v>80001342</v>
      </c>
      <c r="F12" s="484">
        <v>114953706</v>
      </c>
      <c r="G12" s="504">
        <v>-708000000</v>
      </c>
      <c r="H12" s="504">
        <v>530835197</v>
      </c>
      <c r="I12" s="504">
        <v>-4890645</v>
      </c>
      <c r="J12" s="484">
        <v>0</v>
      </c>
      <c r="K12" s="484">
        <v>0</v>
      </c>
      <c r="L12" s="502">
        <v>1400123360</v>
      </c>
      <c r="M12" s="503">
        <v>2360501480</v>
      </c>
    </row>
    <row r="13" spans="2:16" ht="12.75" customHeight="1" x14ac:dyDescent="0.25">
      <c r="B13" s="508" t="s">
        <v>165</v>
      </c>
      <c r="C13" s="488"/>
      <c r="D13" s="505"/>
      <c r="E13" s="505"/>
      <c r="F13" s="505"/>
      <c r="G13" s="505"/>
      <c r="H13" s="505"/>
      <c r="I13" s="505"/>
      <c r="J13" s="505"/>
      <c r="K13" s="504">
        <v>0</v>
      </c>
      <c r="L13" s="502">
        <v>0</v>
      </c>
      <c r="M13" s="503">
        <v>0</v>
      </c>
    </row>
    <row r="14" spans="2:16" x14ac:dyDescent="0.25">
      <c r="B14" s="509" t="s">
        <v>124</v>
      </c>
      <c r="C14" s="411"/>
      <c r="D14" s="506"/>
      <c r="E14" s="505"/>
      <c r="F14" s="505"/>
      <c r="G14" s="505"/>
      <c r="H14" s="505"/>
      <c r="I14" s="505"/>
      <c r="J14" s="484">
        <v>1423486182</v>
      </c>
      <c r="K14" s="484">
        <v>-553175629</v>
      </c>
      <c r="L14" s="502">
        <v>870310553</v>
      </c>
      <c r="M14" s="503">
        <v>1874856616</v>
      </c>
    </row>
    <row r="15" spans="2:16" x14ac:dyDescent="0.25">
      <c r="B15" s="489" t="s">
        <v>166</v>
      </c>
      <c r="C15" s="490">
        <v>0</v>
      </c>
      <c r="D15" s="490">
        <v>1387223760</v>
      </c>
      <c r="E15" s="490">
        <v>5000000000</v>
      </c>
      <c r="F15" s="490">
        <v>424275851</v>
      </c>
      <c r="G15" s="490">
        <v>1776240</v>
      </c>
      <c r="H15" s="490">
        <v>823163452</v>
      </c>
      <c r="I15" s="490">
        <v>76132272</v>
      </c>
      <c r="J15" s="490">
        <v>1423486182</v>
      </c>
      <c r="K15" s="490">
        <v>-553175629</v>
      </c>
      <c r="L15" s="490">
        <v>8582882128</v>
      </c>
      <c r="M15" s="491">
        <v>9513917008</v>
      </c>
      <c r="N15" s="372"/>
      <c r="O15" s="372"/>
    </row>
    <row r="16" spans="2:16" ht="15.75" thickBot="1" x14ac:dyDescent="0.3">
      <c r="B16" s="510" t="s">
        <v>167</v>
      </c>
      <c r="C16" s="492">
        <v>0</v>
      </c>
      <c r="D16" s="425">
        <v>627998658</v>
      </c>
      <c r="E16" s="425">
        <v>5000000000</v>
      </c>
      <c r="F16" s="425">
        <v>349355526</v>
      </c>
      <c r="G16" s="425">
        <v>1776240</v>
      </c>
      <c r="H16" s="425">
        <v>823163452</v>
      </c>
      <c r="I16" s="425">
        <v>76132272</v>
      </c>
      <c r="J16" s="425">
        <v>760634244</v>
      </c>
      <c r="K16" s="425">
        <v>1874856616</v>
      </c>
      <c r="L16" s="425">
        <v>9513917008</v>
      </c>
      <c r="M16" s="366">
        <v>0</v>
      </c>
      <c r="N16" s="493"/>
      <c r="O16" s="372"/>
      <c r="P16" s="372"/>
    </row>
    <row r="17" spans="2:16" x14ac:dyDescent="0.25">
      <c r="K17" s="372"/>
      <c r="M17" s="372"/>
    </row>
    <row r="18" spans="2:16" x14ac:dyDescent="0.25">
      <c r="B18" s="481" t="s">
        <v>812</v>
      </c>
      <c r="E18" s="372"/>
      <c r="F18" s="372"/>
      <c r="G18" s="372"/>
      <c r="H18" s="372"/>
      <c r="I18" s="372"/>
      <c r="J18" s="372"/>
      <c r="K18" s="372"/>
      <c r="L18" s="494"/>
    </row>
    <row r="19" spans="2:16" x14ac:dyDescent="0.25">
      <c r="G19" s="372"/>
      <c r="I19" s="372"/>
      <c r="L19" s="372"/>
      <c r="M19" s="372"/>
    </row>
    <row r="20" spans="2:16" x14ac:dyDescent="0.25">
      <c r="E20" s="372"/>
      <c r="I20" s="372"/>
      <c r="J20" s="372"/>
      <c r="K20" s="372"/>
      <c r="L20" s="372"/>
      <c r="M20" s="372"/>
      <c r="P20" s="372"/>
    </row>
    <row r="21" spans="2:16" x14ac:dyDescent="0.25">
      <c r="I21" s="372"/>
      <c r="J21" s="372"/>
      <c r="K21" s="372"/>
      <c r="L21" s="372"/>
      <c r="P21" s="372"/>
    </row>
    <row r="22" spans="2:16" s="352" customFormat="1" x14ac:dyDescent="0.25">
      <c r="C22" s="495"/>
      <c r="F22" s="362"/>
      <c r="G22" s="362"/>
      <c r="I22" s="496"/>
    </row>
  </sheetData>
  <mergeCells count="8">
    <mergeCell ref="B4:L4"/>
    <mergeCell ref="B5:L5"/>
    <mergeCell ref="B2:L2"/>
    <mergeCell ref="B3:L3"/>
    <mergeCell ref="B9:B10"/>
    <mergeCell ref="C9:E9"/>
    <mergeCell ref="J9:K9"/>
    <mergeCell ref="L9:M9"/>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68"/>
  <sheetViews>
    <sheetView showGridLines="0" topLeftCell="A55" workbookViewId="0">
      <selection activeCell="F31" sqref="F31"/>
    </sheetView>
  </sheetViews>
  <sheetFormatPr baseColWidth="10" defaultRowHeight="15" x14ac:dyDescent="0.25"/>
  <cols>
    <col min="1" max="1" width="9.5703125" customWidth="1"/>
    <col min="4" max="4" width="12.7109375" customWidth="1"/>
    <col min="5" max="5" width="19.140625" customWidth="1"/>
    <col min="6" max="6" width="21.28515625" customWidth="1"/>
    <col min="8" max="8" width="16" customWidth="1"/>
    <col min="12" max="12" width="12.7109375" bestFit="1" customWidth="1"/>
    <col min="261" max="261" width="19.140625" customWidth="1"/>
    <col min="262" max="262" width="21.28515625" customWidth="1"/>
    <col min="264" max="264" width="14.28515625" customWidth="1"/>
    <col min="268" max="268" width="12.7109375" bestFit="1" customWidth="1"/>
    <col min="517" max="517" width="19.140625" customWidth="1"/>
    <col min="518" max="518" width="21.28515625" customWidth="1"/>
    <col min="520" max="520" width="14.28515625" customWidth="1"/>
    <col min="524" max="524" width="12.7109375" bestFit="1" customWidth="1"/>
    <col min="773" max="773" width="19.140625" customWidth="1"/>
    <col min="774" max="774" width="21.28515625" customWidth="1"/>
    <col min="776" max="776" width="14.28515625" customWidth="1"/>
    <col min="780" max="780" width="12.7109375" bestFit="1" customWidth="1"/>
    <col min="1029" max="1029" width="19.140625" customWidth="1"/>
    <col min="1030" max="1030" width="21.28515625" customWidth="1"/>
    <col min="1032" max="1032" width="14.28515625" customWidth="1"/>
    <col min="1036" max="1036" width="12.7109375" bestFit="1" customWidth="1"/>
    <col min="1285" max="1285" width="19.140625" customWidth="1"/>
    <col min="1286" max="1286" width="21.28515625" customWidth="1"/>
    <col min="1288" max="1288" width="14.28515625" customWidth="1"/>
    <col min="1292" max="1292" width="12.7109375" bestFit="1" customWidth="1"/>
    <col min="1541" max="1541" width="19.140625" customWidth="1"/>
    <col min="1542" max="1542" width="21.28515625" customWidth="1"/>
    <col min="1544" max="1544" width="14.28515625" customWidth="1"/>
    <col min="1548" max="1548" width="12.7109375" bestFit="1" customWidth="1"/>
    <col min="1797" max="1797" width="19.140625" customWidth="1"/>
    <col min="1798" max="1798" width="21.28515625" customWidth="1"/>
    <col min="1800" max="1800" width="14.28515625" customWidth="1"/>
    <col min="1804" max="1804" width="12.7109375" bestFit="1" customWidth="1"/>
    <col min="2053" max="2053" width="19.140625" customWidth="1"/>
    <col min="2054" max="2054" width="21.28515625" customWidth="1"/>
    <col min="2056" max="2056" width="14.28515625" customWidth="1"/>
    <col min="2060" max="2060" width="12.7109375" bestFit="1" customWidth="1"/>
    <col min="2309" max="2309" width="19.140625" customWidth="1"/>
    <col min="2310" max="2310" width="21.28515625" customWidth="1"/>
    <col min="2312" max="2312" width="14.28515625" customWidth="1"/>
    <col min="2316" max="2316" width="12.7109375" bestFit="1" customWidth="1"/>
    <col min="2565" max="2565" width="19.140625" customWidth="1"/>
    <col min="2566" max="2566" width="21.28515625" customWidth="1"/>
    <col min="2568" max="2568" width="14.28515625" customWidth="1"/>
    <col min="2572" max="2572" width="12.7109375" bestFit="1" customWidth="1"/>
    <col min="2821" max="2821" width="19.140625" customWidth="1"/>
    <col min="2822" max="2822" width="21.28515625" customWidth="1"/>
    <col min="2824" max="2824" width="14.28515625" customWidth="1"/>
    <col min="2828" max="2828" width="12.7109375" bestFit="1" customWidth="1"/>
    <col min="3077" max="3077" width="19.140625" customWidth="1"/>
    <col min="3078" max="3078" width="21.28515625" customWidth="1"/>
    <col min="3080" max="3080" width="14.28515625" customWidth="1"/>
    <col min="3084" max="3084" width="12.7109375" bestFit="1" customWidth="1"/>
    <col min="3333" max="3333" width="19.140625" customWidth="1"/>
    <col min="3334" max="3334" width="21.28515625" customWidth="1"/>
    <col min="3336" max="3336" width="14.28515625" customWidth="1"/>
    <col min="3340" max="3340" width="12.7109375" bestFit="1" customWidth="1"/>
    <col min="3589" max="3589" width="19.140625" customWidth="1"/>
    <col min="3590" max="3590" width="21.28515625" customWidth="1"/>
    <col min="3592" max="3592" width="14.28515625" customWidth="1"/>
    <col min="3596" max="3596" width="12.7109375" bestFit="1" customWidth="1"/>
    <col min="3845" max="3845" width="19.140625" customWidth="1"/>
    <col min="3846" max="3846" width="21.28515625" customWidth="1"/>
    <col min="3848" max="3848" width="14.28515625" customWidth="1"/>
    <col min="3852" max="3852" width="12.7109375" bestFit="1" customWidth="1"/>
    <col min="4101" max="4101" width="19.140625" customWidth="1"/>
    <col min="4102" max="4102" width="21.28515625" customWidth="1"/>
    <col min="4104" max="4104" width="14.28515625" customWidth="1"/>
    <col min="4108" max="4108" width="12.7109375" bestFit="1" customWidth="1"/>
    <col min="4357" max="4357" width="19.140625" customWidth="1"/>
    <col min="4358" max="4358" width="21.28515625" customWidth="1"/>
    <col min="4360" max="4360" width="14.28515625" customWidth="1"/>
    <col min="4364" max="4364" width="12.7109375" bestFit="1" customWidth="1"/>
    <col min="4613" max="4613" width="19.140625" customWidth="1"/>
    <col min="4614" max="4614" width="21.28515625" customWidth="1"/>
    <col min="4616" max="4616" width="14.28515625" customWidth="1"/>
    <col min="4620" max="4620" width="12.7109375" bestFit="1" customWidth="1"/>
    <col min="4869" max="4869" width="19.140625" customWidth="1"/>
    <col min="4870" max="4870" width="21.28515625" customWidth="1"/>
    <col min="4872" max="4872" width="14.28515625" customWidth="1"/>
    <col min="4876" max="4876" width="12.7109375" bestFit="1" customWidth="1"/>
    <col min="5125" max="5125" width="19.140625" customWidth="1"/>
    <col min="5126" max="5126" width="21.28515625" customWidth="1"/>
    <col min="5128" max="5128" width="14.28515625" customWidth="1"/>
    <col min="5132" max="5132" width="12.7109375" bestFit="1" customWidth="1"/>
    <col min="5381" max="5381" width="19.140625" customWidth="1"/>
    <col min="5382" max="5382" width="21.28515625" customWidth="1"/>
    <col min="5384" max="5384" width="14.28515625" customWidth="1"/>
    <col min="5388" max="5388" width="12.7109375" bestFit="1" customWidth="1"/>
    <col min="5637" max="5637" width="19.140625" customWidth="1"/>
    <col min="5638" max="5638" width="21.28515625" customWidth="1"/>
    <col min="5640" max="5640" width="14.28515625" customWidth="1"/>
    <col min="5644" max="5644" width="12.7109375" bestFit="1" customWidth="1"/>
    <col min="5893" max="5893" width="19.140625" customWidth="1"/>
    <col min="5894" max="5894" width="21.28515625" customWidth="1"/>
    <col min="5896" max="5896" width="14.28515625" customWidth="1"/>
    <col min="5900" max="5900" width="12.7109375" bestFit="1" customWidth="1"/>
    <col min="6149" max="6149" width="19.140625" customWidth="1"/>
    <col min="6150" max="6150" width="21.28515625" customWidth="1"/>
    <col min="6152" max="6152" width="14.28515625" customWidth="1"/>
    <col min="6156" max="6156" width="12.7109375" bestFit="1" customWidth="1"/>
    <col min="6405" max="6405" width="19.140625" customWidth="1"/>
    <col min="6406" max="6406" width="21.28515625" customWidth="1"/>
    <col min="6408" max="6408" width="14.28515625" customWidth="1"/>
    <col min="6412" max="6412" width="12.7109375" bestFit="1" customWidth="1"/>
    <col min="6661" max="6661" width="19.140625" customWidth="1"/>
    <col min="6662" max="6662" width="21.28515625" customWidth="1"/>
    <col min="6664" max="6664" width="14.28515625" customWidth="1"/>
    <col min="6668" max="6668" width="12.7109375" bestFit="1" customWidth="1"/>
    <col min="6917" max="6917" width="19.140625" customWidth="1"/>
    <col min="6918" max="6918" width="21.28515625" customWidth="1"/>
    <col min="6920" max="6920" width="14.28515625" customWidth="1"/>
    <col min="6924" max="6924" width="12.7109375" bestFit="1" customWidth="1"/>
    <col min="7173" max="7173" width="19.140625" customWidth="1"/>
    <col min="7174" max="7174" width="21.28515625" customWidth="1"/>
    <col min="7176" max="7176" width="14.28515625" customWidth="1"/>
    <col min="7180" max="7180" width="12.7109375" bestFit="1" customWidth="1"/>
    <col min="7429" max="7429" width="19.140625" customWidth="1"/>
    <col min="7430" max="7430" width="21.28515625" customWidth="1"/>
    <col min="7432" max="7432" width="14.28515625" customWidth="1"/>
    <col min="7436" max="7436" width="12.7109375" bestFit="1" customWidth="1"/>
    <col min="7685" max="7685" width="19.140625" customWidth="1"/>
    <col min="7686" max="7686" width="21.28515625" customWidth="1"/>
    <col min="7688" max="7688" width="14.28515625" customWidth="1"/>
    <col min="7692" max="7692" width="12.7109375" bestFit="1" customWidth="1"/>
    <col min="7941" max="7941" width="19.140625" customWidth="1"/>
    <col min="7942" max="7942" width="21.28515625" customWidth="1"/>
    <col min="7944" max="7944" width="14.28515625" customWidth="1"/>
    <col min="7948" max="7948" width="12.7109375" bestFit="1" customWidth="1"/>
    <col min="8197" max="8197" width="19.140625" customWidth="1"/>
    <col min="8198" max="8198" width="21.28515625" customWidth="1"/>
    <col min="8200" max="8200" width="14.28515625" customWidth="1"/>
    <col min="8204" max="8204" width="12.7109375" bestFit="1" customWidth="1"/>
    <col min="8453" max="8453" width="19.140625" customWidth="1"/>
    <col min="8454" max="8454" width="21.28515625" customWidth="1"/>
    <col min="8456" max="8456" width="14.28515625" customWidth="1"/>
    <col min="8460" max="8460" width="12.7109375" bestFit="1" customWidth="1"/>
    <col min="8709" max="8709" width="19.140625" customWidth="1"/>
    <col min="8710" max="8710" width="21.28515625" customWidth="1"/>
    <col min="8712" max="8712" width="14.28515625" customWidth="1"/>
    <col min="8716" max="8716" width="12.7109375" bestFit="1" customWidth="1"/>
    <col min="8965" max="8965" width="19.140625" customWidth="1"/>
    <col min="8966" max="8966" width="21.28515625" customWidth="1"/>
    <col min="8968" max="8968" width="14.28515625" customWidth="1"/>
    <col min="8972" max="8972" width="12.7109375" bestFit="1" customWidth="1"/>
    <col min="9221" max="9221" width="19.140625" customWidth="1"/>
    <col min="9222" max="9222" width="21.28515625" customWidth="1"/>
    <col min="9224" max="9224" width="14.28515625" customWidth="1"/>
    <col min="9228" max="9228" width="12.7109375" bestFit="1" customWidth="1"/>
    <col min="9477" max="9477" width="19.140625" customWidth="1"/>
    <col min="9478" max="9478" width="21.28515625" customWidth="1"/>
    <col min="9480" max="9480" width="14.28515625" customWidth="1"/>
    <col min="9484" max="9484" width="12.7109375" bestFit="1" customWidth="1"/>
    <col min="9733" max="9733" width="19.140625" customWidth="1"/>
    <col min="9734" max="9734" width="21.28515625" customWidth="1"/>
    <col min="9736" max="9736" width="14.28515625" customWidth="1"/>
    <col min="9740" max="9740" width="12.7109375" bestFit="1" customWidth="1"/>
    <col min="9989" max="9989" width="19.140625" customWidth="1"/>
    <col min="9990" max="9990" width="21.28515625" customWidth="1"/>
    <col min="9992" max="9992" width="14.28515625" customWidth="1"/>
    <col min="9996" max="9996" width="12.7109375" bestFit="1" customWidth="1"/>
    <col min="10245" max="10245" width="19.140625" customWidth="1"/>
    <col min="10246" max="10246" width="21.28515625" customWidth="1"/>
    <col min="10248" max="10248" width="14.28515625" customWidth="1"/>
    <col min="10252" max="10252" width="12.7109375" bestFit="1" customWidth="1"/>
    <col min="10501" max="10501" width="19.140625" customWidth="1"/>
    <col min="10502" max="10502" width="21.28515625" customWidth="1"/>
    <col min="10504" max="10504" width="14.28515625" customWidth="1"/>
    <col min="10508" max="10508" width="12.7109375" bestFit="1" customWidth="1"/>
    <col min="10757" max="10757" width="19.140625" customWidth="1"/>
    <col min="10758" max="10758" width="21.28515625" customWidth="1"/>
    <col min="10760" max="10760" width="14.28515625" customWidth="1"/>
    <col min="10764" max="10764" width="12.7109375" bestFit="1" customWidth="1"/>
    <col min="11013" max="11013" width="19.140625" customWidth="1"/>
    <col min="11014" max="11014" width="21.28515625" customWidth="1"/>
    <col min="11016" max="11016" width="14.28515625" customWidth="1"/>
    <col min="11020" max="11020" width="12.7109375" bestFit="1" customWidth="1"/>
    <col min="11269" max="11269" width="19.140625" customWidth="1"/>
    <col min="11270" max="11270" width="21.28515625" customWidth="1"/>
    <col min="11272" max="11272" width="14.28515625" customWidth="1"/>
    <col min="11276" max="11276" width="12.7109375" bestFit="1" customWidth="1"/>
    <col min="11525" max="11525" width="19.140625" customWidth="1"/>
    <col min="11526" max="11526" width="21.28515625" customWidth="1"/>
    <col min="11528" max="11528" width="14.28515625" customWidth="1"/>
    <col min="11532" max="11532" width="12.7109375" bestFit="1" customWidth="1"/>
    <col min="11781" max="11781" width="19.140625" customWidth="1"/>
    <col min="11782" max="11782" width="21.28515625" customWidth="1"/>
    <col min="11784" max="11784" width="14.28515625" customWidth="1"/>
    <col min="11788" max="11788" width="12.7109375" bestFit="1" customWidth="1"/>
    <col min="12037" max="12037" width="19.140625" customWidth="1"/>
    <col min="12038" max="12038" width="21.28515625" customWidth="1"/>
    <col min="12040" max="12040" width="14.28515625" customWidth="1"/>
    <col min="12044" max="12044" width="12.7109375" bestFit="1" customWidth="1"/>
    <col min="12293" max="12293" width="19.140625" customWidth="1"/>
    <col min="12294" max="12294" width="21.28515625" customWidth="1"/>
    <col min="12296" max="12296" width="14.28515625" customWidth="1"/>
    <col min="12300" max="12300" width="12.7109375" bestFit="1" customWidth="1"/>
    <col min="12549" max="12549" width="19.140625" customWidth="1"/>
    <col min="12550" max="12550" width="21.28515625" customWidth="1"/>
    <col min="12552" max="12552" width="14.28515625" customWidth="1"/>
    <col min="12556" max="12556" width="12.7109375" bestFit="1" customWidth="1"/>
    <col min="12805" max="12805" width="19.140625" customWidth="1"/>
    <col min="12806" max="12806" width="21.28515625" customWidth="1"/>
    <col min="12808" max="12808" width="14.28515625" customWidth="1"/>
    <col min="12812" max="12812" width="12.7109375" bestFit="1" customWidth="1"/>
    <col min="13061" max="13061" width="19.140625" customWidth="1"/>
    <col min="13062" max="13062" width="21.28515625" customWidth="1"/>
    <col min="13064" max="13064" width="14.28515625" customWidth="1"/>
    <col min="13068" max="13068" width="12.7109375" bestFit="1" customWidth="1"/>
    <col min="13317" max="13317" width="19.140625" customWidth="1"/>
    <col min="13318" max="13318" width="21.28515625" customWidth="1"/>
    <col min="13320" max="13320" width="14.28515625" customWidth="1"/>
    <col min="13324" max="13324" width="12.7109375" bestFit="1" customWidth="1"/>
    <col min="13573" max="13573" width="19.140625" customWidth="1"/>
    <col min="13574" max="13574" width="21.28515625" customWidth="1"/>
    <col min="13576" max="13576" width="14.28515625" customWidth="1"/>
    <col min="13580" max="13580" width="12.7109375" bestFit="1" customWidth="1"/>
    <col min="13829" max="13829" width="19.140625" customWidth="1"/>
    <col min="13830" max="13830" width="21.28515625" customWidth="1"/>
    <col min="13832" max="13832" width="14.28515625" customWidth="1"/>
    <col min="13836" max="13836" width="12.7109375" bestFit="1" customWidth="1"/>
    <col min="14085" max="14085" width="19.140625" customWidth="1"/>
    <col min="14086" max="14086" width="21.28515625" customWidth="1"/>
    <col min="14088" max="14088" width="14.28515625" customWidth="1"/>
    <col min="14092" max="14092" width="12.7109375" bestFit="1" customWidth="1"/>
    <col min="14341" max="14341" width="19.140625" customWidth="1"/>
    <col min="14342" max="14342" width="21.28515625" customWidth="1"/>
    <col min="14344" max="14344" width="14.28515625" customWidth="1"/>
    <col min="14348" max="14348" width="12.7109375" bestFit="1" customWidth="1"/>
    <col min="14597" max="14597" width="19.140625" customWidth="1"/>
    <col min="14598" max="14598" width="21.28515625" customWidth="1"/>
    <col min="14600" max="14600" width="14.28515625" customWidth="1"/>
    <col min="14604" max="14604" width="12.7109375" bestFit="1" customWidth="1"/>
    <col min="14853" max="14853" width="19.140625" customWidth="1"/>
    <col min="14854" max="14854" width="21.28515625" customWidth="1"/>
    <col min="14856" max="14856" width="14.28515625" customWidth="1"/>
    <col min="14860" max="14860" width="12.7109375" bestFit="1" customWidth="1"/>
    <col min="15109" max="15109" width="19.140625" customWidth="1"/>
    <col min="15110" max="15110" width="21.28515625" customWidth="1"/>
    <col min="15112" max="15112" width="14.28515625" customWidth="1"/>
    <col min="15116" max="15116" width="12.7109375" bestFit="1" customWidth="1"/>
    <col min="15365" max="15365" width="19.140625" customWidth="1"/>
    <col min="15366" max="15366" width="21.28515625" customWidth="1"/>
    <col min="15368" max="15368" width="14.28515625" customWidth="1"/>
    <col min="15372" max="15372" width="12.7109375" bestFit="1" customWidth="1"/>
    <col min="15621" max="15621" width="19.140625" customWidth="1"/>
    <col min="15622" max="15622" width="21.28515625" customWidth="1"/>
    <col min="15624" max="15624" width="14.28515625" customWidth="1"/>
    <col min="15628" max="15628" width="12.7109375" bestFit="1" customWidth="1"/>
    <col min="15877" max="15877" width="19.140625" customWidth="1"/>
    <col min="15878" max="15878" width="21.28515625" customWidth="1"/>
    <col min="15880" max="15880" width="14.28515625" customWidth="1"/>
    <col min="15884" max="15884" width="12.7109375" bestFit="1" customWidth="1"/>
    <col min="16133" max="16133" width="19.140625" customWidth="1"/>
    <col min="16134" max="16134" width="21.28515625" customWidth="1"/>
    <col min="16136" max="16136" width="14.28515625" customWidth="1"/>
    <col min="16140" max="16140" width="12.7109375" bestFit="1" customWidth="1"/>
  </cols>
  <sheetData>
    <row r="2" spans="2:16" ht="18.75" x14ac:dyDescent="0.3">
      <c r="B2" s="1172" t="s">
        <v>688</v>
      </c>
      <c r="C2" s="1172"/>
      <c r="D2" s="1172"/>
      <c r="E2" s="1172"/>
      <c r="F2" s="1172"/>
      <c r="G2" s="1172"/>
      <c r="H2" s="1172"/>
    </row>
    <row r="3" spans="2:16" ht="15.75" x14ac:dyDescent="0.25">
      <c r="B3" s="1173" t="s">
        <v>168</v>
      </c>
      <c r="C3" s="1173"/>
      <c r="D3" s="1173"/>
      <c r="E3" s="1173"/>
      <c r="F3" s="1173"/>
      <c r="G3" s="1173"/>
      <c r="H3" s="1173"/>
    </row>
    <row r="4" spans="2:16" ht="15.75" x14ac:dyDescent="0.25">
      <c r="B4" s="1173" t="s">
        <v>819</v>
      </c>
      <c r="C4" s="1173"/>
      <c r="D4" s="1173"/>
      <c r="E4" s="1173"/>
      <c r="F4" s="1173"/>
      <c r="G4" s="1173"/>
      <c r="H4" s="1173"/>
    </row>
    <row r="5" spans="2:16" x14ac:dyDescent="0.25">
      <c r="B5" s="226"/>
      <c r="C5" s="226"/>
      <c r="D5" s="226"/>
      <c r="E5" s="226"/>
      <c r="F5" s="226"/>
      <c r="G5" s="226"/>
      <c r="H5" s="226"/>
    </row>
    <row r="6" spans="2:16" ht="25.15" customHeight="1" x14ac:dyDescent="0.25">
      <c r="B6" s="512" t="s">
        <v>713</v>
      </c>
      <c r="C6" s="513"/>
      <c r="D6" s="513"/>
      <c r="E6" s="513"/>
      <c r="F6" s="513"/>
      <c r="G6" s="513"/>
      <c r="H6" s="513"/>
    </row>
    <row r="7" spans="2:16" ht="54" customHeight="1" x14ac:dyDescent="0.25">
      <c r="B7" s="1189" t="s">
        <v>820</v>
      </c>
      <c r="C7" s="1189"/>
      <c r="D7" s="1189"/>
      <c r="E7" s="1189"/>
      <c r="F7" s="1189"/>
      <c r="G7" s="1189"/>
      <c r="H7" s="1189"/>
      <c r="I7" s="1190"/>
      <c r="J7" s="1190"/>
      <c r="K7" s="1190"/>
      <c r="L7" s="1190"/>
    </row>
    <row r="8" spans="2:16" ht="24.75" customHeight="1" x14ac:dyDescent="0.25">
      <c r="B8" s="342" t="s">
        <v>714</v>
      </c>
      <c r="C8" s="226"/>
      <c r="D8" s="226"/>
      <c r="E8" s="226"/>
      <c r="F8" s="226"/>
      <c r="G8" s="226"/>
      <c r="H8" s="226"/>
    </row>
    <row r="9" spans="2:16" ht="11.25" customHeight="1" x14ac:dyDescent="0.25">
      <c r="B9" s="514"/>
      <c r="C9" s="226"/>
      <c r="D9" s="226"/>
      <c r="E9" s="226"/>
      <c r="F9" s="226"/>
      <c r="G9" s="226"/>
      <c r="H9" s="226"/>
    </row>
    <row r="10" spans="2:16" ht="12.75" customHeight="1" x14ac:dyDescent="0.25">
      <c r="B10" s="1191" t="s">
        <v>711</v>
      </c>
      <c r="C10" s="1191"/>
      <c r="D10" s="1191"/>
      <c r="E10" s="1191"/>
      <c r="F10" s="1191"/>
      <c r="G10" s="1191"/>
      <c r="H10" s="1191"/>
    </row>
    <row r="11" spans="2:16" hidden="1" x14ac:dyDescent="0.25">
      <c r="B11" s="514"/>
      <c r="C11" s="226"/>
      <c r="D11" s="226"/>
      <c r="E11" s="226"/>
      <c r="F11" s="226"/>
      <c r="G11" s="226"/>
      <c r="H11" s="226"/>
    </row>
    <row r="12" spans="2:16" ht="286.5" customHeight="1" x14ac:dyDescent="0.25">
      <c r="B12" s="1196" t="s">
        <v>414</v>
      </c>
      <c r="C12" s="1196"/>
      <c r="D12" s="1196"/>
      <c r="E12" s="1196"/>
      <c r="F12" s="1196"/>
      <c r="G12" s="1196"/>
      <c r="H12" s="1196"/>
      <c r="J12" s="1194"/>
      <c r="K12" s="1194"/>
      <c r="L12" s="1194"/>
      <c r="M12" s="1194"/>
      <c r="N12" s="1194"/>
      <c r="O12" s="1194"/>
      <c r="P12" s="1194"/>
    </row>
    <row r="13" spans="2:16" ht="31.5" customHeight="1" x14ac:dyDescent="0.25">
      <c r="B13" s="1192" t="s">
        <v>169</v>
      </c>
      <c r="C13" s="1192"/>
      <c r="D13" s="1192"/>
      <c r="E13" s="1192"/>
      <c r="F13" s="1192"/>
      <c r="G13" s="1192"/>
      <c r="H13" s="1192"/>
    </row>
    <row r="14" spans="2:16" x14ac:dyDescent="0.25">
      <c r="B14" s="226"/>
      <c r="C14" s="226"/>
      <c r="D14" s="226"/>
      <c r="E14" s="226"/>
      <c r="F14" s="226"/>
      <c r="G14" s="226"/>
      <c r="H14" s="226"/>
    </row>
    <row r="15" spans="2:16" x14ac:dyDescent="0.25">
      <c r="B15" s="1191" t="s">
        <v>712</v>
      </c>
      <c r="C15" s="1191"/>
      <c r="D15" s="1191"/>
      <c r="E15" s="1191"/>
      <c r="F15" s="1191"/>
      <c r="G15" s="1191"/>
      <c r="H15" s="1191"/>
    </row>
    <row r="16" spans="2:16" hidden="1" x14ac:dyDescent="0.25">
      <c r="B16" s="515"/>
      <c r="C16" s="226"/>
      <c r="D16" s="226"/>
      <c r="E16" s="226"/>
      <c r="F16" s="226"/>
      <c r="G16" s="226"/>
      <c r="H16" s="226"/>
    </row>
    <row r="17" spans="2:12" ht="37.5" customHeight="1" x14ac:dyDescent="0.25">
      <c r="B17" s="1192" t="s">
        <v>170</v>
      </c>
      <c r="C17" s="1193"/>
      <c r="D17" s="1193"/>
      <c r="E17" s="1193"/>
      <c r="F17" s="1193"/>
      <c r="G17" s="1193"/>
      <c r="H17" s="1193"/>
    </row>
    <row r="18" spans="2:12" x14ac:dyDescent="0.25">
      <c r="B18" s="1197" t="s">
        <v>171</v>
      </c>
      <c r="C18" s="1197"/>
      <c r="D18" s="1197"/>
      <c r="E18" s="1197"/>
      <c r="F18" s="1197"/>
      <c r="G18" s="1197"/>
      <c r="H18" s="226"/>
    </row>
    <row r="19" spans="2:12" ht="16.5" customHeight="1" x14ac:dyDescent="0.25">
      <c r="B19" s="342" t="s">
        <v>715</v>
      </c>
      <c r="C19" s="516"/>
      <c r="D19" s="516"/>
      <c r="E19" s="516"/>
      <c r="F19" s="516"/>
      <c r="G19" s="516"/>
      <c r="H19" s="226"/>
    </row>
    <row r="20" spans="2:12" x14ac:dyDescent="0.25">
      <c r="B20" s="1192" t="s">
        <v>716</v>
      </c>
      <c r="C20" s="1192"/>
      <c r="D20" s="1192"/>
      <c r="E20" s="1192"/>
      <c r="F20" s="1192"/>
      <c r="G20" s="1192"/>
      <c r="H20" s="226"/>
    </row>
    <row r="21" spans="2:12" ht="8.25" hidden="1" customHeight="1" x14ac:dyDescent="0.25">
      <c r="B21" s="1197"/>
      <c r="C21" s="1197"/>
      <c r="D21" s="1197"/>
      <c r="E21" s="1197"/>
      <c r="F21" s="1197"/>
      <c r="G21" s="1197"/>
      <c r="H21" s="226"/>
    </row>
    <row r="22" spans="2:12" ht="56.45" customHeight="1" x14ac:dyDescent="0.25">
      <c r="B22" s="1192" t="s">
        <v>869</v>
      </c>
      <c r="C22" s="1193"/>
      <c r="D22" s="1193"/>
      <c r="E22" s="1193"/>
      <c r="F22" s="1193"/>
      <c r="G22" s="1193"/>
      <c r="H22" s="1193"/>
    </row>
    <row r="23" spans="2:12" ht="8.25" customHeight="1" x14ac:dyDescent="0.25">
      <c r="B23" s="515"/>
      <c r="C23" s="226"/>
      <c r="D23" s="226"/>
      <c r="E23" s="226"/>
      <c r="F23" s="226"/>
      <c r="G23" s="226"/>
      <c r="H23" s="226"/>
    </row>
    <row r="24" spans="2:12" x14ac:dyDescent="0.25">
      <c r="B24" s="1192" t="s">
        <v>717</v>
      </c>
      <c r="C24" s="1192"/>
      <c r="D24" s="1192"/>
      <c r="E24" s="1192"/>
      <c r="F24" s="1192"/>
      <c r="G24" s="1192"/>
      <c r="H24" s="517"/>
    </row>
    <row r="25" spans="2:12" ht="7.5" customHeight="1" x14ac:dyDescent="0.25">
      <c r="B25" s="515"/>
      <c r="C25" s="226"/>
      <c r="D25" s="226"/>
      <c r="E25" s="226"/>
      <c r="F25" s="226"/>
      <c r="G25" s="226"/>
      <c r="H25" s="226"/>
    </row>
    <row r="26" spans="2:12" ht="42.75" customHeight="1" x14ac:dyDescent="0.25">
      <c r="B26" s="1195" t="s">
        <v>826</v>
      </c>
      <c r="C26" s="1195"/>
      <c r="D26" s="1195"/>
      <c r="E26" s="1195"/>
      <c r="F26" s="1195"/>
      <c r="G26" s="1195"/>
      <c r="H26" s="1195"/>
    </row>
    <row r="27" spans="2:12" ht="32.25" customHeight="1" x14ac:dyDescent="0.25">
      <c r="B27" s="517"/>
      <c r="C27" s="346"/>
      <c r="D27" s="518"/>
      <c r="E27" s="346"/>
      <c r="F27" s="518"/>
      <c r="G27" s="346"/>
      <c r="H27" s="518"/>
    </row>
    <row r="28" spans="2:12" ht="32.25" customHeight="1" x14ac:dyDescent="0.25">
      <c r="B28" s="517"/>
      <c r="C28" s="346"/>
      <c r="D28" s="518"/>
      <c r="E28" s="346"/>
      <c r="F28" s="518"/>
      <c r="G28" s="346"/>
      <c r="H28" s="518"/>
    </row>
    <row r="29" spans="2:12" ht="32.25" customHeight="1" x14ac:dyDescent="0.25">
      <c r="B29" s="517"/>
      <c r="C29" s="346"/>
      <c r="D29" s="518"/>
      <c r="E29" s="346"/>
      <c r="F29" s="518"/>
      <c r="G29" s="346"/>
      <c r="H29" s="518"/>
    </row>
    <row r="30" spans="2:12" ht="20.25" customHeight="1" x14ac:dyDescent="0.25">
      <c r="B30" s="520">
        <v>5</v>
      </c>
      <c r="C30" s="519"/>
      <c r="D30" s="519"/>
      <c r="E30" s="533"/>
      <c r="F30" s="519"/>
      <c r="G30" s="519"/>
      <c r="H30" s="519"/>
      <c r="L30" s="6"/>
    </row>
    <row r="31" spans="2:12" ht="26.25" customHeight="1" x14ac:dyDescent="0.25">
      <c r="B31" s="520"/>
      <c r="C31" s="519"/>
      <c r="D31" s="519"/>
      <c r="E31" s="519"/>
      <c r="F31" s="519"/>
      <c r="G31" s="519"/>
      <c r="H31" s="519"/>
    </row>
    <row r="32" spans="2:12" ht="69.75" customHeight="1" x14ac:dyDescent="0.25">
      <c r="B32" s="1192" t="s">
        <v>870</v>
      </c>
      <c r="C32" s="1193"/>
      <c r="D32" s="1193"/>
      <c r="E32" s="1193"/>
      <c r="F32" s="1193"/>
      <c r="G32" s="1193"/>
      <c r="H32" s="1193"/>
    </row>
    <row r="33" spans="2:8" x14ac:dyDescent="0.25">
      <c r="B33" s="515"/>
      <c r="C33" s="226"/>
      <c r="D33" s="226"/>
      <c r="E33" s="226"/>
      <c r="F33" s="226"/>
      <c r="G33" s="226"/>
      <c r="H33" s="226"/>
    </row>
    <row r="34" spans="2:8" x14ac:dyDescent="0.25">
      <c r="B34" s="516" t="s">
        <v>718</v>
      </c>
      <c r="C34" s="226"/>
      <c r="D34" s="226"/>
      <c r="E34" s="226"/>
      <c r="F34" s="226"/>
      <c r="G34" s="226"/>
      <c r="H34" s="226"/>
    </row>
    <row r="35" spans="2:8" ht="37.5" customHeight="1" x14ac:dyDescent="0.25">
      <c r="B35" s="1192" t="s">
        <v>415</v>
      </c>
      <c r="C35" s="1193"/>
      <c r="D35" s="1193"/>
      <c r="E35" s="1193"/>
      <c r="F35" s="1193"/>
      <c r="G35" s="1193"/>
      <c r="H35" s="1193"/>
    </row>
    <row r="36" spans="2:8" x14ac:dyDescent="0.25">
      <c r="B36" s="516" t="s">
        <v>719</v>
      </c>
      <c r="C36" s="226"/>
      <c r="D36" s="226"/>
      <c r="E36" s="226"/>
      <c r="F36" s="226"/>
      <c r="G36" s="226"/>
      <c r="H36" s="226"/>
    </row>
    <row r="37" spans="2:8" ht="32.25" customHeight="1" x14ac:dyDescent="0.25">
      <c r="B37" s="1192" t="s">
        <v>827</v>
      </c>
      <c r="C37" s="1193"/>
      <c r="D37" s="1193"/>
      <c r="E37" s="1193"/>
      <c r="F37" s="1193"/>
      <c r="G37" s="1193"/>
      <c r="H37" s="1193"/>
    </row>
    <row r="38" spans="2:8" ht="6" customHeight="1" x14ac:dyDescent="0.25">
      <c r="B38" s="521"/>
      <c r="C38" s="226"/>
      <c r="D38" s="226"/>
      <c r="E38" s="226"/>
      <c r="F38" s="226"/>
      <c r="G38" s="226"/>
      <c r="H38" s="226"/>
    </row>
    <row r="39" spans="2:8" x14ac:dyDescent="0.25">
      <c r="B39" s="516" t="s">
        <v>720</v>
      </c>
      <c r="C39" s="226"/>
      <c r="D39" s="226"/>
      <c r="E39" s="226"/>
      <c r="F39" s="226"/>
      <c r="G39" s="226"/>
      <c r="H39" s="226"/>
    </row>
    <row r="40" spans="2:8" ht="9.75" customHeight="1" x14ac:dyDescent="0.25">
      <c r="B40" s="515"/>
      <c r="C40" s="226"/>
      <c r="D40" s="226"/>
      <c r="E40" s="226"/>
      <c r="F40" s="226"/>
      <c r="G40" s="226"/>
      <c r="H40" s="226"/>
    </row>
    <row r="41" spans="2:8" ht="33" customHeight="1" x14ac:dyDescent="0.25">
      <c r="B41" s="1192" t="s">
        <v>172</v>
      </c>
      <c r="C41" s="1193"/>
      <c r="D41" s="1193"/>
      <c r="E41" s="1193"/>
      <c r="F41" s="1193"/>
      <c r="G41" s="1193"/>
      <c r="H41" s="1193"/>
    </row>
    <row r="42" spans="2:8" x14ac:dyDescent="0.25">
      <c r="B42" s="516" t="s">
        <v>721</v>
      </c>
      <c r="C42" s="226"/>
      <c r="D42" s="226"/>
      <c r="E42" s="226"/>
      <c r="F42" s="226"/>
      <c r="G42" s="226"/>
      <c r="H42" s="226"/>
    </row>
    <row r="43" spans="2:8" ht="6.75" customHeight="1" x14ac:dyDescent="0.25">
      <c r="B43" s="515"/>
      <c r="C43" s="226"/>
      <c r="D43" s="226"/>
      <c r="E43" s="226"/>
      <c r="F43" s="226"/>
      <c r="G43" s="226"/>
      <c r="H43" s="226"/>
    </row>
    <row r="44" spans="2:8" ht="28.5" customHeight="1" x14ac:dyDescent="0.25">
      <c r="B44" s="1192" t="s">
        <v>828</v>
      </c>
      <c r="C44" s="1193"/>
      <c r="D44" s="1193"/>
      <c r="E44" s="1193"/>
      <c r="F44" s="1193"/>
      <c r="G44" s="1193"/>
      <c r="H44" s="1193"/>
    </row>
    <row r="45" spans="2:8" ht="6.75" customHeight="1" x14ac:dyDescent="0.25">
      <c r="B45" s="515"/>
      <c r="C45" s="226"/>
      <c r="D45" s="226"/>
      <c r="E45" s="226"/>
      <c r="F45" s="226"/>
      <c r="G45" s="226"/>
      <c r="H45" s="226"/>
    </row>
    <row r="46" spans="2:8" ht="20.25" customHeight="1" x14ac:dyDescent="0.25">
      <c r="B46" s="342" t="s">
        <v>722</v>
      </c>
      <c r="C46" s="226"/>
      <c r="D46" s="226"/>
      <c r="E46" s="226"/>
      <c r="F46" s="226"/>
      <c r="G46" s="226"/>
      <c r="H46" s="226"/>
    </row>
    <row r="47" spans="2:8" ht="5.25" customHeight="1" x14ac:dyDescent="0.25">
      <c r="B47" s="515"/>
      <c r="C47" s="226"/>
      <c r="D47" s="226"/>
      <c r="E47" s="226"/>
      <c r="F47" s="226"/>
      <c r="G47" s="226"/>
      <c r="H47" s="226"/>
    </row>
    <row r="48" spans="2:8" ht="33" customHeight="1" x14ac:dyDescent="0.25">
      <c r="B48" s="1192" t="s">
        <v>173</v>
      </c>
      <c r="C48" s="1193"/>
      <c r="D48" s="1193"/>
      <c r="E48" s="1193"/>
      <c r="F48" s="1193"/>
      <c r="G48" s="1193"/>
      <c r="H48" s="1193"/>
    </row>
    <row r="49" spans="2:8" ht="21" customHeight="1" x14ac:dyDescent="0.25">
      <c r="B49" s="342" t="s">
        <v>723</v>
      </c>
      <c r="C49" s="226"/>
      <c r="D49" s="226"/>
      <c r="E49" s="226"/>
      <c r="F49" s="226"/>
      <c r="G49" s="226"/>
      <c r="H49" s="226"/>
    </row>
    <row r="50" spans="2:8" ht="7.5" customHeight="1" x14ac:dyDescent="0.25">
      <c r="B50" s="515"/>
      <c r="C50" s="226"/>
      <c r="D50" s="226"/>
      <c r="E50" s="226"/>
      <c r="F50" s="226"/>
      <c r="G50" s="226"/>
      <c r="H50" s="226"/>
    </row>
    <row r="51" spans="2:8" x14ac:dyDescent="0.25">
      <c r="B51" s="516" t="s">
        <v>174</v>
      </c>
      <c r="C51" s="226"/>
      <c r="D51" s="226"/>
      <c r="E51" s="226"/>
      <c r="F51" s="226"/>
      <c r="G51" s="226"/>
      <c r="H51" s="226"/>
    </row>
    <row r="52" spans="2:8" ht="5.25" customHeight="1" x14ac:dyDescent="0.25">
      <c r="B52" s="515"/>
      <c r="C52" s="226"/>
      <c r="D52" s="226"/>
      <c r="E52" s="226"/>
      <c r="F52" s="226"/>
      <c r="G52" s="226"/>
      <c r="H52" s="226"/>
    </row>
    <row r="53" spans="2:8" ht="45" customHeight="1" x14ac:dyDescent="0.25">
      <c r="B53" s="1195" t="s">
        <v>829</v>
      </c>
      <c r="C53" s="1195"/>
      <c r="D53" s="1195"/>
      <c r="E53" s="1195"/>
      <c r="F53" s="1195"/>
      <c r="G53" s="1195"/>
      <c r="H53" s="1195"/>
    </row>
    <row r="54" spans="2:8" ht="12.75" customHeight="1" thickBot="1" x14ac:dyDescent="0.3">
      <c r="B54" s="226"/>
      <c r="C54" s="226"/>
      <c r="D54" s="226"/>
      <c r="E54" s="226"/>
      <c r="F54" s="226"/>
      <c r="G54" s="226"/>
      <c r="H54" s="226"/>
    </row>
    <row r="55" spans="2:8" ht="13.5" customHeight="1" x14ac:dyDescent="0.25">
      <c r="B55" s="226"/>
      <c r="C55" s="522" t="s">
        <v>175</v>
      </c>
      <c r="D55" s="483"/>
      <c r="E55" s="483" t="s">
        <v>176</v>
      </c>
      <c r="F55" s="523" t="s">
        <v>177</v>
      </c>
      <c r="G55" s="226"/>
      <c r="H55" s="226"/>
    </row>
    <row r="56" spans="2:8" x14ac:dyDescent="0.25">
      <c r="B56" s="226"/>
      <c r="C56" s="410" t="s">
        <v>178</v>
      </c>
      <c r="D56" s="359"/>
      <c r="E56" s="524">
        <v>6921.52</v>
      </c>
      <c r="F56" s="525">
        <v>6277.54</v>
      </c>
      <c r="G56" s="226"/>
      <c r="H56" s="226"/>
    </row>
    <row r="57" spans="2:8" ht="15.75" thickBot="1" x14ac:dyDescent="0.3">
      <c r="B57" s="226"/>
      <c r="C57" s="526" t="s">
        <v>179</v>
      </c>
      <c r="D57" s="527"/>
      <c r="E57" s="528">
        <v>6931.47</v>
      </c>
      <c r="F57" s="529">
        <v>6351.33</v>
      </c>
      <c r="G57" s="226"/>
      <c r="H57" s="530"/>
    </row>
    <row r="58" spans="2:8" x14ac:dyDescent="0.25">
      <c r="B58" s="226"/>
      <c r="C58" s="352"/>
      <c r="D58" s="352"/>
      <c r="E58" s="531"/>
      <c r="F58" s="531"/>
      <c r="G58" s="226"/>
      <c r="H58" s="530"/>
    </row>
    <row r="59" spans="2:8" x14ac:dyDescent="0.25">
      <c r="B59" s="226"/>
      <c r="C59" s="352"/>
      <c r="D59" s="352"/>
      <c r="E59" s="531"/>
      <c r="F59" s="531"/>
      <c r="G59" s="226"/>
      <c r="H59" s="530"/>
    </row>
    <row r="60" spans="2:8" x14ac:dyDescent="0.25">
      <c r="B60" s="226"/>
      <c r="C60" s="352"/>
      <c r="D60" s="352"/>
      <c r="E60" s="531"/>
      <c r="F60" s="531"/>
      <c r="G60" s="226"/>
      <c r="H60" s="530"/>
    </row>
    <row r="65" spans="2:10" ht="22.5" customHeight="1" x14ac:dyDescent="0.25">
      <c r="B65" s="104">
        <v>6</v>
      </c>
      <c r="C65" s="21"/>
      <c r="D65" s="21"/>
      <c r="E65" s="21"/>
      <c r="F65" s="21"/>
      <c r="G65" s="21"/>
      <c r="H65" s="21"/>
      <c r="I65" s="24"/>
      <c r="J65" s="21"/>
    </row>
    <row r="68" spans="2:10" x14ac:dyDescent="0.25">
      <c r="E68" s="21"/>
    </row>
  </sheetData>
  <mergeCells count="24">
    <mergeCell ref="B2:H2"/>
    <mergeCell ref="B53:H53"/>
    <mergeCell ref="B12:H12"/>
    <mergeCell ref="B13:H13"/>
    <mergeCell ref="B15:H15"/>
    <mergeCell ref="B17:H17"/>
    <mergeCell ref="B18:G18"/>
    <mergeCell ref="B20:G20"/>
    <mergeCell ref="B21:G21"/>
    <mergeCell ref="B22:H22"/>
    <mergeCell ref="B24:G24"/>
    <mergeCell ref="B37:H37"/>
    <mergeCell ref="B41:H41"/>
    <mergeCell ref="B44:H44"/>
    <mergeCell ref="B3:H3"/>
    <mergeCell ref="B4:H4"/>
    <mergeCell ref="B7:H7"/>
    <mergeCell ref="I7:L7"/>
    <mergeCell ref="B10:H10"/>
    <mergeCell ref="B48:H48"/>
    <mergeCell ref="J12:P12"/>
    <mergeCell ref="B26:H26"/>
    <mergeCell ref="B32:H32"/>
    <mergeCell ref="B35:H35"/>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181"/>
  <sheetViews>
    <sheetView showGridLines="0" topLeftCell="A123" zoomScale="85" zoomScaleNormal="85" workbookViewId="0">
      <selection activeCell="F168" sqref="F168"/>
    </sheetView>
  </sheetViews>
  <sheetFormatPr baseColWidth="10" defaultRowHeight="15" x14ac:dyDescent="0.25"/>
  <cols>
    <col min="1" max="1" width="10.5703125" customWidth="1"/>
    <col min="2" max="2" width="38.28515625" customWidth="1"/>
    <col min="3" max="3" width="15" customWidth="1"/>
    <col min="4" max="4" width="17.7109375" customWidth="1"/>
    <col min="5" max="5" width="31.28515625" bestFit="1" customWidth="1"/>
    <col min="6" max="6" width="17" customWidth="1"/>
    <col min="7" max="7" width="16.28515625" customWidth="1"/>
    <col min="8" max="8" width="17.140625" style="22" customWidth="1"/>
    <col min="210" max="210" width="2.140625" customWidth="1"/>
    <col min="211" max="211" width="35.7109375" customWidth="1"/>
    <col min="212" max="212" width="15" customWidth="1"/>
    <col min="213" max="213" width="17.7109375" customWidth="1"/>
    <col min="214" max="214" width="31.28515625" bestFit="1" customWidth="1"/>
    <col min="215" max="215" width="17" customWidth="1"/>
    <col min="216" max="216" width="16.28515625" customWidth="1"/>
    <col min="217" max="217" width="17.140625" customWidth="1"/>
    <col min="218" max="218" width="16.42578125" bestFit="1" customWidth="1"/>
    <col min="219" max="223" width="0" hidden="1" customWidth="1"/>
    <col min="224" max="224" width="15.28515625" bestFit="1" customWidth="1"/>
    <col min="466" max="466" width="2.140625" customWidth="1"/>
    <col min="467" max="467" width="35.7109375" customWidth="1"/>
    <col min="468" max="468" width="15" customWidth="1"/>
    <col min="469" max="469" width="17.7109375" customWidth="1"/>
    <col min="470" max="470" width="31.28515625" bestFit="1" customWidth="1"/>
    <col min="471" max="471" width="17" customWidth="1"/>
    <col min="472" max="472" width="16.28515625" customWidth="1"/>
    <col min="473" max="473" width="17.140625" customWidth="1"/>
    <col min="474" max="474" width="16.42578125" bestFit="1" customWidth="1"/>
    <col min="475" max="479" width="0" hidden="1" customWidth="1"/>
    <col min="480" max="480" width="15.28515625" bestFit="1" customWidth="1"/>
    <col min="722" max="722" width="2.140625" customWidth="1"/>
    <col min="723" max="723" width="35.7109375" customWidth="1"/>
    <col min="724" max="724" width="15" customWidth="1"/>
    <col min="725" max="725" width="17.7109375" customWidth="1"/>
    <col min="726" max="726" width="31.28515625" bestFit="1" customWidth="1"/>
    <col min="727" max="727" width="17" customWidth="1"/>
    <col min="728" max="728" width="16.28515625" customWidth="1"/>
    <col min="729" max="729" width="17.140625" customWidth="1"/>
    <col min="730" max="730" width="16.42578125" bestFit="1" customWidth="1"/>
    <col min="731" max="735" width="0" hidden="1" customWidth="1"/>
    <col min="736" max="736" width="15.28515625" bestFit="1" customWidth="1"/>
    <col min="978" max="978" width="2.140625" customWidth="1"/>
    <col min="979" max="979" width="35.7109375" customWidth="1"/>
    <col min="980" max="980" width="15" customWidth="1"/>
    <col min="981" max="981" width="17.7109375" customWidth="1"/>
    <col min="982" max="982" width="31.28515625" bestFit="1" customWidth="1"/>
    <col min="983" max="983" width="17" customWidth="1"/>
    <col min="984" max="984" width="16.28515625" customWidth="1"/>
    <col min="985" max="985" width="17.140625" customWidth="1"/>
    <col min="986" max="986" width="16.42578125" bestFit="1" customWidth="1"/>
    <col min="987" max="991" width="0" hidden="1" customWidth="1"/>
    <col min="992" max="992" width="15.28515625" bestFit="1" customWidth="1"/>
    <col min="1234" max="1234" width="2.140625" customWidth="1"/>
    <col min="1235" max="1235" width="35.7109375" customWidth="1"/>
    <col min="1236" max="1236" width="15" customWidth="1"/>
    <col min="1237" max="1237" width="17.7109375" customWidth="1"/>
    <col min="1238" max="1238" width="31.28515625" bestFit="1" customWidth="1"/>
    <col min="1239" max="1239" width="17" customWidth="1"/>
    <col min="1240" max="1240" width="16.28515625" customWidth="1"/>
    <col min="1241" max="1241" width="17.140625" customWidth="1"/>
    <col min="1242" max="1242" width="16.42578125" bestFit="1" customWidth="1"/>
    <col min="1243" max="1247" width="0" hidden="1" customWidth="1"/>
    <col min="1248" max="1248" width="15.28515625" bestFit="1" customWidth="1"/>
    <col min="1490" max="1490" width="2.140625" customWidth="1"/>
    <col min="1491" max="1491" width="35.7109375" customWidth="1"/>
    <col min="1492" max="1492" width="15" customWidth="1"/>
    <col min="1493" max="1493" width="17.7109375" customWidth="1"/>
    <col min="1494" max="1494" width="31.28515625" bestFit="1" customWidth="1"/>
    <col min="1495" max="1495" width="17" customWidth="1"/>
    <col min="1496" max="1496" width="16.28515625" customWidth="1"/>
    <col min="1497" max="1497" width="17.140625" customWidth="1"/>
    <col min="1498" max="1498" width="16.42578125" bestFit="1" customWidth="1"/>
    <col min="1499" max="1503" width="0" hidden="1" customWidth="1"/>
    <col min="1504" max="1504" width="15.28515625" bestFit="1" customWidth="1"/>
    <col min="1746" max="1746" width="2.140625" customWidth="1"/>
    <col min="1747" max="1747" width="35.7109375" customWidth="1"/>
    <col min="1748" max="1748" width="15" customWidth="1"/>
    <col min="1749" max="1749" width="17.7109375" customWidth="1"/>
    <col min="1750" max="1750" width="31.28515625" bestFit="1" customWidth="1"/>
    <col min="1751" max="1751" width="17" customWidth="1"/>
    <col min="1752" max="1752" width="16.28515625" customWidth="1"/>
    <col min="1753" max="1753" width="17.140625" customWidth="1"/>
    <col min="1754" max="1754" width="16.42578125" bestFit="1" customWidth="1"/>
    <col min="1755" max="1759" width="0" hidden="1" customWidth="1"/>
    <col min="1760" max="1760" width="15.28515625" bestFit="1" customWidth="1"/>
    <col min="2002" max="2002" width="2.140625" customWidth="1"/>
    <col min="2003" max="2003" width="35.7109375" customWidth="1"/>
    <col min="2004" max="2004" width="15" customWidth="1"/>
    <col min="2005" max="2005" width="17.7109375" customWidth="1"/>
    <col min="2006" max="2006" width="31.28515625" bestFit="1" customWidth="1"/>
    <col min="2007" max="2007" width="17" customWidth="1"/>
    <col min="2008" max="2008" width="16.28515625" customWidth="1"/>
    <col min="2009" max="2009" width="17.140625" customWidth="1"/>
    <col min="2010" max="2010" width="16.42578125" bestFit="1" customWidth="1"/>
    <col min="2011" max="2015" width="0" hidden="1" customWidth="1"/>
    <col min="2016" max="2016" width="15.28515625" bestFit="1" customWidth="1"/>
    <col min="2258" max="2258" width="2.140625" customWidth="1"/>
    <col min="2259" max="2259" width="35.7109375" customWidth="1"/>
    <col min="2260" max="2260" width="15" customWidth="1"/>
    <col min="2261" max="2261" width="17.7109375" customWidth="1"/>
    <col min="2262" max="2262" width="31.28515625" bestFit="1" customWidth="1"/>
    <col min="2263" max="2263" width="17" customWidth="1"/>
    <col min="2264" max="2264" width="16.28515625" customWidth="1"/>
    <col min="2265" max="2265" width="17.140625" customWidth="1"/>
    <col min="2266" max="2266" width="16.42578125" bestFit="1" customWidth="1"/>
    <col min="2267" max="2271" width="0" hidden="1" customWidth="1"/>
    <col min="2272" max="2272" width="15.28515625" bestFit="1" customWidth="1"/>
    <col min="2514" max="2514" width="2.140625" customWidth="1"/>
    <col min="2515" max="2515" width="35.7109375" customWidth="1"/>
    <col min="2516" max="2516" width="15" customWidth="1"/>
    <col min="2517" max="2517" width="17.7109375" customWidth="1"/>
    <col min="2518" max="2518" width="31.28515625" bestFit="1" customWidth="1"/>
    <col min="2519" max="2519" width="17" customWidth="1"/>
    <col min="2520" max="2520" width="16.28515625" customWidth="1"/>
    <col min="2521" max="2521" width="17.140625" customWidth="1"/>
    <col min="2522" max="2522" width="16.42578125" bestFit="1" customWidth="1"/>
    <col min="2523" max="2527" width="0" hidden="1" customWidth="1"/>
    <col min="2528" max="2528" width="15.28515625" bestFit="1" customWidth="1"/>
    <col min="2770" max="2770" width="2.140625" customWidth="1"/>
    <col min="2771" max="2771" width="35.7109375" customWidth="1"/>
    <col min="2772" max="2772" width="15" customWidth="1"/>
    <col min="2773" max="2773" width="17.7109375" customWidth="1"/>
    <col min="2774" max="2774" width="31.28515625" bestFit="1" customWidth="1"/>
    <col min="2775" max="2775" width="17" customWidth="1"/>
    <col min="2776" max="2776" width="16.28515625" customWidth="1"/>
    <col min="2777" max="2777" width="17.140625" customWidth="1"/>
    <col min="2778" max="2778" width="16.42578125" bestFit="1" customWidth="1"/>
    <col min="2779" max="2783" width="0" hidden="1" customWidth="1"/>
    <col min="2784" max="2784" width="15.28515625" bestFit="1" customWidth="1"/>
    <col min="3026" max="3026" width="2.140625" customWidth="1"/>
    <col min="3027" max="3027" width="35.7109375" customWidth="1"/>
    <col min="3028" max="3028" width="15" customWidth="1"/>
    <col min="3029" max="3029" width="17.7109375" customWidth="1"/>
    <col min="3030" max="3030" width="31.28515625" bestFit="1" customWidth="1"/>
    <col min="3031" max="3031" width="17" customWidth="1"/>
    <col min="3032" max="3032" width="16.28515625" customWidth="1"/>
    <col min="3033" max="3033" width="17.140625" customWidth="1"/>
    <col min="3034" max="3034" width="16.42578125" bestFit="1" customWidth="1"/>
    <col min="3035" max="3039" width="0" hidden="1" customWidth="1"/>
    <col min="3040" max="3040" width="15.28515625" bestFit="1" customWidth="1"/>
    <col min="3282" max="3282" width="2.140625" customWidth="1"/>
    <col min="3283" max="3283" width="35.7109375" customWidth="1"/>
    <col min="3284" max="3284" width="15" customWidth="1"/>
    <col min="3285" max="3285" width="17.7109375" customWidth="1"/>
    <col min="3286" max="3286" width="31.28515625" bestFit="1" customWidth="1"/>
    <col min="3287" max="3287" width="17" customWidth="1"/>
    <col min="3288" max="3288" width="16.28515625" customWidth="1"/>
    <col min="3289" max="3289" width="17.140625" customWidth="1"/>
    <col min="3290" max="3290" width="16.42578125" bestFit="1" customWidth="1"/>
    <col min="3291" max="3295" width="0" hidden="1" customWidth="1"/>
    <col min="3296" max="3296" width="15.28515625" bestFit="1" customWidth="1"/>
    <col min="3538" max="3538" width="2.140625" customWidth="1"/>
    <col min="3539" max="3539" width="35.7109375" customWidth="1"/>
    <col min="3540" max="3540" width="15" customWidth="1"/>
    <col min="3541" max="3541" width="17.7109375" customWidth="1"/>
    <col min="3542" max="3542" width="31.28515625" bestFit="1" customWidth="1"/>
    <col min="3543" max="3543" width="17" customWidth="1"/>
    <col min="3544" max="3544" width="16.28515625" customWidth="1"/>
    <col min="3545" max="3545" width="17.140625" customWidth="1"/>
    <col min="3546" max="3546" width="16.42578125" bestFit="1" customWidth="1"/>
    <col min="3547" max="3551" width="0" hidden="1" customWidth="1"/>
    <col min="3552" max="3552" width="15.28515625" bestFit="1" customWidth="1"/>
    <col min="3794" max="3794" width="2.140625" customWidth="1"/>
    <col min="3795" max="3795" width="35.7109375" customWidth="1"/>
    <col min="3796" max="3796" width="15" customWidth="1"/>
    <col min="3797" max="3797" width="17.7109375" customWidth="1"/>
    <col min="3798" max="3798" width="31.28515625" bestFit="1" customWidth="1"/>
    <col min="3799" max="3799" width="17" customWidth="1"/>
    <col min="3800" max="3800" width="16.28515625" customWidth="1"/>
    <col min="3801" max="3801" width="17.140625" customWidth="1"/>
    <col min="3802" max="3802" width="16.42578125" bestFit="1" customWidth="1"/>
    <col min="3803" max="3807" width="0" hidden="1" customWidth="1"/>
    <col min="3808" max="3808" width="15.28515625" bestFit="1" customWidth="1"/>
    <col min="4050" max="4050" width="2.140625" customWidth="1"/>
    <col min="4051" max="4051" width="35.7109375" customWidth="1"/>
    <col min="4052" max="4052" width="15" customWidth="1"/>
    <col min="4053" max="4053" width="17.7109375" customWidth="1"/>
    <col min="4054" max="4054" width="31.28515625" bestFit="1" customWidth="1"/>
    <col min="4055" max="4055" width="17" customWidth="1"/>
    <col min="4056" max="4056" width="16.28515625" customWidth="1"/>
    <col min="4057" max="4057" width="17.140625" customWidth="1"/>
    <col min="4058" max="4058" width="16.42578125" bestFit="1" customWidth="1"/>
    <col min="4059" max="4063" width="0" hidden="1" customWidth="1"/>
    <col min="4064" max="4064" width="15.28515625" bestFit="1" customWidth="1"/>
    <col min="4306" max="4306" width="2.140625" customWidth="1"/>
    <col min="4307" max="4307" width="35.7109375" customWidth="1"/>
    <col min="4308" max="4308" width="15" customWidth="1"/>
    <col min="4309" max="4309" width="17.7109375" customWidth="1"/>
    <col min="4310" max="4310" width="31.28515625" bestFit="1" customWidth="1"/>
    <col min="4311" max="4311" width="17" customWidth="1"/>
    <col min="4312" max="4312" width="16.28515625" customWidth="1"/>
    <col min="4313" max="4313" width="17.140625" customWidth="1"/>
    <col min="4314" max="4314" width="16.42578125" bestFit="1" customWidth="1"/>
    <col min="4315" max="4319" width="0" hidden="1" customWidth="1"/>
    <col min="4320" max="4320" width="15.28515625" bestFit="1" customWidth="1"/>
    <col min="4562" max="4562" width="2.140625" customWidth="1"/>
    <col min="4563" max="4563" width="35.7109375" customWidth="1"/>
    <col min="4564" max="4564" width="15" customWidth="1"/>
    <col min="4565" max="4565" width="17.7109375" customWidth="1"/>
    <col min="4566" max="4566" width="31.28515625" bestFit="1" customWidth="1"/>
    <col min="4567" max="4567" width="17" customWidth="1"/>
    <col min="4568" max="4568" width="16.28515625" customWidth="1"/>
    <col min="4569" max="4569" width="17.140625" customWidth="1"/>
    <col min="4570" max="4570" width="16.42578125" bestFit="1" customWidth="1"/>
    <col min="4571" max="4575" width="0" hidden="1" customWidth="1"/>
    <col min="4576" max="4576" width="15.28515625" bestFit="1" customWidth="1"/>
    <col min="4818" max="4818" width="2.140625" customWidth="1"/>
    <col min="4819" max="4819" width="35.7109375" customWidth="1"/>
    <col min="4820" max="4820" width="15" customWidth="1"/>
    <col min="4821" max="4821" width="17.7109375" customWidth="1"/>
    <col min="4822" max="4822" width="31.28515625" bestFit="1" customWidth="1"/>
    <col min="4823" max="4823" width="17" customWidth="1"/>
    <col min="4824" max="4824" width="16.28515625" customWidth="1"/>
    <col min="4825" max="4825" width="17.140625" customWidth="1"/>
    <col min="4826" max="4826" width="16.42578125" bestFit="1" customWidth="1"/>
    <col min="4827" max="4831" width="0" hidden="1" customWidth="1"/>
    <col min="4832" max="4832" width="15.28515625" bestFit="1" customWidth="1"/>
    <col min="5074" max="5074" width="2.140625" customWidth="1"/>
    <col min="5075" max="5075" width="35.7109375" customWidth="1"/>
    <col min="5076" max="5076" width="15" customWidth="1"/>
    <col min="5077" max="5077" width="17.7109375" customWidth="1"/>
    <col min="5078" max="5078" width="31.28515625" bestFit="1" customWidth="1"/>
    <col min="5079" max="5079" width="17" customWidth="1"/>
    <col min="5080" max="5080" width="16.28515625" customWidth="1"/>
    <col min="5081" max="5081" width="17.140625" customWidth="1"/>
    <col min="5082" max="5082" width="16.42578125" bestFit="1" customWidth="1"/>
    <col min="5083" max="5087" width="0" hidden="1" customWidth="1"/>
    <col min="5088" max="5088" width="15.28515625" bestFit="1" customWidth="1"/>
    <col min="5330" max="5330" width="2.140625" customWidth="1"/>
    <col min="5331" max="5331" width="35.7109375" customWidth="1"/>
    <col min="5332" max="5332" width="15" customWidth="1"/>
    <col min="5333" max="5333" width="17.7109375" customWidth="1"/>
    <col min="5334" max="5334" width="31.28515625" bestFit="1" customWidth="1"/>
    <col min="5335" max="5335" width="17" customWidth="1"/>
    <col min="5336" max="5336" width="16.28515625" customWidth="1"/>
    <col min="5337" max="5337" width="17.140625" customWidth="1"/>
    <col min="5338" max="5338" width="16.42578125" bestFit="1" customWidth="1"/>
    <col min="5339" max="5343" width="0" hidden="1" customWidth="1"/>
    <col min="5344" max="5344" width="15.28515625" bestFit="1" customWidth="1"/>
    <col min="5586" max="5586" width="2.140625" customWidth="1"/>
    <col min="5587" max="5587" width="35.7109375" customWidth="1"/>
    <col min="5588" max="5588" width="15" customWidth="1"/>
    <col min="5589" max="5589" width="17.7109375" customWidth="1"/>
    <col min="5590" max="5590" width="31.28515625" bestFit="1" customWidth="1"/>
    <col min="5591" max="5591" width="17" customWidth="1"/>
    <col min="5592" max="5592" width="16.28515625" customWidth="1"/>
    <col min="5593" max="5593" width="17.140625" customWidth="1"/>
    <col min="5594" max="5594" width="16.42578125" bestFit="1" customWidth="1"/>
    <col min="5595" max="5599" width="0" hidden="1" customWidth="1"/>
    <col min="5600" max="5600" width="15.28515625" bestFit="1" customWidth="1"/>
    <col min="5842" max="5842" width="2.140625" customWidth="1"/>
    <col min="5843" max="5843" width="35.7109375" customWidth="1"/>
    <col min="5844" max="5844" width="15" customWidth="1"/>
    <col min="5845" max="5845" width="17.7109375" customWidth="1"/>
    <col min="5846" max="5846" width="31.28515625" bestFit="1" customWidth="1"/>
    <col min="5847" max="5847" width="17" customWidth="1"/>
    <col min="5848" max="5848" width="16.28515625" customWidth="1"/>
    <col min="5849" max="5849" width="17.140625" customWidth="1"/>
    <col min="5850" max="5850" width="16.42578125" bestFit="1" customWidth="1"/>
    <col min="5851" max="5855" width="0" hidden="1" customWidth="1"/>
    <col min="5856" max="5856" width="15.28515625" bestFit="1" customWidth="1"/>
    <col min="6098" max="6098" width="2.140625" customWidth="1"/>
    <col min="6099" max="6099" width="35.7109375" customWidth="1"/>
    <col min="6100" max="6100" width="15" customWidth="1"/>
    <col min="6101" max="6101" width="17.7109375" customWidth="1"/>
    <col min="6102" max="6102" width="31.28515625" bestFit="1" customWidth="1"/>
    <col min="6103" max="6103" width="17" customWidth="1"/>
    <col min="6104" max="6104" width="16.28515625" customWidth="1"/>
    <col min="6105" max="6105" width="17.140625" customWidth="1"/>
    <col min="6106" max="6106" width="16.42578125" bestFit="1" customWidth="1"/>
    <col min="6107" max="6111" width="0" hidden="1" customWidth="1"/>
    <col min="6112" max="6112" width="15.28515625" bestFit="1" customWidth="1"/>
    <col min="6354" max="6354" width="2.140625" customWidth="1"/>
    <col min="6355" max="6355" width="35.7109375" customWidth="1"/>
    <col min="6356" max="6356" width="15" customWidth="1"/>
    <col min="6357" max="6357" width="17.7109375" customWidth="1"/>
    <col min="6358" max="6358" width="31.28515625" bestFit="1" customWidth="1"/>
    <col min="6359" max="6359" width="17" customWidth="1"/>
    <col min="6360" max="6360" width="16.28515625" customWidth="1"/>
    <col min="6361" max="6361" width="17.140625" customWidth="1"/>
    <col min="6362" max="6362" width="16.42578125" bestFit="1" customWidth="1"/>
    <col min="6363" max="6367" width="0" hidden="1" customWidth="1"/>
    <col min="6368" max="6368" width="15.28515625" bestFit="1" customWidth="1"/>
    <col min="6610" max="6610" width="2.140625" customWidth="1"/>
    <col min="6611" max="6611" width="35.7109375" customWidth="1"/>
    <col min="6612" max="6612" width="15" customWidth="1"/>
    <col min="6613" max="6613" width="17.7109375" customWidth="1"/>
    <col min="6614" max="6614" width="31.28515625" bestFit="1" customWidth="1"/>
    <col min="6615" max="6615" width="17" customWidth="1"/>
    <col min="6616" max="6616" width="16.28515625" customWidth="1"/>
    <col min="6617" max="6617" width="17.140625" customWidth="1"/>
    <col min="6618" max="6618" width="16.42578125" bestFit="1" customWidth="1"/>
    <col min="6619" max="6623" width="0" hidden="1" customWidth="1"/>
    <col min="6624" max="6624" width="15.28515625" bestFit="1" customWidth="1"/>
    <col min="6866" max="6866" width="2.140625" customWidth="1"/>
    <col min="6867" max="6867" width="35.7109375" customWidth="1"/>
    <col min="6868" max="6868" width="15" customWidth="1"/>
    <col min="6869" max="6869" width="17.7109375" customWidth="1"/>
    <col min="6870" max="6870" width="31.28515625" bestFit="1" customWidth="1"/>
    <col min="6871" max="6871" width="17" customWidth="1"/>
    <col min="6872" max="6872" width="16.28515625" customWidth="1"/>
    <col min="6873" max="6873" width="17.140625" customWidth="1"/>
    <col min="6874" max="6874" width="16.42578125" bestFit="1" customWidth="1"/>
    <col min="6875" max="6879" width="0" hidden="1" customWidth="1"/>
    <col min="6880" max="6880" width="15.28515625" bestFit="1" customWidth="1"/>
    <col min="7122" max="7122" width="2.140625" customWidth="1"/>
    <col min="7123" max="7123" width="35.7109375" customWidth="1"/>
    <col min="7124" max="7124" width="15" customWidth="1"/>
    <col min="7125" max="7125" width="17.7109375" customWidth="1"/>
    <col min="7126" max="7126" width="31.28515625" bestFit="1" customWidth="1"/>
    <col min="7127" max="7127" width="17" customWidth="1"/>
    <col min="7128" max="7128" width="16.28515625" customWidth="1"/>
    <col min="7129" max="7129" width="17.140625" customWidth="1"/>
    <col min="7130" max="7130" width="16.42578125" bestFit="1" customWidth="1"/>
    <col min="7131" max="7135" width="0" hidden="1" customWidth="1"/>
    <col min="7136" max="7136" width="15.28515625" bestFit="1" customWidth="1"/>
    <col min="7378" max="7378" width="2.140625" customWidth="1"/>
    <col min="7379" max="7379" width="35.7109375" customWidth="1"/>
    <col min="7380" max="7380" width="15" customWidth="1"/>
    <col min="7381" max="7381" width="17.7109375" customWidth="1"/>
    <col min="7382" max="7382" width="31.28515625" bestFit="1" customWidth="1"/>
    <col min="7383" max="7383" width="17" customWidth="1"/>
    <col min="7384" max="7384" width="16.28515625" customWidth="1"/>
    <col min="7385" max="7385" width="17.140625" customWidth="1"/>
    <col min="7386" max="7386" width="16.42578125" bestFit="1" customWidth="1"/>
    <col min="7387" max="7391" width="0" hidden="1" customWidth="1"/>
    <col min="7392" max="7392" width="15.28515625" bestFit="1" customWidth="1"/>
    <col min="7634" max="7634" width="2.140625" customWidth="1"/>
    <col min="7635" max="7635" width="35.7109375" customWidth="1"/>
    <col min="7636" max="7636" width="15" customWidth="1"/>
    <col min="7637" max="7637" width="17.7109375" customWidth="1"/>
    <col min="7638" max="7638" width="31.28515625" bestFit="1" customWidth="1"/>
    <col min="7639" max="7639" width="17" customWidth="1"/>
    <col min="7640" max="7640" width="16.28515625" customWidth="1"/>
    <col min="7641" max="7641" width="17.140625" customWidth="1"/>
    <col min="7642" max="7642" width="16.42578125" bestFit="1" customWidth="1"/>
    <col min="7643" max="7647" width="0" hidden="1" customWidth="1"/>
    <col min="7648" max="7648" width="15.28515625" bestFit="1" customWidth="1"/>
    <col min="7890" max="7890" width="2.140625" customWidth="1"/>
    <col min="7891" max="7891" width="35.7109375" customWidth="1"/>
    <col min="7892" max="7892" width="15" customWidth="1"/>
    <col min="7893" max="7893" width="17.7109375" customWidth="1"/>
    <col min="7894" max="7894" width="31.28515625" bestFit="1" customWidth="1"/>
    <col min="7895" max="7895" width="17" customWidth="1"/>
    <col min="7896" max="7896" width="16.28515625" customWidth="1"/>
    <col min="7897" max="7897" width="17.140625" customWidth="1"/>
    <col min="7898" max="7898" width="16.42578125" bestFit="1" customWidth="1"/>
    <col min="7899" max="7903" width="0" hidden="1" customWidth="1"/>
    <col min="7904" max="7904" width="15.28515625" bestFit="1" customWidth="1"/>
    <col min="8146" max="8146" width="2.140625" customWidth="1"/>
    <col min="8147" max="8147" width="35.7109375" customWidth="1"/>
    <col min="8148" max="8148" width="15" customWidth="1"/>
    <col min="8149" max="8149" width="17.7109375" customWidth="1"/>
    <col min="8150" max="8150" width="31.28515625" bestFit="1" customWidth="1"/>
    <col min="8151" max="8151" width="17" customWidth="1"/>
    <col min="8152" max="8152" width="16.28515625" customWidth="1"/>
    <col min="8153" max="8153" width="17.140625" customWidth="1"/>
    <col min="8154" max="8154" width="16.42578125" bestFit="1" customWidth="1"/>
    <col min="8155" max="8159" width="0" hidden="1" customWidth="1"/>
    <col min="8160" max="8160" width="15.28515625" bestFit="1" customWidth="1"/>
    <col min="8402" max="8402" width="2.140625" customWidth="1"/>
    <col min="8403" max="8403" width="35.7109375" customWidth="1"/>
    <col min="8404" max="8404" width="15" customWidth="1"/>
    <col min="8405" max="8405" width="17.7109375" customWidth="1"/>
    <col min="8406" max="8406" width="31.28515625" bestFit="1" customWidth="1"/>
    <col min="8407" max="8407" width="17" customWidth="1"/>
    <col min="8408" max="8408" width="16.28515625" customWidth="1"/>
    <col min="8409" max="8409" width="17.140625" customWidth="1"/>
    <col min="8410" max="8410" width="16.42578125" bestFit="1" customWidth="1"/>
    <col min="8411" max="8415" width="0" hidden="1" customWidth="1"/>
    <col min="8416" max="8416" width="15.28515625" bestFit="1" customWidth="1"/>
    <col min="8658" max="8658" width="2.140625" customWidth="1"/>
    <col min="8659" max="8659" width="35.7109375" customWidth="1"/>
    <col min="8660" max="8660" width="15" customWidth="1"/>
    <col min="8661" max="8661" width="17.7109375" customWidth="1"/>
    <col min="8662" max="8662" width="31.28515625" bestFit="1" customWidth="1"/>
    <col min="8663" max="8663" width="17" customWidth="1"/>
    <col min="8664" max="8664" width="16.28515625" customWidth="1"/>
    <col min="8665" max="8665" width="17.140625" customWidth="1"/>
    <col min="8666" max="8666" width="16.42578125" bestFit="1" customWidth="1"/>
    <col min="8667" max="8671" width="0" hidden="1" customWidth="1"/>
    <col min="8672" max="8672" width="15.28515625" bestFit="1" customWidth="1"/>
    <col min="8914" max="8914" width="2.140625" customWidth="1"/>
    <col min="8915" max="8915" width="35.7109375" customWidth="1"/>
    <col min="8916" max="8916" width="15" customWidth="1"/>
    <col min="8917" max="8917" width="17.7109375" customWidth="1"/>
    <col min="8918" max="8918" width="31.28515625" bestFit="1" customWidth="1"/>
    <col min="8919" max="8919" width="17" customWidth="1"/>
    <col min="8920" max="8920" width="16.28515625" customWidth="1"/>
    <col min="8921" max="8921" width="17.140625" customWidth="1"/>
    <col min="8922" max="8922" width="16.42578125" bestFit="1" customWidth="1"/>
    <col min="8923" max="8927" width="0" hidden="1" customWidth="1"/>
    <col min="8928" max="8928" width="15.28515625" bestFit="1" customWidth="1"/>
    <col min="9170" max="9170" width="2.140625" customWidth="1"/>
    <col min="9171" max="9171" width="35.7109375" customWidth="1"/>
    <col min="9172" max="9172" width="15" customWidth="1"/>
    <col min="9173" max="9173" width="17.7109375" customWidth="1"/>
    <col min="9174" max="9174" width="31.28515625" bestFit="1" customWidth="1"/>
    <col min="9175" max="9175" width="17" customWidth="1"/>
    <col min="9176" max="9176" width="16.28515625" customWidth="1"/>
    <col min="9177" max="9177" width="17.140625" customWidth="1"/>
    <col min="9178" max="9178" width="16.42578125" bestFit="1" customWidth="1"/>
    <col min="9179" max="9183" width="0" hidden="1" customWidth="1"/>
    <col min="9184" max="9184" width="15.28515625" bestFit="1" customWidth="1"/>
    <col min="9426" max="9426" width="2.140625" customWidth="1"/>
    <col min="9427" max="9427" width="35.7109375" customWidth="1"/>
    <col min="9428" max="9428" width="15" customWidth="1"/>
    <col min="9429" max="9429" width="17.7109375" customWidth="1"/>
    <col min="9430" max="9430" width="31.28515625" bestFit="1" customWidth="1"/>
    <col min="9431" max="9431" width="17" customWidth="1"/>
    <col min="9432" max="9432" width="16.28515625" customWidth="1"/>
    <col min="9433" max="9433" width="17.140625" customWidth="1"/>
    <col min="9434" max="9434" width="16.42578125" bestFit="1" customWidth="1"/>
    <col min="9435" max="9439" width="0" hidden="1" customWidth="1"/>
    <col min="9440" max="9440" width="15.28515625" bestFit="1" customWidth="1"/>
    <col min="9682" max="9682" width="2.140625" customWidth="1"/>
    <col min="9683" max="9683" width="35.7109375" customWidth="1"/>
    <col min="9684" max="9684" width="15" customWidth="1"/>
    <col min="9685" max="9685" width="17.7109375" customWidth="1"/>
    <col min="9686" max="9686" width="31.28515625" bestFit="1" customWidth="1"/>
    <col min="9687" max="9687" width="17" customWidth="1"/>
    <col min="9688" max="9688" width="16.28515625" customWidth="1"/>
    <col min="9689" max="9689" width="17.140625" customWidth="1"/>
    <col min="9690" max="9690" width="16.42578125" bestFit="1" customWidth="1"/>
    <col min="9691" max="9695" width="0" hidden="1" customWidth="1"/>
    <col min="9696" max="9696" width="15.28515625" bestFit="1" customWidth="1"/>
    <col min="9938" max="9938" width="2.140625" customWidth="1"/>
    <col min="9939" max="9939" width="35.7109375" customWidth="1"/>
    <col min="9940" max="9940" width="15" customWidth="1"/>
    <col min="9941" max="9941" width="17.7109375" customWidth="1"/>
    <col min="9942" max="9942" width="31.28515625" bestFit="1" customWidth="1"/>
    <col min="9943" max="9943" width="17" customWidth="1"/>
    <col min="9944" max="9944" width="16.28515625" customWidth="1"/>
    <col min="9945" max="9945" width="17.140625" customWidth="1"/>
    <col min="9946" max="9946" width="16.42578125" bestFit="1" customWidth="1"/>
    <col min="9947" max="9951" width="0" hidden="1" customWidth="1"/>
    <col min="9952" max="9952" width="15.28515625" bestFit="1" customWidth="1"/>
    <col min="10194" max="10194" width="2.140625" customWidth="1"/>
    <col min="10195" max="10195" width="35.7109375" customWidth="1"/>
    <col min="10196" max="10196" width="15" customWidth="1"/>
    <col min="10197" max="10197" width="17.7109375" customWidth="1"/>
    <col min="10198" max="10198" width="31.28515625" bestFit="1" customWidth="1"/>
    <col min="10199" max="10199" width="17" customWidth="1"/>
    <col min="10200" max="10200" width="16.28515625" customWidth="1"/>
    <col min="10201" max="10201" width="17.140625" customWidth="1"/>
    <col min="10202" max="10202" width="16.42578125" bestFit="1" customWidth="1"/>
    <col min="10203" max="10207" width="0" hidden="1" customWidth="1"/>
    <col min="10208" max="10208" width="15.28515625" bestFit="1" customWidth="1"/>
    <col min="10450" max="10450" width="2.140625" customWidth="1"/>
    <col min="10451" max="10451" width="35.7109375" customWidth="1"/>
    <col min="10452" max="10452" width="15" customWidth="1"/>
    <col min="10453" max="10453" width="17.7109375" customWidth="1"/>
    <col min="10454" max="10454" width="31.28515625" bestFit="1" customWidth="1"/>
    <col min="10455" max="10455" width="17" customWidth="1"/>
    <col min="10456" max="10456" width="16.28515625" customWidth="1"/>
    <col min="10457" max="10457" width="17.140625" customWidth="1"/>
    <col min="10458" max="10458" width="16.42578125" bestFit="1" customWidth="1"/>
    <col min="10459" max="10463" width="0" hidden="1" customWidth="1"/>
    <col min="10464" max="10464" width="15.28515625" bestFit="1" customWidth="1"/>
    <col min="10706" max="10706" width="2.140625" customWidth="1"/>
    <col min="10707" max="10707" width="35.7109375" customWidth="1"/>
    <col min="10708" max="10708" width="15" customWidth="1"/>
    <col min="10709" max="10709" width="17.7109375" customWidth="1"/>
    <col min="10710" max="10710" width="31.28515625" bestFit="1" customWidth="1"/>
    <col min="10711" max="10711" width="17" customWidth="1"/>
    <col min="10712" max="10712" width="16.28515625" customWidth="1"/>
    <col min="10713" max="10713" width="17.140625" customWidth="1"/>
    <col min="10714" max="10714" width="16.42578125" bestFit="1" customWidth="1"/>
    <col min="10715" max="10719" width="0" hidden="1" customWidth="1"/>
    <col min="10720" max="10720" width="15.28515625" bestFit="1" customWidth="1"/>
    <col min="10962" max="10962" width="2.140625" customWidth="1"/>
    <col min="10963" max="10963" width="35.7109375" customWidth="1"/>
    <col min="10964" max="10964" width="15" customWidth="1"/>
    <col min="10965" max="10965" width="17.7109375" customWidth="1"/>
    <col min="10966" max="10966" width="31.28515625" bestFit="1" customWidth="1"/>
    <col min="10967" max="10967" width="17" customWidth="1"/>
    <col min="10968" max="10968" width="16.28515625" customWidth="1"/>
    <col min="10969" max="10969" width="17.140625" customWidth="1"/>
    <col min="10970" max="10970" width="16.42578125" bestFit="1" customWidth="1"/>
    <col min="10971" max="10975" width="0" hidden="1" customWidth="1"/>
    <col min="10976" max="10976" width="15.28515625" bestFit="1" customWidth="1"/>
    <col min="11218" max="11218" width="2.140625" customWidth="1"/>
    <col min="11219" max="11219" width="35.7109375" customWidth="1"/>
    <col min="11220" max="11220" width="15" customWidth="1"/>
    <col min="11221" max="11221" width="17.7109375" customWidth="1"/>
    <col min="11222" max="11222" width="31.28515625" bestFit="1" customWidth="1"/>
    <col min="11223" max="11223" width="17" customWidth="1"/>
    <col min="11224" max="11224" width="16.28515625" customWidth="1"/>
    <col min="11225" max="11225" width="17.140625" customWidth="1"/>
    <col min="11226" max="11226" width="16.42578125" bestFit="1" customWidth="1"/>
    <col min="11227" max="11231" width="0" hidden="1" customWidth="1"/>
    <col min="11232" max="11232" width="15.28515625" bestFit="1" customWidth="1"/>
    <col min="11474" max="11474" width="2.140625" customWidth="1"/>
    <col min="11475" max="11475" width="35.7109375" customWidth="1"/>
    <col min="11476" max="11476" width="15" customWidth="1"/>
    <col min="11477" max="11477" width="17.7109375" customWidth="1"/>
    <col min="11478" max="11478" width="31.28515625" bestFit="1" customWidth="1"/>
    <col min="11479" max="11479" width="17" customWidth="1"/>
    <col min="11480" max="11480" width="16.28515625" customWidth="1"/>
    <col min="11481" max="11481" width="17.140625" customWidth="1"/>
    <col min="11482" max="11482" width="16.42578125" bestFit="1" customWidth="1"/>
    <col min="11483" max="11487" width="0" hidden="1" customWidth="1"/>
    <col min="11488" max="11488" width="15.28515625" bestFit="1" customWidth="1"/>
    <col min="11730" max="11730" width="2.140625" customWidth="1"/>
    <col min="11731" max="11731" width="35.7109375" customWidth="1"/>
    <col min="11732" max="11732" width="15" customWidth="1"/>
    <col min="11733" max="11733" width="17.7109375" customWidth="1"/>
    <col min="11734" max="11734" width="31.28515625" bestFit="1" customWidth="1"/>
    <col min="11735" max="11735" width="17" customWidth="1"/>
    <col min="11736" max="11736" width="16.28515625" customWidth="1"/>
    <col min="11737" max="11737" width="17.140625" customWidth="1"/>
    <col min="11738" max="11738" width="16.42578125" bestFit="1" customWidth="1"/>
    <col min="11739" max="11743" width="0" hidden="1" customWidth="1"/>
    <col min="11744" max="11744" width="15.28515625" bestFit="1" customWidth="1"/>
    <col min="11986" max="11986" width="2.140625" customWidth="1"/>
    <col min="11987" max="11987" width="35.7109375" customWidth="1"/>
    <col min="11988" max="11988" width="15" customWidth="1"/>
    <col min="11989" max="11989" width="17.7109375" customWidth="1"/>
    <col min="11990" max="11990" width="31.28515625" bestFit="1" customWidth="1"/>
    <col min="11991" max="11991" width="17" customWidth="1"/>
    <col min="11992" max="11992" width="16.28515625" customWidth="1"/>
    <col min="11993" max="11993" width="17.140625" customWidth="1"/>
    <col min="11994" max="11994" width="16.42578125" bestFit="1" customWidth="1"/>
    <col min="11995" max="11999" width="0" hidden="1" customWidth="1"/>
    <col min="12000" max="12000" width="15.28515625" bestFit="1" customWidth="1"/>
    <col min="12242" max="12242" width="2.140625" customWidth="1"/>
    <col min="12243" max="12243" width="35.7109375" customWidth="1"/>
    <col min="12244" max="12244" width="15" customWidth="1"/>
    <col min="12245" max="12245" width="17.7109375" customWidth="1"/>
    <col min="12246" max="12246" width="31.28515625" bestFit="1" customWidth="1"/>
    <col min="12247" max="12247" width="17" customWidth="1"/>
    <col min="12248" max="12248" width="16.28515625" customWidth="1"/>
    <col min="12249" max="12249" width="17.140625" customWidth="1"/>
    <col min="12250" max="12250" width="16.42578125" bestFit="1" customWidth="1"/>
    <col min="12251" max="12255" width="0" hidden="1" customWidth="1"/>
    <col min="12256" max="12256" width="15.28515625" bestFit="1" customWidth="1"/>
    <col min="12498" max="12498" width="2.140625" customWidth="1"/>
    <col min="12499" max="12499" width="35.7109375" customWidth="1"/>
    <col min="12500" max="12500" width="15" customWidth="1"/>
    <col min="12501" max="12501" width="17.7109375" customWidth="1"/>
    <col min="12502" max="12502" width="31.28515625" bestFit="1" customWidth="1"/>
    <col min="12503" max="12503" width="17" customWidth="1"/>
    <col min="12504" max="12504" width="16.28515625" customWidth="1"/>
    <col min="12505" max="12505" width="17.140625" customWidth="1"/>
    <col min="12506" max="12506" width="16.42578125" bestFit="1" customWidth="1"/>
    <col min="12507" max="12511" width="0" hidden="1" customWidth="1"/>
    <col min="12512" max="12512" width="15.28515625" bestFit="1" customWidth="1"/>
    <col min="12754" max="12754" width="2.140625" customWidth="1"/>
    <col min="12755" max="12755" width="35.7109375" customWidth="1"/>
    <col min="12756" max="12756" width="15" customWidth="1"/>
    <col min="12757" max="12757" width="17.7109375" customWidth="1"/>
    <col min="12758" max="12758" width="31.28515625" bestFit="1" customWidth="1"/>
    <col min="12759" max="12759" width="17" customWidth="1"/>
    <col min="12760" max="12760" width="16.28515625" customWidth="1"/>
    <col min="12761" max="12761" width="17.140625" customWidth="1"/>
    <col min="12762" max="12762" width="16.42578125" bestFit="1" customWidth="1"/>
    <col min="12763" max="12767" width="0" hidden="1" customWidth="1"/>
    <col min="12768" max="12768" width="15.28515625" bestFit="1" customWidth="1"/>
    <col min="13010" max="13010" width="2.140625" customWidth="1"/>
    <col min="13011" max="13011" width="35.7109375" customWidth="1"/>
    <col min="13012" max="13012" width="15" customWidth="1"/>
    <col min="13013" max="13013" width="17.7109375" customWidth="1"/>
    <col min="13014" max="13014" width="31.28515625" bestFit="1" customWidth="1"/>
    <col min="13015" max="13015" width="17" customWidth="1"/>
    <col min="13016" max="13016" width="16.28515625" customWidth="1"/>
    <col min="13017" max="13017" width="17.140625" customWidth="1"/>
    <col min="13018" max="13018" width="16.42578125" bestFit="1" customWidth="1"/>
    <col min="13019" max="13023" width="0" hidden="1" customWidth="1"/>
    <col min="13024" max="13024" width="15.28515625" bestFit="1" customWidth="1"/>
    <col min="13266" max="13266" width="2.140625" customWidth="1"/>
    <col min="13267" max="13267" width="35.7109375" customWidth="1"/>
    <col min="13268" max="13268" width="15" customWidth="1"/>
    <col min="13269" max="13269" width="17.7109375" customWidth="1"/>
    <col min="13270" max="13270" width="31.28515625" bestFit="1" customWidth="1"/>
    <col min="13271" max="13271" width="17" customWidth="1"/>
    <col min="13272" max="13272" width="16.28515625" customWidth="1"/>
    <col min="13273" max="13273" width="17.140625" customWidth="1"/>
    <col min="13274" max="13274" width="16.42578125" bestFit="1" customWidth="1"/>
    <col min="13275" max="13279" width="0" hidden="1" customWidth="1"/>
    <col min="13280" max="13280" width="15.28515625" bestFit="1" customWidth="1"/>
    <col min="13522" max="13522" width="2.140625" customWidth="1"/>
    <col min="13523" max="13523" width="35.7109375" customWidth="1"/>
    <col min="13524" max="13524" width="15" customWidth="1"/>
    <col min="13525" max="13525" width="17.7109375" customWidth="1"/>
    <col min="13526" max="13526" width="31.28515625" bestFit="1" customWidth="1"/>
    <col min="13527" max="13527" width="17" customWidth="1"/>
    <col min="13528" max="13528" width="16.28515625" customWidth="1"/>
    <col min="13529" max="13529" width="17.140625" customWidth="1"/>
    <col min="13530" max="13530" width="16.42578125" bestFit="1" customWidth="1"/>
    <col min="13531" max="13535" width="0" hidden="1" customWidth="1"/>
    <col min="13536" max="13536" width="15.28515625" bestFit="1" customWidth="1"/>
    <col min="13778" max="13778" width="2.140625" customWidth="1"/>
    <col min="13779" max="13779" width="35.7109375" customWidth="1"/>
    <col min="13780" max="13780" width="15" customWidth="1"/>
    <col min="13781" max="13781" width="17.7109375" customWidth="1"/>
    <col min="13782" max="13782" width="31.28515625" bestFit="1" customWidth="1"/>
    <col min="13783" max="13783" width="17" customWidth="1"/>
    <col min="13784" max="13784" width="16.28515625" customWidth="1"/>
    <col min="13785" max="13785" width="17.140625" customWidth="1"/>
    <col min="13786" max="13786" width="16.42578125" bestFit="1" customWidth="1"/>
    <col min="13787" max="13791" width="0" hidden="1" customWidth="1"/>
    <col min="13792" max="13792" width="15.28515625" bestFit="1" customWidth="1"/>
    <col min="14034" max="14034" width="2.140625" customWidth="1"/>
    <col min="14035" max="14035" width="35.7109375" customWidth="1"/>
    <col min="14036" max="14036" width="15" customWidth="1"/>
    <col min="14037" max="14037" width="17.7109375" customWidth="1"/>
    <col min="14038" max="14038" width="31.28515625" bestFit="1" customWidth="1"/>
    <col min="14039" max="14039" width="17" customWidth="1"/>
    <col min="14040" max="14040" width="16.28515625" customWidth="1"/>
    <col min="14041" max="14041" width="17.140625" customWidth="1"/>
    <col min="14042" max="14042" width="16.42578125" bestFit="1" customWidth="1"/>
    <col min="14043" max="14047" width="0" hidden="1" customWidth="1"/>
    <col min="14048" max="14048" width="15.28515625" bestFit="1" customWidth="1"/>
    <col min="14290" max="14290" width="2.140625" customWidth="1"/>
    <col min="14291" max="14291" width="35.7109375" customWidth="1"/>
    <col min="14292" max="14292" width="15" customWidth="1"/>
    <col min="14293" max="14293" width="17.7109375" customWidth="1"/>
    <col min="14294" max="14294" width="31.28515625" bestFit="1" customWidth="1"/>
    <col min="14295" max="14295" width="17" customWidth="1"/>
    <col min="14296" max="14296" width="16.28515625" customWidth="1"/>
    <col min="14297" max="14297" width="17.140625" customWidth="1"/>
    <col min="14298" max="14298" width="16.42578125" bestFit="1" customWidth="1"/>
    <col min="14299" max="14303" width="0" hidden="1" customWidth="1"/>
    <col min="14304" max="14304" width="15.28515625" bestFit="1" customWidth="1"/>
    <col min="14546" max="14546" width="2.140625" customWidth="1"/>
    <col min="14547" max="14547" width="35.7109375" customWidth="1"/>
    <col min="14548" max="14548" width="15" customWidth="1"/>
    <col min="14549" max="14549" width="17.7109375" customWidth="1"/>
    <col min="14550" max="14550" width="31.28515625" bestFit="1" customWidth="1"/>
    <col min="14551" max="14551" width="17" customWidth="1"/>
    <col min="14552" max="14552" width="16.28515625" customWidth="1"/>
    <col min="14553" max="14553" width="17.140625" customWidth="1"/>
    <col min="14554" max="14554" width="16.42578125" bestFit="1" customWidth="1"/>
    <col min="14555" max="14559" width="0" hidden="1" customWidth="1"/>
    <col min="14560" max="14560" width="15.28515625" bestFit="1" customWidth="1"/>
    <col min="14802" max="14802" width="2.140625" customWidth="1"/>
    <col min="14803" max="14803" width="35.7109375" customWidth="1"/>
    <col min="14804" max="14804" width="15" customWidth="1"/>
    <col min="14805" max="14805" width="17.7109375" customWidth="1"/>
    <col min="14806" max="14806" width="31.28515625" bestFit="1" customWidth="1"/>
    <col min="14807" max="14807" width="17" customWidth="1"/>
    <col min="14808" max="14808" width="16.28515625" customWidth="1"/>
    <col min="14809" max="14809" width="17.140625" customWidth="1"/>
    <col min="14810" max="14810" width="16.42578125" bestFit="1" customWidth="1"/>
    <col min="14811" max="14815" width="0" hidden="1" customWidth="1"/>
    <col min="14816" max="14816" width="15.28515625" bestFit="1" customWidth="1"/>
    <col min="15058" max="15058" width="2.140625" customWidth="1"/>
    <col min="15059" max="15059" width="35.7109375" customWidth="1"/>
    <col min="15060" max="15060" width="15" customWidth="1"/>
    <col min="15061" max="15061" width="17.7109375" customWidth="1"/>
    <col min="15062" max="15062" width="31.28515625" bestFit="1" customWidth="1"/>
    <col min="15063" max="15063" width="17" customWidth="1"/>
    <col min="15064" max="15064" width="16.28515625" customWidth="1"/>
    <col min="15065" max="15065" width="17.140625" customWidth="1"/>
    <col min="15066" max="15066" width="16.42578125" bestFit="1" customWidth="1"/>
    <col min="15067" max="15071" width="0" hidden="1" customWidth="1"/>
    <col min="15072" max="15072" width="15.28515625" bestFit="1" customWidth="1"/>
    <col min="15314" max="15314" width="2.140625" customWidth="1"/>
    <col min="15315" max="15315" width="35.7109375" customWidth="1"/>
    <col min="15316" max="15316" width="15" customWidth="1"/>
    <col min="15317" max="15317" width="17.7109375" customWidth="1"/>
    <col min="15318" max="15318" width="31.28515625" bestFit="1" customWidth="1"/>
    <col min="15319" max="15319" width="17" customWidth="1"/>
    <col min="15320" max="15320" width="16.28515625" customWidth="1"/>
    <col min="15321" max="15321" width="17.140625" customWidth="1"/>
    <col min="15322" max="15322" width="16.42578125" bestFit="1" customWidth="1"/>
    <col min="15323" max="15327" width="0" hidden="1" customWidth="1"/>
    <col min="15328" max="15328" width="15.28515625" bestFit="1" customWidth="1"/>
    <col min="15570" max="15570" width="2.140625" customWidth="1"/>
    <col min="15571" max="15571" width="35.7109375" customWidth="1"/>
    <col min="15572" max="15572" width="15" customWidth="1"/>
    <col min="15573" max="15573" width="17.7109375" customWidth="1"/>
    <col min="15574" max="15574" width="31.28515625" bestFit="1" customWidth="1"/>
    <col min="15575" max="15575" width="17" customWidth="1"/>
    <col min="15576" max="15576" width="16.28515625" customWidth="1"/>
    <col min="15577" max="15577" width="17.140625" customWidth="1"/>
    <col min="15578" max="15578" width="16.42578125" bestFit="1" customWidth="1"/>
    <col min="15579" max="15583" width="0" hidden="1" customWidth="1"/>
    <col min="15584" max="15584" width="15.28515625" bestFit="1" customWidth="1"/>
    <col min="15826" max="15826" width="2.140625" customWidth="1"/>
    <col min="15827" max="15827" width="35.7109375" customWidth="1"/>
    <col min="15828" max="15828" width="15" customWidth="1"/>
    <col min="15829" max="15829" width="17.7109375" customWidth="1"/>
    <col min="15830" max="15830" width="31.28515625" bestFit="1" customWidth="1"/>
    <col min="15831" max="15831" width="17" customWidth="1"/>
    <col min="15832" max="15832" width="16.28515625" customWidth="1"/>
    <col min="15833" max="15833" width="17.140625" customWidth="1"/>
    <col min="15834" max="15834" width="16.42578125" bestFit="1" customWidth="1"/>
    <col min="15835" max="15839" width="0" hidden="1" customWidth="1"/>
    <col min="15840" max="15840" width="15.28515625" bestFit="1" customWidth="1"/>
    <col min="16082" max="16082" width="2.140625" customWidth="1"/>
    <col min="16083" max="16083" width="35.7109375" customWidth="1"/>
    <col min="16084" max="16084" width="15" customWidth="1"/>
    <col min="16085" max="16085" width="17.7109375" customWidth="1"/>
    <col min="16086" max="16086" width="31.28515625" bestFit="1" customWidth="1"/>
    <col min="16087" max="16087" width="17" customWidth="1"/>
    <col min="16088" max="16088" width="16.28515625" customWidth="1"/>
    <col min="16089" max="16089" width="17.140625" customWidth="1"/>
    <col min="16090" max="16090" width="16.42578125" bestFit="1" customWidth="1"/>
    <col min="16091" max="16095" width="0" hidden="1" customWidth="1"/>
    <col min="16096" max="16096" width="15.28515625" bestFit="1" customWidth="1"/>
  </cols>
  <sheetData>
    <row r="1" spans="2:8" hidden="1" x14ac:dyDescent="0.25"/>
    <row r="3" spans="2:8" ht="15.75" x14ac:dyDescent="0.25">
      <c r="B3" s="342" t="s">
        <v>723</v>
      </c>
      <c r="C3" s="226"/>
      <c r="D3" s="226"/>
      <c r="E3" s="226"/>
    </row>
    <row r="4" spans="2:8" ht="9" customHeight="1" x14ac:dyDescent="0.25"/>
    <row r="5" spans="2:8" ht="15.75" x14ac:dyDescent="0.25">
      <c r="B5" s="1206" t="s">
        <v>180</v>
      </c>
      <c r="C5" s="1206"/>
    </row>
    <row r="6" spans="2:8" ht="15.75" customHeight="1" thickBot="1" x14ac:dyDescent="0.3"/>
    <row r="7" spans="2:8" ht="16.5" thickBot="1" x14ac:dyDescent="0.3">
      <c r="B7" s="1207" t="s">
        <v>181</v>
      </c>
      <c r="C7" s="1208"/>
      <c r="D7" s="1208"/>
      <c r="E7" s="1208"/>
      <c r="F7" s="1208"/>
      <c r="G7" s="1208"/>
      <c r="H7" s="1209"/>
    </row>
    <row r="8" spans="2:8" ht="47.45" customHeight="1" thickBot="1" x14ac:dyDescent="0.3">
      <c r="B8" s="642" t="s">
        <v>182</v>
      </c>
      <c r="C8" s="643" t="s">
        <v>183</v>
      </c>
      <c r="D8" s="643" t="s">
        <v>184</v>
      </c>
      <c r="E8" s="643" t="s">
        <v>185</v>
      </c>
      <c r="F8" s="643" t="s">
        <v>186</v>
      </c>
      <c r="G8" s="643" t="s">
        <v>187</v>
      </c>
      <c r="H8" s="644" t="s">
        <v>188</v>
      </c>
    </row>
    <row r="9" spans="2:8" ht="12.75" customHeight="1" thickBot="1" x14ac:dyDescent="0.3">
      <c r="B9" s="641" t="s">
        <v>1</v>
      </c>
      <c r="C9" s="534"/>
      <c r="D9" s="535"/>
      <c r="E9" s="535"/>
      <c r="F9" s="535"/>
      <c r="G9" s="535"/>
      <c r="H9" s="536"/>
    </row>
    <row r="10" spans="2:8" ht="15.75" thickBot="1" x14ac:dyDescent="0.3">
      <c r="B10" s="640" t="s">
        <v>189</v>
      </c>
      <c r="C10" s="537"/>
      <c r="D10" s="538"/>
      <c r="E10" s="538"/>
      <c r="F10" s="538"/>
      <c r="G10" s="538"/>
      <c r="H10" s="539"/>
    </row>
    <row r="11" spans="2:8" ht="12.75" customHeight="1" x14ac:dyDescent="0.25">
      <c r="B11" s="638" t="s">
        <v>728</v>
      </c>
      <c r="C11" s="540"/>
      <c r="D11" s="541"/>
      <c r="E11" s="535"/>
      <c r="F11" s="541"/>
      <c r="G11" s="535"/>
      <c r="H11" s="542"/>
    </row>
    <row r="12" spans="2:8" ht="15.75" thickBot="1" x14ac:dyDescent="0.3">
      <c r="B12" s="639" t="s">
        <v>728</v>
      </c>
      <c r="C12" s="543" t="s">
        <v>191</v>
      </c>
      <c r="D12" s="544">
        <v>0</v>
      </c>
      <c r="E12" s="545">
        <v>6921.52</v>
      </c>
      <c r="F12" s="546">
        <f>D12*E12</f>
        <v>0</v>
      </c>
      <c r="G12" s="545">
        <v>6870.81</v>
      </c>
      <c r="H12" s="547">
        <v>0</v>
      </c>
    </row>
    <row r="13" spans="2:8" ht="12.75" customHeight="1" x14ac:dyDescent="0.25">
      <c r="B13" s="638" t="s">
        <v>10</v>
      </c>
      <c r="C13" s="540"/>
      <c r="D13" s="541"/>
      <c r="E13" s="535"/>
      <c r="F13" s="541"/>
      <c r="G13" s="535"/>
      <c r="H13" s="548"/>
    </row>
    <row r="14" spans="2:8" ht="12.75" customHeight="1" x14ac:dyDescent="0.25">
      <c r="B14" s="549" t="s">
        <v>416</v>
      </c>
      <c r="C14" s="550" t="s">
        <v>191</v>
      </c>
      <c r="D14" s="551">
        <v>3997.39</v>
      </c>
      <c r="E14" s="552">
        <v>6921.52</v>
      </c>
      <c r="F14" s="553">
        <v>27668014.832800001</v>
      </c>
      <c r="G14" s="552">
        <v>6870.81</v>
      </c>
      <c r="H14" s="548">
        <v>18228602</v>
      </c>
    </row>
    <row r="15" spans="2:8" x14ac:dyDescent="0.25">
      <c r="B15" s="549" t="s">
        <v>417</v>
      </c>
      <c r="C15" s="550" t="s">
        <v>191</v>
      </c>
      <c r="D15" s="551">
        <v>3052.11</v>
      </c>
      <c r="E15" s="552">
        <v>6921.52</v>
      </c>
      <c r="F15" s="553">
        <v>21125240.407200001</v>
      </c>
      <c r="G15" s="552">
        <v>6870.81</v>
      </c>
      <c r="H15" s="548">
        <v>12076067</v>
      </c>
    </row>
    <row r="16" spans="2:8" x14ac:dyDescent="0.25">
      <c r="B16" s="549" t="s">
        <v>418</v>
      </c>
      <c r="C16" s="550" t="s">
        <v>191</v>
      </c>
      <c r="D16" s="551">
        <v>550.04</v>
      </c>
      <c r="E16" s="552">
        <v>6921.52</v>
      </c>
      <c r="F16" s="553">
        <v>3807112.8607999999</v>
      </c>
      <c r="G16" s="552">
        <v>6870.81</v>
      </c>
      <c r="H16" s="548">
        <v>38322218</v>
      </c>
    </row>
    <row r="17" spans="2:8" x14ac:dyDescent="0.25">
      <c r="B17" s="549" t="s">
        <v>419</v>
      </c>
      <c r="C17" s="550" t="s">
        <v>191</v>
      </c>
      <c r="D17" s="551">
        <v>166.02</v>
      </c>
      <c r="E17" s="552">
        <v>6921.52</v>
      </c>
      <c r="F17" s="553">
        <v>1149110.7504000003</v>
      </c>
      <c r="G17" s="552">
        <v>6870.81</v>
      </c>
      <c r="H17" s="548">
        <v>5222365</v>
      </c>
    </row>
    <row r="18" spans="2:8" x14ac:dyDescent="0.25">
      <c r="B18" s="549" t="s">
        <v>420</v>
      </c>
      <c r="C18" s="550" t="s">
        <v>191</v>
      </c>
      <c r="D18" s="551">
        <v>68.069999999999993</v>
      </c>
      <c r="E18" s="552">
        <v>6921.52</v>
      </c>
      <c r="F18" s="553">
        <v>471147.8664</v>
      </c>
      <c r="G18" s="552">
        <v>6870.81</v>
      </c>
      <c r="H18" s="548">
        <v>29568737</v>
      </c>
    </row>
    <row r="19" spans="2:8" x14ac:dyDescent="0.25">
      <c r="B19" s="549" t="s">
        <v>421</v>
      </c>
      <c r="C19" s="550" t="s">
        <v>191</v>
      </c>
      <c r="D19" s="551">
        <v>366.61</v>
      </c>
      <c r="E19" s="552">
        <v>6921.52</v>
      </c>
      <c r="F19" s="553">
        <v>2537498.4472000003</v>
      </c>
      <c r="G19" s="552">
        <v>6870.81</v>
      </c>
      <c r="H19" s="548">
        <v>5221609</v>
      </c>
    </row>
    <row r="20" spans="2:8" s="86" customFormat="1" x14ac:dyDescent="0.25">
      <c r="B20" s="554" t="s">
        <v>830</v>
      </c>
      <c r="C20" s="555" t="s">
        <v>191</v>
      </c>
      <c r="D20" s="551">
        <v>65.72</v>
      </c>
      <c r="E20" s="556">
        <v>6921.52</v>
      </c>
      <c r="F20" s="446">
        <v>454882.29440000001</v>
      </c>
      <c r="G20" s="556">
        <v>6870.81</v>
      </c>
      <c r="H20" s="444">
        <v>17534238</v>
      </c>
    </row>
    <row r="21" spans="2:8" x14ac:dyDescent="0.25">
      <c r="B21" s="549" t="s">
        <v>831</v>
      </c>
      <c r="C21" s="550" t="s">
        <v>191</v>
      </c>
      <c r="D21" s="551">
        <v>0.16</v>
      </c>
      <c r="E21" s="552">
        <v>6921.52</v>
      </c>
      <c r="F21" s="553">
        <v>1107.4432000000002</v>
      </c>
      <c r="G21" s="552">
        <v>6870.81</v>
      </c>
      <c r="H21" s="548">
        <v>1099</v>
      </c>
    </row>
    <row r="22" spans="2:8" x14ac:dyDescent="0.25">
      <c r="B22" s="549" t="s">
        <v>499</v>
      </c>
      <c r="C22" s="550" t="s">
        <v>191</v>
      </c>
      <c r="D22" s="557">
        <v>190679.92</v>
      </c>
      <c r="E22" s="552">
        <v>6921.52</v>
      </c>
      <c r="F22" s="553">
        <v>1319794880.8784001</v>
      </c>
      <c r="G22" s="552">
        <v>6870.81</v>
      </c>
      <c r="H22" s="548">
        <v>1508171447</v>
      </c>
    </row>
    <row r="23" spans="2:8" x14ac:dyDescent="0.25">
      <c r="B23" s="549" t="s">
        <v>832</v>
      </c>
      <c r="C23" s="550" t="s">
        <v>191</v>
      </c>
      <c r="D23" s="557">
        <v>52.27</v>
      </c>
      <c r="E23" s="552">
        <v>6921.52</v>
      </c>
      <c r="F23" s="553">
        <v>361787.85040000005</v>
      </c>
      <c r="G23" s="552">
        <v>6870.81</v>
      </c>
      <c r="H23" s="548">
        <v>359137</v>
      </c>
    </row>
    <row r="24" spans="2:8" x14ac:dyDescent="0.25">
      <c r="B24" s="549" t="s">
        <v>832</v>
      </c>
      <c r="C24" s="550" t="s">
        <v>191</v>
      </c>
      <c r="D24" s="557">
        <v>4464.1099999999997</v>
      </c>
      <c r="E24" s="552">
        <v>6921.52</v>
      </c>
      <c r="F24" s="553">
        <v>30898426.6472</v>
      </c>
      <c r="G24" s="552">
        <v>6870.81</v>
      </c>
      <c r="H24" s="548">
        <v>30672052</v>
      </c>
    </row>
    <row r="25" spans="2:8" x14ac:dyDescent="0.25">
      <c r="B25" s="549" t="s">
        <v>833</v>
      </c>
      <c r="C25" s="550" t="s">
        <v>191</v>
      </c>
      <c r="D25" s="557">
        <v>101.24</v>
      </c>
      <c r="E25" s="552">
        <v>6921.52</v>
      </c>
      <c r="F25" s="553">
        <v>700734.68480000005</v>
      </c>
      <c r="G25" s="552">
        <v>6870.81</v>
      </c>
      <c r="H25" s="548">
        <v>28279155</v>
      </c>
    </row>
    <row r="26" spans="2:8" x14ac:dyDescent="0.25">
      <c r="B26" s="549" t="s">
        <v>834</v>
      </c>
      <c r="C26" s="550" t="s">
        <v>191</v>
      </c>
      <c r="D26" s="557">
        <v>2147.29</v>
      </c>
      <c r="E26" s="552">
        <v>6921.52</v>
      </c>
      <c r="F26" s="553">
        <v>14862510.6808</v>
      </c>
      <c r="G26" s="552">
        <v>6870.81</v>
      </c>
      <c r="H26" s="548">
        <v>425441</v>
      </c>
    </row>
    <row r="27" spans="2:8" x14ac:dyDescent="0.25">
      <c r="B27" s="549" t="s">
        <v>835</v>
      </c>
      <c r="C27" s="550" t="s">
        <v>191</v>
      </c>
      <c r="D27" s="557">
        <v>1913.15</v>
      </c>
      <c r="E27" s="552">
        <v>6921.52</v>
      </c>
      <c r="F27" s="553">
        <v>13241905.988000002</v>
      </c>
      <c r="G27" s="552">
        <v>6870.81</v>
      </c>
      <c r="H27" s="548">
        <v>6960611</v>
      </c>
    </row>
    <row r="28" spans="2:8" x14ac:dyDescent="0.25">
      <c r="B28" s="549" t="s">
        <v>836</v>
      </c>
      <c r="C28" s="550" t="s">
        <v>191</v>
      </c>
      <c r="D28" s="557">
        <v>4379.22</v>
      </c>
      <c r="E28" s="552">
        <v>6921.52</v>
      </c>
      <c r="F28" s="553">
        <v>30310858.814400002</v>
      </c>
      <c r="G28" s="552">
        <v>6870.81</v>
      </c>
      <c r="H28" s="548">
        <v>99901440</v>
      </c>
    </row>
    <row r="29" spans="2:8" ht="15.75" thickBot="1" x14ac:dyDescent="0.3">
      <c r="B29" s="549" t="s">
        <v>837</v>
      </c>
      <c r="C29" s="550" t="s">
        <v>191</v>
      </c>
      <c r="D29" s="558">
        <v>375</v>
      </c>
      <c r="E29" s="552">
        <v>6921.52</v>
      </c>
      <c r="F29" s="553">
        <v>2595570</v>
      </c>
      <c r="G29" s="552">
        <v>6870.81</v>
      </c>
      <c r="H29" s="548">
        <v>1717703</v>
      </c>
    </row>
    <row r="30" spans="2:8" x14ac:dyDescent="0.25">
      <c r="B30" s="638" t="s">
        <v>192</v>
      </c>
      <c r="C30" s="559"/>
      <c r="D30" s="560"/>
      <c r="E30" s="561"/>
      <c r="F30" s="541"/>
      <c r="G30" s="562"/>
      <c r="H30" s="563"/>
    </row>
    <row r="31" spans="2:8" x14ac:dyDescent="0.25">
      <c r="B31" s="549" t="s">
        <v>729</v>
      </c>
      <c r="C31" s="550" t="s">
        <v>191</v>
      </c>
      <c r="D31" s="558">
        <v>341311.68</v>
      </c>
      <c r="E31" s="552">
        <v>6921.52</v>
      </c>
      <c r="F31" s="553">
        <v>2362395619.3536</v>
      </c>
      <c r="G31" s="552">
        <v>6870.81</v>
      </c>
      <c r="H31" s="548">
        <v>2500968794</v>
      </c>
    </row>
    <row r="32" spans="2:8" x14ac:dyDescent="0.25">
      <c r="B32" s="549" t="s">
        <v>731</v>
      </c>
      <c r="C32" s="550" t="s">
        <v>191</v>
      </c>
      <c r="D32" s="558">
        <v>0</v>
      </c>
      <c r="E32" s="552">
        <v>6921.52</v>
      </c>
      <c r="F32" s="553">
        <v>0</v>
      </c>
      <c r="G32" s="552">
        <v>6870.81</v>
      </c>
      <c r="H32" s="548">
        <v>84619316</v>
      </c>
    </row>
    <row r="33" spans="2:8" x14ac:dyDescent="0.25">
      <c r="B33" s="549" t="s">
        <v>732</v>
      </c>
      <c r="C33" s="550" t="s">
        <v>191</v>
      </c>
      <c r="D33" s="558">
        <v>2396.71</v>
      </c>
      <c r="E33" s="552">
        <v>6921.52</v>
      </c>
      <c r="F33" s="553">
        <v>16588876.199200001</v>
      </c>
      <c r="G33" s="552">
        <v>6870.81</v>
      </c>
      <c r="H33" s="548">
        <v>16467339</v>
      </c>
    </row>
    <row r="34" spans="2:8" ht="15.75" thickBot="1" x14ac:dyDescent="0.3">
      <c r="B34" s="549" t="s">
        <v>761</v>
      </c>
      <c r="C34" s="550" t="s">
        <v>191</v>
      </c>
      <c r="D34" s="558">
        <v>833532.54</v>
      </c>
      <c r="E34" s="552">
        <v>6921.52</v>
      </c>
      <c r="F34" s="553">
        <v>5769312146.2608004</v>
      </c>
      <c r="G34" s="552">
        <v>6870.81</v>
      </c>
      <c r="H34" s="548">
        <v>5727043711</v>
      </c>
    </row>
    <row r="35" spans="2:8" hidden="1" x14ac:dyDescent="0.25">
      <c r="B35" s="549" t="s">
        <v>574</v>
      </c>
      <c r="C35" s="550" t="s">
        <v>191</v>
      </c>
      <c r="D35" s="558">
        <v>0</v>
      </c>
      <c r="E35" s="552">
        <v>0</v>
      </c>
      <c r="F35" s="553">
        <v>0</v>
      </c>
      <c r="G35" s="552">
        <v>0</v>
      </c>
      <c r="H35" s="548"/>
    </row>
    <row r="36" spans="2:8" ht="15.75" hidden="1" thickBot="1" x14ac:dyDescent="0.3">
      <c r="B36" s="549" t="s">
        <v>727</v>
      </c>
      <c r="C36" s="550" t="s">
        <v>191</v>
      </c>
      <c r="D36" s="558">
        <v>0</v>
      </c>
      <c r="E36" s="552">
        <v>0</v>
      </c>
      <c r="F36" s="553">
        <v>0</v>
      </c>
      <c r="G36" s="552">
        <v>6891.96</v>
      </c>
      <c r="H36" s="548">
        <v>0</v>
      </c>
    </row>
    <row r="37" spans="2:8" ht="15.75" hidden="1" thickBot="1" x14ac:dyDescent="0.3">
      <c r="B37" s="549" t="str">
        <f>'[1]Balance Gral.'!A63</f>
        <v>OPPY OPERADOR PARAGUAY S.A.E</v>
      </c>
      <c r="C37" s="550" t="s">
        <v>191</v>
      </c>
      <c r="D37" s="558">
        <f>'[1]Balance Gral.'!B63</f>
        <v>408374</v>
      </c>
      <c r="E37" s="552">
        <f>E25</f>
        <v>6921.52</v>
      </c>
      <c r="F37" s="553">
        <f t="shared" ref="F37:F39" si="0">D37*E37</f>
        <v>2826568808.48</v>
      </c>
      <c r="G37" s="552">
        <v>5960.14</v>
      </c>
      <c r="H37" s="548">
        <v>0</v>
      </c>
    </row>
    <row r="38" spans="2:8" ht="15.75" hidden="1" thickBot="1" x14ac:dyDescent="0.3">
      <c r="B38" s="549" t="str">
        <f>+'[1]Balance Gral.'!A63</f>
        <v>OPPY OPERADOR PARAGUAY S.A.E</v>
      </c>
      <c r="C38" s="550" t="s">
        <v>191</v>
      </c>
      <c r="D38" s="558">
        <f>+'[1]Balance Gral.'!B63</f>
        <v>408374</v>
      </c>
      <c r="E38" s="552">
        <f>E26</f>
        <v>6921.52</v>
      </c>
      <c r="F38" s="553">
        <f t="shared" si="0"/>
        <v>2826568808.48</v>
      </c>
      <c r="G38" s="552">
        <v>5960.14</v>
      </c>
      <c r="H38" s="548"/>
    </row>
    <row r="39" spans="2:8" ht="15.75" hidden="1" thickBot="1" x14ac:dyDescent="0.3">
      <c r="B39" s="549" t="str">
        <f>+'[1]Balance Gral.'!A65</f>
        <v>Rieder BONO</v>
      </c>
      <c r="C39" s="550" t="s">
        <v>191</v>
      </c>
      <c r="D39" s="558">
        <f>+'[1]Balance Gral.'!B65</f>
        <v>110236.92</v>
      </c>
      <c r="E39" s="552" t="e">
        <f>#REF!</f>
        <v>#REF!</v>
      </c>
      <c r="F39" s="553" t="e">
        <f t="shared" si="0"/>
        <v>#REF!</v>
      </c>
      <c r="G39" s="552">
        <v>5960.14</v>
      </c>
      <c r="H39" s="564">
        <v>0</v>
      </c>
    </row>
    <row r="40" spans="2:8" x14ac:dyDescent="0.25">
      <c r="B40" s="638" t="s">
        <v>193</v>
      </c>
      <c r="C40" s="559"/>
      <c r="D40" s="560"/>
      <c r="E40" s="561"/>
      <c r="F40" s="541"/>
      <c r="G40" s="562"/>
      <c r="H40" s="563"/>
    </row>
    <row r="41" spans="2:8" x14ac:dyDescent="0.25">
      <c r="B41" s="549" t="s">
        <v>735</v>
      </c>
      <c r="C41" s="565" t="s">
        <v>191</v>
      </c>
      <c r="D41" s="558">
        <v>63479.45</v>
      </c>
      <c r="E41" s="552">
        <v>6921.52</v>
      </c>
      <c r="F41" s="553">
        <v>439374283.764</v>
      </c>
      <c r="G41" s="552">
        <v>6870.81</v>
      </c>
      <c r="H41" s="567">
        <v>231289536</v>
      </c>
    </row>
    <row r="42" spans="2:8" x14ac:dyDescent="0.25">
      <c r="B42" s="549" t="s">
        <v>734</v>
      </c>
      <c r="C42" s="568" t="s">
        <v>191</v>
      </c>
      <c r="D42" s="558">
        <v>0</v>
      </c>
      <c r="E42" s="552">
        <v>6921.52</v>
      </c>
      <c r="F42" s="553">
        <v>0</v>
      </c>
      <c r="G42" s="552">
        <v>6870.81</v>
      </c>
      <c r="H42" s="548">
        <v>0</v>
      </c>
    </row>
    <row r="43" spans="2:8" x14ac:dyDescent="0.25">
      <c r="B43" s="569" t="s">
        <v>733</v>
      </c>
      <c r="C43" s="565" t="s">
        <v>191</v>
      </c>
      <c r="D43" s="558">
        <v>473851.27</v>
      </c>
      <c r="E43" s="552">
        <v>6921.52</v>
      </c>
      <c r="F43" s="553">
        <v>3279771042.3304005</v>
      </c>
      <c r="G43" s="552">
        <v>6870.81</v>
      </c>
      <c r="H43" s="548">
        <v>3626271086</v>
      </c>
    </row>
    <row r="44" spans="2:8" x14ac:dyDescent="0.25">
      <c r="B44" s="645" t="s">
        <v>730</v>
      </c>
      <c r="C44" s="568"/>
      <c r="D44" s="558">
        <v>0</v>
      </c>
      <c r="E44" s="552">
        <v>6921.52</v>
      </c>
      <c r="F44" s="553">
        <v>0</v>
      </c>
      <c r="G44" s="552">
        <v>6870.81</v>
      </c>
      <c r="H44" s="548">
        <v>530030636</v>
      </c>
    </row>
    <row r="45" spans="2:8" x14ac:dyDescent="0.25">
      <c r="B45" s="569" t="s">
        <v>736</v>
      </c>
      <c r="C45" s="568" t="s">
        <v>191</v>
      </c>
      <c r="D45" s="570">
        <v>2297.6799999999998</v>
      </c>
      <c r="E45" s="552">
        <v>6921.52</v>
      </c>
      <c r="F45" s="553">
        <v>15903438.0736</v>
      </c>
      <c r="G45" s="552">
        <v>6870.81</v>
      </c>
      <c r="H45" s="548">
        <v>24245716</v>
      </c>
    </row>
    <row r="46" spans="2:8" x14ac:dyDescent="0.25">
      <c r="B46" s="569" t="s">
        <v>459</v>
      </c>
      <c r="C46" s="568"/>
      <c r="D46" s="570">
        <v>10303.08</v>
      </c>
      <c r="E46" s="552">
        <v>6921.52</v>
      </c>
      <c r="F46" s="553">
        <v>71312974.281599998</v>
      </c>
      <c r="G46" s="552">
        <v>6870.81</v>
      </c>
      <c r="H46" s="548">
        <v>93958327</v>
      </c>
    </row>
    <row r="47" spans="2:8" ht="15.75" thickBot="1" x14ac:dyDescent="0.3">
      <c r="B47" s="569" t="s">
        <v>737</v>
      </c>
      <c r="C47" s="568" t="s">
        <v>191</v>
      </c>
      <c r="D47" s="570">
        <v>114819.06</v>
      </c>
      <c r="E47" s="552">
        <v>6921.52</v>
      </c>
      <c r="F47" s="553">
        <v>794722421</v>
      </c>
      <c r="G47" s="571">
        <v>6870.81</v>
      </c>
      <c r="H47" s="572">
        <v>607626267</v>
      </c>
    </row>
    <row r="48" spans="2:8" ht="15.75" thickBot="1" x14ac:dyDescent="0.3">
      <c r="B48" s="646" t="s">
        <v>196</v>
      </c>
      <c r="C48" s="537"/>
      <c r="D48" s="538"/>
      <c r="E48" s="573"/>
      <c r="F48" s="538"/>
      <c r="G48" s="538"/>
      <c r="H48" s="539"/>
    </row>
    <row r="49" spans="2:8" hidden="1" x14ac:dyDescent="0.25">
      <c r="B49" s="574" t="s">
        <v>194</v>
      </c>
      <c r="C49" s="559" t="s">
        <v>191</v>
      </c>
      <c r="D49" s="575">
        <v>0</v>
      </c>
      <c r="E49" s="552">
        <v>6895.8</v>
      </c>
      <c r="F49" s="541">
        <v>0</v>
      </c>
      <c r="G49" s="552">
        <v>6891.96</v>
      </c>
      <c r="H49" s="576">
        <v>0</v>
      </c>
    </row>
    <row r="50" spans="2:8" x14ac:dyDescent="0.25">
      <c r="B50" s="645" t="s">
        <v>738</v>
      </c>
      <c r="C50" s="565"/>
      <c r="D50" s="558"/>
      <c r="E50" s="577"/>
      <c r="F50" s="553"/>
      <c r="G50" s="552">
        <v>6891.96</v>
      </c>
      <c r="H50" s="548"/>
    </row>
    <row r="51" spans="2:8" x14ac:dyDescent="0.25">
      <c r="B51" s="549" t="s">
        <v>197</v>
      </c>
      <c r="C51" s="565" t="s">
        <v>191</v>
      </c>
      <c r="D51" s="558">
        <v>2200</v>
      </c>
      <c r="E51" s="552">
        <v>6921.52</v>
      </c>
      <c r="F51" s="553">
        <v>15227344.000000002</v>
      </c>
      <c r="G51" s="552">
        <v>6870.81</v>
      </c>
      <c r="H51" s="548">
        <v>15115782</v>
      </c>
    </row>
    <row r="52" spans="2:8" x14ac:dyDescent="0.25">
      <c r="B52" s="549" t="s">
        <v>739</v>
      </c>
      <c r="C52" s="565" t="s">
        <v>191</v>
      </c>
      <c r="D52" s="558">
        <v>3017.25</v>
      </c>
      <c r="E52" s="552">
        <v>6921.52</v>
      </c>
      <c r="F52" s="553">
        <v>20883956.220000003</v>
      </c>
      <c r="G52" s="552">
        <v>6870.81</v>
      </c>
      <c r="H52" s="548">
        <v>20730951</v>
      </c>
    </row>
    <row r="53" spans="2:8" x14ac:dyDescent="0.25">
      <c r="B53" s="549" t="s">
        <v>736</v>
      </c>
      <c r="C53" s="565" t="s">
        <v>191</v>
      </c>
      <c r="D53" s="558">
        <v>14933.5</v>
      </c>
      <c r="E53" s="552">
        <v>6921.52</v>
      </c>
      <c r="F53" s="553">
        <v>103362537</v>
      </c>
      <c r="G53" s="552">
        <v>6870.81</v>
      </c>
      <c r="H53" s="548">
        <v>335226820</v>
      </c>
    </row>
    <row r="54" spans="2:8" x14ac:dyDescent="0.25">
      <c r="B54" s="645" t="s">
        <v>198</v>
      </c>
      <c r="C54" s="565"/>
      <c r="D54" s="558"/>
      <c r="E54" s="577"/>
      <c r="F54" s="553"/>
      <c r="G54" s="552"/>
      <c r="H54" s="548"/>
    </row>
    <row r="55" spans="2:8" ht="15.75" thickBot="1" x14ac:dyDescent="0.3">
      <c r="B55" s="578" t="s">
        <v>740</v>
      </c>
      <c r="C55" s="579" t="s">
        <v>191</v>
      </c>
      <c r="D55" s="558">
        <v>51245.43</v>
      </c>
      <c r="E55" s="552">
        <v>6921.52</v>
      </c>
      <c r="F55" s="580">
        <v>354696268.65360004</v>
      </c>
      <c r="G55" s="552">
        <v>6870.81</v>
      </c>
      <c r="H55" s="581">
        <v>352097613</v>
      </c>
    </row>
    <row r="56" spans="2:8" ht="15.75" thickBot="1" x14ac:dyDescent="0.3">
      <c r="B56" s="646" t="s">
        <v>199</v>
      </c>
      <c r="C56" s="537"/>
      <c r="D56" s="538"/>
      <c r="E56" s="573"/>
      <c r="F56" s="538"/>
      <c r="G56" s="538"/>
      <c r="H56" s="539"/>
    </row>
    <row r="57" spans="2:8" ht="15.75" thickBot="1" x14ac:dyDescent="0.3">
      <c r="B57" s="549" t="s">
        <v>55</v>
      </c>
      <c r="C57" s="565" t="s">
        <v>191</v>
      </c>
      <c r="D57" s="582">
        <v>0</v>
      </c>
      <c r="E57" s="552">
        <v>0</v>
      </c>
      <c r="F57" s="553">
        <v>0</v>
      </c>
      <c r="G57" s="552">
        <v>0</v>
      </c>
      <c r="H57" s="581">
        <v>0</v>
      </c>
    </row>
    <row r="58" spans="2:8" ht="16.5" thickBot="1" x14ac:dyDescent="0.3">
      <c r="B58" s="647" t="s">
        <v>4</v>
      </c>
      <c r="C58" s="534"/>
      <c r="D58" s="535"/>
      <c r="E58" s="583"/>
      <c r="F58" s="535"/>
      <c r="G58" s="535"/>
      <c r="H58" s="536"/>
    </row>
    <row r="59" spans="2:8" ht="15.75" thickBot="1" x14ac:dyDescent="0.3">
      <c r="B59" s="646" t="s">
        <v>200</v>
      </c>
      <c r="C59" s="584"/>
      <c r="D59" s="573"/>
      <c r="E59" s="573"/>
      <c r="F59" s="538"/>
      <c r="G59" s="538"/>
      <c r="H59" s="539"/>
    </row>
    <row r="60" spans="2:8" hidden="1" x14ac:dyDescent="0.25">
      <c r="B60" s="585" t="str">
        <f>'[1]Balance Gral.'!A185</f>
        <v>Honorarios a Pagar usd</v>
      </c>
      <c r="C60" s="568" t="s">
        <v>191</v>
      </c>
      <c r="D60" s="552">
        <f>'[1]Balance Gral.'!B185</f>
        <v>3465</v>
      </c>
      <c r="E60" s="558">
        <f>'[1]Notas inicial'!D65</f>
        <v>6761.37</v>
      </c>
      <c r="F60" s="586">
        <f>'[1]Nota 5 a-e'!D65*'[1]Nota 5 a-e'!E65</f>
        <v>23428147.050000001</v>
      </c>
      <c r="G60" s="552">
        <v>5774.63</v>
      </c>
      <c r="H60" s="587">
        <v>0</v>
      </c>
    </row>
    <row r="61" spans="2:8" x14ac:dyDescent="0.25">
      <c r="B61" s="1107" t="s">
        <v>741</v>
      </c>
      <c r="C61" s="1108" t="s">
        <v>191</v>
      </c>
      <c r="D61" s="570">
        <v>3758</v>
      </c>
      <c r="E61" s="1109">
        <v>6931.47</v>
      </c>
      <c r="F61" s="597">
        <v>26048465.260000002</v>
      </c>
      <c r="G61" s="1110">
        <v>6887.4</v>
      </c>
      <c r="H61" s="1111">
        <v>30153038</v>
      </c>
    </row>
    <row r="62" spans="2:8" x14ac:dyDescent="0.25">
      <c r="B62" s="373" t="s">
        <v>871</v>
      </c>
      <c r="C62" s="588" t="s">
        <v>191</v>
      </c>
      <c r="D62" s="570">
        <v>1879.42</v>
      </c>
      <c r="E62" s="589">
        <v>6931.47</v>
      </c>
      <c r="F62" s="590">
        <v>13027143</v>
      </c>
      <c r="G62" s="570">
        <v>0</v>
      </c>
      <c r="H62" s="591">
        <v>0</v>
      </c>
    </row>
    <row r="63" spans="2:8" x14ac:dyDescent="0.25">
      <c r="B63" s="373" t="s">
        <v>742</v>
      </c>
      <c r="C63" s="588" t="s">
        <v>191</v>
      </c>
      <c r="D63" s="570">
        <v>1729354.84</v>
      </c>
      <c r="E63" s="589">
        <v>6931.47</v>
      </c>
      <c r="F63" s="590">
        <v>11986971193.8148</v>
      </c>
      <c r="G63" s="570">
        <v>6887.4</v>
      </c>
      <c r="H63" s="591">
        <v>11744999401</v>
      </c>
    </row>
    <row r="64" spans="2:8" x14ac:dyDescent="0.25">
      <c r="B64" s="373" t="s">
        <v>743</v>
      </c>
      <c r="C64" s="588" t="s">
        <v>191</v>
      </c>
      <c r="D64" s="570">
        <v>108100.35</v>
      </c>
      <c r="E64" s="589">
        <v>6931.47</v>
      </c>
      <c r="F64" s="590">
        <v>749294333.01450002</v>
      </c>
      <c r="G64" s="570">
        <v>6887.4</v>
      </c>
      <c r="H64" s="591">
        <v>852154998</v>
      </c>
    </row>
    <row r="65" spans="2:8" x14ac:dyDescent="0.25">
      <c r="B65" s="373" t="s">
        <v>744</v>
      </c>
      <c r="C65" s="588" t="s">
        <v>191</v>
      </c>
      <c r="D65" s="570">
        <v>21065</v>
      </c>
      <c r="E65" s="589">
        <v>6931.47</v>
      </c>
      <c r="F65" s="590">
        <v>146011451.55000001</v>
      </c>
      <c r="G65" s="570">
        <v>6887.4</v>
      </c>
      <c r="H65" s="591">
        <v>88262067</v>
      </c>
    </row>
    <row r="66" spans="2:8" x14ac:dyDescent="0.25">
      <c r="B66" s="373" t="s">
        <v>745</v>
      </c>
      <c r="C66" s="588" t="s">
        <v>191</v>
      </c>
      <c r="D66" s="570">
        <v>319</v>
      </c>
      <c r="E66" s="589">
        <v>6931.47</v>
      </c>
      <c r="F66" s="590">
        <v>2211138.9300000002</v>
      </c>
      <c r="G66" s="570">
        <v>6887.4</v>
      </c>
      <c r="H66" s="591">
        <v>2197081</v>
      </c>
    </row>
    <row r="67" spans="2:8" x14ac:dyDescent="0.25">
      <c r="B67" s="373" t="s">
        <v>746</v>
      </c>
      <c r="C67" s="588" t="s">
        <v>191</v>
      </c>
      <c r="D67" s="570">
        <v>14180</v>
      </c>
      <c r="E67" s="589">
        <v>6931.47</v>
      </c>
      <c r="F67" s="590">
        <v>98288244.600000009</v>
      </c>
      <c r="G67" s="570">
        <v>6887.4</v>
      </c>
      <c r="H67" s="591">
        <v>6749652</v>
      </c>
    </row>
    <row r="68" spans="2:8" ht="12.75" hidden="1" customHeight="1" x14ac:dyDescent="0.25">
      <c r="B68" s="373" t="s">
        <v>201</v>
      </c>
      <c r="C68" s="588" t="s">
        <v>191</v>
      </c>
      <c r="D68" s="570">
        <v>0</v>
      </c>
      <c r="E68" s="589">
        <v>0</v>
      </c>
      <c r="F68" s="590">
        <v>0</v>
      </c>
      <c r="G68" s="570">
        <v>0</v>
      </c>
      <c r="H68" s="591">
        <v>0</v>
      </c>
    </row>
    <row r="69" spans="2:8" hidden="1" x14ac:dyDescent="0.25">
      <c r="B69" s="373" t="s">
        <v>747</v>
      </c>
      <c r="C69" s="588" t="s">
        <v>191</v>
      </c>
      <c r="D69" s="570">
        <v>0</v>
      </c>
      <c r="E69" s="589">
        <v>0</v>
      </c>
      <c r="F69" s="590">
        <v>0</v>
      </c>
      <c r="G69" s="570">
        <v>0</v>
      </c>
      <c r="H69" s="591">
        <v>0</v>
      </c>
    </row>
    <row r="70" spans="2:8" s="86" customFormat="1" ht="15.75" thickBot="1" x14ac:dyDescent="0.3">
      <c r="B70" s="1112" t="s">
        <v>202</v>
      </c>
      <c r="C70" s="1113" t="s">
        <v>191</v>
      </c>
      <c r="D70" s="1114">
        <v>59830.15</v>
      </c>
      <c r="E70" s="1115">
        <v>6931.47</v>
      </c>
      <c r="F70" s="1116">
        <v>414710889.82050002</v>
      </c>
      <c r="G70" s="1114">
        <v>6887.4</v>
      </c>
      <c r="H70" s="1117">
        <v>1377198856</v>
      </c>
    </row>
    <row r="71" spans="2:8" ht="15.75" hidden="1" thickBot="1" x14ac:dyDescent="0.3">
      <c r="B71" s="373" t="s">
        <v>203</v>
      </c>
      <c r="C71" s="592" t="s">
        <v>191</v>
      </c>
      <c r="D71" s="593">
        <v>0</v>
      </c>
      <c r="E71" s="594">
        <v>0</v>
      </c>
      <c r="F71" s="590">
        <v>0</v>
      </c>
      <c r="G71" s="593">
        <v>0</v>
      </c>
      <c r="H71" s="591">
        <v>0</v>
      </c>
    </row>
    <row r="72" spans="2:8" ht="12" customHeight="1" x14ac:dyDescent="0.25">
      <c r="B72" s="1210" t="s">
        <v>204</v>
      </c>
      <c r="C72" s="595"/>
      <c r="D72" s="590"/>
      <c r="E72" s="596"/>
      <c r="F72" s="597"/>
      <c r="G72" s="597"/>
      <c r="H72" s="598"/>
    </row>
    <row r="73" spans="2:8" s="23" customFormat="1" ht="15.75" thickBot="1" x14ac:dyDescent="0.3">
      <c r="B73" s="1211"/>
      <c r="C73" s="599"/>
      <c r="D73" s="600"/>
      <c r="E73" s="601"/>
      <c r="F73" s="600"/>
      <c r="G73" s="600"/>
      <c r="H73" s="602"/>
    </row>
    <row r="74" spans="2:8" s="101" customFormat="1" ht="16.5" customHeight="1" thickBot="1" x14ac:dyDescent="0.3">
      <c r="B74" s="603" t="s">
        <v>838</v>
      </c>
      <c r="C74" s="604" t="s">
        <v>191</v>
      </c>
      <c r="D74" s="605">
        <v>89609.62</v>
      </c>
      <c r="E74" s="606">
        <v>6931.47</v>
      </c>
      <c r="F74" s="607">
        <v>621126392.7414</v>
      </c>
      <c r="G74" s="608">
        <v>6887.4</v>
      </c>
      <c r="H74" s="608">
        <v>617177297</v>
      </c>
    </row>
    <row r="75" spans="2:8" s="23" customFormat="1" x14ac:dyDescent="0.25">
      <c r="B75" s="609"/>
      <c r="C75" s="352"/>
      <c r="D75" s="352"/>
      <c r="E75" s="352"/>
      <c r="F75" s="352"/>
      <c r="G75" s="352"/>
      <c r="H75" s="610"/>
    </row>
    <row r="76" spans="2:8" s="23" customFormat="1" ht="15.75" x14ac:dyDescent="0.25">
      <c r="B76" s="1212" t="s">
        <v>205</v>
      </c>
      <c r="C76" s="1212"/>
      <c r="D76" s="1212"/>
      <c r="E76" s="352"/>
      <c r="F76" s="352"/>
      <c r="G76" s="352"/>
      <c r="H76" s="610"/>
    </row>
    <row r="77" spans="2:8" ht="15.75" thickBot="1" x14ac:dyDescent="0.3">
      <c r="B77" s="226"/>
      <c r="C77" s="226"/>
      <c r="D77" s="226"/>
      <c r="E77" s="226"/>
      <c r="F77" s="226"/>
      <c r="G77" s="226"/>
      <c r="H77" s="530"/>
    </row>
    <row r="78" spans="2:8" ht="15.75" hidden="1" thickBot="1" x14ac:dyDescent="0.3">
      <c r="B78" s="226"/>
      <c r="C78" s="226"/>
      <c r="D78" s="226"/>
      <c r="E78" s="226"/>
      <c r="F78" s="226"/>
      <c r="G78" s="226"/>
      <c r="H78" s="530"/>
    </row>
    <row r="79" spans="2:8" ht="25.5" customHeight="1" x14ac:dyDescent="0.25">
      <c r="B79" s="1213" t="s">
        <v>175</v>
      </c>
      <c r="C79" s="1215" t="s">
        <v>206</v>
      </c>
      <c r="D79" s="1215" t="s">
        <v>207</v>
      </c>
      <c r="E79" s="1215" t="s">
        <v>208</v>
      </c>
      <c r="F79" s="1217" t="s">
        <v>209</v>
      </c>
      <c r="G79" s="226"/>
      <c r="H79" s="530"/>
    </row>
    <row r="80" spans="2:8" ht="25.5" customHeight="1" thickBot="1" x14ac:dyDescent="0.3">
      <c r="B80" s="1214"/>
      <c r="C80" s="1216"/>
      <c r="D80" s="1216"/>
      <c r="E80" s="1216"/>
      <c r="F80" s="1218"/>
      <c r="G80" s="226"/>
      <c r="H80" s="530"/>
    </row>
    <row r="81" spans="2:8" ht="39.75" customHeight="1" x14ac:dyDescent="0.25">
      <c r="B81" s="611" t="s">
        <v>210</v>
      </c>
      <c r="C81" s="612">
        <v>6921.52</v>
      </c>
      <c r="D81" s="613">
        <v>123848.89999999991</v>
      </c>
      <c r="E81" s="614">
        <v>6277.54</v>
      </c>
      <c r="F81" s="487">
        <v>181033477</v>
      </c>
      <c r="G81" s="226"/>
      <c r="H81" s="530"/>
    </row>
    <row r="82" spans="2:8" ht="39.75" customHeight="1" x14ac:dyDescent="0.25">
      <c r="B82" s="615" t="s">
        <v>211</v>
      </c>
      <c r="C82" s="616">
        <v>6931.47</v>
      </c>
      <c r="D82" s="617">
        <v>-2317700.09</v>
      </c>
      <c r="E82" s="618">
        <v>6351.33</v>
      </c>
      <c r="F82" s="360">
        <v>88832988</v>
      </c>
      <c r="G82" s="619"/>
      <c r="H82" s="530"/>
    </row>
    <row r="83" spans="2:8" ht="39.75" customHeight="1" x14ac:dyDescent="0.25">
      <c r="B83" s="615" t="s">
        <v>212</v>
      </c>
      <c r="C83" s="616">
        <v>6921.52</v>
      </c>
      <c r="D83" s="617">
        <v>6739885.3400000017</v>
      </c>
      <c r="E83" s="618">
        <v>6277.54</v>
      </c>
      <c r="F83" s="360">
        <v>203818866</v>
      </c>
      <c r="G83" s="226"/>
      <c r="H83" s="530"/>
    </row>
    <row r="84" spans="2:8" ht="39.75" customHeight="1" thickBot="1" x14ac:dyDescent="0.3">
      <c r="B84" s="620" t="s">
        <v>213</v>
      </c>
      <c r="C84" s="616">
        <v>6931.47</v>
      </c>
      <c r="D84" s="621">
        <v>5379926.8500000015</v>
      </c>
      <c r="E84" s="618">
        <v>6351.33</v>
      </c>
      <c r="F84" s="492">
        <v>147846748</v>
      </c>
      <c r="G84" s="226"/>
      <c r="H84" s="530"/>
    </row>
    <row r="85" spans="2:8" ht="15.75" thickBot="1" x14ac:dyDescent="0.3">
      <c r="B85" s="622" t="s">
        <v>214</v>
      </c>
      <c r="C85" s="623"/>
      <c r="D85" s="624">
        <v>9925961.0000000037</v>
      </c>
      <c r="E85" s="623"/>
      <c r="F85" s="625">
        <v>-81799149</v>
      </c>
      <c r="G85" s="226"/>
      <c r="H85" s="530"/>
    </row>
    <row r="86" spans="2:8" hidden="1" x14ac:dyDescent="0.25">
      <c r="B86" s="626"/>
      <c r="C86" s="226"/>
      <c r="D86" s="226"/>
      <c r="E86" s="226"/>
      <c r="F86" s="226"/>
      <c r="G86" s="226"/>
      <c r="H86" s="530"/>
    </row>
    <row r="87" spans="2:8" x14ac:dyDescent="0.25">
      <c r="B87" s="226"/>
      <c r="C87" s="226"/>
      <c r="D87" s="226"/>
      <c r="E87" s="226"/>
      <c r="F87" s="226"/>
      <c r="G87" s="226"/>
      <c r="H87" s="530"/>
    </row>
    <row r="88" spans="2:8" hidden="1" x14ac:dyDescent="0.25">
      <c r="B88" s="226"/>
      <c r="C88" s="226"/>
      <c r="D88" s="226"/>
      <c r="E88" s="226"/>
      <c r="F88" s="226"/>
      <c r="G88" s="226"/>
      <c r="H88" s="530"/>
    </row>
    <row r="89" spans="2:8" ht="15.75" x14ac:dyDescent="0.25">
      <c r="B89" s="627" t="s">
        <v>215</v>
      </c>
      <c r="C89" s="226"/>
      <c r="D89" s="226"/>
      <c r="E89" s="226"/>
      <c r="F89" s="226"/>
      <c r="G89" s="226"/>
      <c r="H89" s="530"/>
    </row>
    <row r="90" spans="2:8" x14ac:dyDescent="0.25">
      <c r="B90" s="628" t="s">
        <v>216</v>
      </c>
      <c r="C90" s="226"/>
      <c r="D90" s="226"/>
      <c r="E90" s="226"/>
      <c r="F90" s="226"/>
      <c r="G90" s="226"/>
      <c r="H90" s="530"/>
    </row>
    <row r="91" spans="2:8" ht="15.75" thickBot="1" x14ac:dyDescent="0.3">
      <c r="B91" s="408"/>
      <c r="C91" s="226"/>
      <c r="D91" s="226"/>
      <c r="E91" s="226"/>
      <c r="F91" s="226"/>
      <c r="G91" s="226"/>
      <c r="H91" s="530"/>
    </row>
    <row r="92" spans="2:8" x14ac:dyDescent="0.25">
      <c r="B92" s="648"/>
      <c r="C92" s="649"/>
      <c r="D92" s="649"/>
      <c r="E92" s="650" t="s">
        <v>217</v>
      </c>
      <c r="F92" s="651"/>
      <c r="G92" s="226"/>
      <c r="H92" s="530"/>
    </row>
    <row r="93" spans="2:8" ht="19.5" customHeight="1" x14ac:dyDescent="0.25">
      <c r="B93" s="652" t="s">
        <v>218</v>
      </c>
      <c r="C93" s="653"/>
      <c r="D93" s="654" t="s">
        <v>219</v>
      </c>
      <c r="E93" s="655" t="s">
        <v>220</v>
      </c>
      <c r="F93" s="656" t="s">
        <v>221</v>
      </c>
      <c r="G93" s="226"/>
      <c r="H93" s="530"/>
    </row>
    <row r="94" spans="2:8" x14ac:dyDescent="0.25">
      <c r="B94" s="554" t="s">
        <v>460</v>
      </c>
      <c r="C94" s="167"/>
      <c r="D94" s="629">
        <v>0</v>
      </c>
      <c r="E94" s="630">
        <v>0</v>
      </c>
      <c r="F94" s="631">
        <v>0</v>
      </c>
      <c r="G94" s="226"/>
      <c r="H94" s="530"/>
    </row>
    <row r="95" spans="2:8" x14ac:dyDescent="0.25">
      <c r="B95" s="454" t="s">
        <v>190</v>
      </c>
      <c r="C95" s="632"/>
      <c r="D95" s="633">
        <v>0</v>
      </c>
      <c r="E95" s="783">
        <v>0</v>
      </c>
      <c r="F95" s="443">
        <v>0</v>
      </c>
      <c r="G95" s="372"/>
      <c r="H95" s="530"/>
    </row>
    <row r="96" spans="2:8" x14ac:dyDescent="0.25">
      <c r="B96" s="454" t="s">
        <v>222</v>
      </c>
      <c r="C96" s="632"/>
      <c r="D96" s="633">
        <v>0</v>
      </c>
      <c r="E96" s="783">
        <v>0</v>
      </c>
      <c r="F96" s="443">
        <v>0</v>
      </c>
      <c r="G96" s="372"/>
      <c r="H96" s="530"/>
    </row>
    <row r="97" spans="2:8" x14ac:dyDescent="0.25">
      <c r="B97" s="454" t="s">
        <v>223</v>
      </c>
      <c r="C97" s="632"/>
      <c r="D97" s="633">
        <v>0</v>
      </c>
      <c r="E97" s="783">
        <v>0</v>
      </c>
      <c r="F97" s="443">
        <v>0</v>
      </c>
      <c r="G97" s="372"/>
      <c r="H97" s="530"/>
    </row>
    <row r="98" spans="2:8" x14ac:dyDescent="0.25">
      <c r="B98" s="454" t="s">
        <v>224</v>
      </c>
      <c r="C98" s="632"/>
      <c r="D98" s="633">
        <v>0</v>
      </c>
      <c r="E98" s="783">
        <v>0</v>
      </c>
      <c r="F98" s="443">
        <v>378423</v>
      </c>
      <c r="G98" s="372"/>
      <c r="H98" s="530"/>
    </row>
    <row r="99" spans="2:8" x14ac:dyDescent="0.25">
      <c r="B99" s="454" t="s">
        <v>461</v>
      </c>
      <c r="C99" s="610"/>
      <c r="D99" s="633">
        <v>0</v>
      </c>
      <c r="E99" s="783">
        <v>1389110</v>
      </c>
      <c r="F99" s="443">
        <v>1807110</v>
      </c>
      <c r="G99" s="372"/>
      <c r="H99" s="530"/>
    </row>
    <row r="100" spans="2:8" x14ac:dyDescent="0.25">
      <c r="B100" s="454" t="s">
        <v>462</v>
      </c>
      <c r="C100" s="632"/>
      <c r="D100" s="633">
        <v>0</v>
      </c>
      <c r="E100" s="783">
        <v>4185208</v>
      </c>
      <c r="F100" s="443">
        <v>4405208</v>
      </c>
      <c r="G100" s="372"/>
      <c r="H100" s="530"/>
    </row>
    <row r="101" spans="2:8" x14ac:dyDescent="0.25">
      <c r="B101" s="454" t="s">
        <v>463</v>
      </c>
      <c r="C101" s="632"/>
      <c r="D101" s="633">
        <v>0</v>
      </c>
      <c r="E101" s="783">
        <v>27373257</v>
      </c>
      <c r="F101" s="443">
        <v>6127447</v>
      </c>
      <c r="G101" s="372"/>
      <c r="H101" s="530"/>
    </row>
    <row r="102" spans="2:8" x14ac:dyDescent="0.25">
      <c r="B102" s="454" t="s">
        <v>464</v>
      </c>
      <c r="C102" s="632"/>
      <c r="D102" s="633">
        <v>0</v>
      </c>
      <c r="E102" s="783">
        <v>318984</v>
      </c>
      <c r="F102" s="443">
        <v>27833679</v>
      </c>
      <c r="G102" s="372"/>
      <c r="H102" s="530"/>
    </row>
    <row r="103" spans="2:8" x14ac:dyDescent="0.25">
      <c r="B103" s="454" t="s">
        <v>748</v>
      </c>
      <c r="C103" s="610"/>
      <c r="D103" s="633">
        <v>0</v>
      </c>
      <c r="E103" s="783">
        <v>0</v>
      </c>
      <c r="F103" s="443">
        <v>2473750</v>
      </c>
      <c r="G103" s="372"/>
      <c r="H103" s="530"/>
    </row>
    <row r="104" spans="2:8" x14ac:dyDescent="0.25">
      <c r="B104" s="454" t="s">
        <v>465</v>
      </c>
      <c r="C104" s="610"/>
      <c r="D104" s="633">
        <v>0</v>
      </c>
      <c r="E104" s="783">
        <v>0</v>
      </c>
      <c r="F104" s="443">
        <v>188727</v>
      </c>
      <c r="G104" s="372"/>
      <c r="H104" s="530"/>
    </row>
    <row r="105" spans="2:8" x14ac:dyDescent="0.25">
      <c r="B105" s="454" t="s">
        <v>466</v>
      </c>
      <c r="C105" s="610"/>
      <c r="D105" s="633">
        <v>0</v>
      </c>
      <c r="E105" s="783">
        <v>58002177</v>
      </c>
      <c r="F105" s="443">
        <v>226886059</v>
      </c>
      <c r="G105" s="372"/>
      <c r="H105" s="530"/>
    </row>
    <row r="106" spans="2:8" x14ac:dyDescent="0.25">
      <c r="B106" s="454" t="s">
        <v>467</v>
      </c>
      <c r="C106" s="610"/>
      <c r="D106" s="633">
        <v>0</v>
      </c>
      <c r="E106" s="783">
        <v>1823323</v>
      </c>
      <c r="F106" s="443">
        <v>1823099</v>
      </c>
      <c r="G106" s="372"/>
      <c r="H106" s="530"/>
    </row>
    <row r="107" spans="2:8" x14ac:dyDescent="0.25">
      <c r="B107" s="454" t="s">
        <v>468</v>
      </c>
      <c r="C107" s="610"/>
      <c r="D107" s="633">
        <v>0</v>
      </c>
      <c r="E107" s="783">
        <v>0</v>
      </c>
      <c r="F107" s="443">
        <v>3031391</v>
      </c>
      <c r="G107" s="372"/>
      <c r="H107" s="530"/>
    </row>
    <row r="108" spans="2:8" x14ac:dyDescent="0.25">
      <c r="B108" s="454" t="s">
        <v>469</v>
      </c>
      <c r="C108" s="610"/>
      <c r="D108" s="633">
        <v>0</v>
      </c>
      <c r="E108" s="783">
        <v>8093361</v>
      </c>
      <c r="F108" s="443">
        <v>43480084</v>
      </c>
      <c r="G108" s="372"/>
      <c r="H108" s="530"/>
    </row>
    <row r="109" spans="2:8" x14ac:dyDescent="0.25">
      <c r="B109" s="454" t="s">
        <v>470</v>
      </c>
      <c r="C109" s="610"/>
      <c r="D109" s="633">
        <v>0</v>
      </c>
      <c r="E109" s="783">
        <v>104788931</v>
      </c>
      <c r="F109" s="443">
        <v>100499933</v>
      </c>
      <c r="G109" s="372"/>
      <c r="H109" s="530"/>
    </row>
    <row r="110" spans="2:8" x14ac:dyDescent="0.25">
      <c r="B110" s="454" t="s">
        <v>471</v>
      </c>
      <c r="C110" s="610"/>
      <c r="D110" s="633">
        <v>0</v>
      </c>
      <c r="E110" s="783">
        <v>880249827</v>
      </c>
      <c r="F110" s="443">
        <v>397358829</v>
      </c>
      <c r="G110" s="372"/>
      <c r="H110" s="530"/>
    </row>
    <row r="111" spans="2:8" x14ac:dyDescent="0.25">
      <c r="B111" s="454" t="s">
        <v>755</v>
      </c>
      <c r="C111" s="610"/>
      <c r="D111" s="633">
        <v>0</v>
      </c>
      <c r="E111" s="783">
        <v>4945000</v>
      </c>
      <c r="F111" s="443">
        <v>5000000</v>
      </c>
      <c r="G111" s="372"/>
      <c r="H111" s="530"/>
    </row>
    <row r="112" spans="2:8" x14ac:dyDescent="0.25">
      <c r="B112" s="454" t="s">
        <v>749</v>
      </c>
      <c r="C112" s="610"/>
      <c r="D112" s="633">
        <v>0</v>
      </c>
      <c r="E112" s="783">
        <v>502944</v>
      </c>
      <c r="F112" s="443">
        <v>3622651</v>
      </c>
      <c r="G112" s="372"/>
      <c r="H112" s="530"/>
    </row>
    <row r="113" spans="2:8" x14ac:dyDescent="0.25">
      <c r="B113" s="454" t="s">
        <v>750</v>
      </c>
      <c r="C113" s="610"/>
      <c r="D113" s="633">
        <v>0</v>
      </c>
      <c r="E113" s="783">
        <v>60276</v>
      </c>
      <c r="F113" s="443">
        <v>170276</v>
      </c>
      <c r="G113" s="372"/>
      <c r="H113" s="530"/>
    </row>
    <row r="114" spans="2:8" x14ac:dyDescent="0.25">
      <c r="B114" s="454" t="s">
        <v>751</v>
      </c>
      <c r="C114" s="610"/>
      <c r="D114" s="633">
        <v>0</v>
      </c>
      <c r="E114" s="783">
        <v>55310528</v>
      </c>
      <c r="F114" s="443">
        <v>2884085</v>
      </c>
      <c r="G114" s="372"/>
      <c r="H114" s="530"/>
    </row>
    <row r="115" spans="2:8" x14ac:dyDescent="0.25">
      <c r="B115" s="454" t="s">
        <v>752</v>
      </c>
      <c r="C115" s="610"/>
      <c r="D115" s="633">
        <v>0</v>
      </c>
      <c r="E115" s="783">
        <v>391968</v>
      </c>
      <c r="F115" s="443">
        <v>1791830</v>
      </c>
      <c r="G115" s="372"/>
      <c r="H115" s="530"/>
    </row>
    <row r="116" spans="2:8" x14ac:dyDescent="0.25">
      <c r="B116" s="454" t="s">
        <v>416</v>
      </c>
      <c r="C116" s="610"/>
      <c r="D116" s="633">
        <v>3997.39</v>
      </c>
      <c r="E116" s="783">
        <v>27668014.832800001</v>
      </c>
      <c r="F116" s="443">
        <v>18228602.470500004</v>
      </c>
      <c r="G116" s="372"/>
      <c r="H116" s="530"/>
    </row>
    <row r="117" spans="2:8" x14ac:dyDescent="0.25">
      <c r="B117" s="454" t="s">
        <v>417</v>
      </c>
      <c r="C117" s="610"/>
      <c r="D117" s="633">
        <v>3052.11</v>
      </c>
      <c r="E117" s="783">
        <v>21125240.407200001</v>
      </c>
      <c r="F117" s="443">
        <v>12076066.947900001</v>
      </c>
      <c r="G117" s="372"/>
      <c r="H117" s="530"/>
    </row>
    <row r="118" spans="2:8" x14ac:dyDescent="0.25">
      <c r="B118" s="454" t="s">
        <v>418</v>
      </c>
      <c r="C118" s="610"/>
      <c r="D118" s="633">
        <v>550.04</v>
      </c>
      <c r="E118" s="783">
        <v>3807112.8607999999</v>
      </c>
      <c r="F118" s="443">
        <v>38322217.6074</v>
      </c>
      <c r="G118" s="372"/>
      <c r="H118" s="530"/>
    </row>
    <row r="119" spans="2:8" x14ac:dyDescent="0.25">
      <c r="B119" s="454" t="s">
        <v>727</v>
      </c>
      <c r="C119" s="610"/>
      <c r="D119" s="633">
        <v>166.02</v>
      </c>
      <c r="E119" s="783">
        <v>1149110.7504000003</v>
      </c>
      <c r="F119" s="443">
        <v>5222365.2648000009</v>
      </c>
      <c r="G119" s="372"/>
      <c r="H119" s="530"/>
    </row>
    <row r="120" spans="2:8" x14ac:dyDescent="0.25">
      <c r="B120" s="454" t="s">
        <v>419</v>
      </c>
      <c r="C120" s="610"/>
      <c r="D120" s="633">
        <v>68.069999999999993</v>
      </c>
      <c r="E120" s="783">
        <v>471147.8664</v>
      </c>
      <c r="F120" s="443">
        <v>29568736.9593</v>
      </c>
      <c r="G120" s="372"/>
      <c r="H120" s="530"/>
    </row>
    <row r="121" spans="2:8" x14ac:dyDescent="0.25">
      <c r="B121" s="454" t="s">
        <v>420</v>
      </c>
      <c r="C121" s="610"/>
      <c r="D121" s="633">
        <v>366.61</v>
      </c>
      <c r="E121" s="783">
        <v>2537498.4472000003</v>
      </c>
      <c r="F121" s="443">
        <v>5221609.4757000003</v>
      </c>
      <c r="G121" s="372"/>
      <c r="H121" s="530"/>
    </row>
    <row r="122" spans="2:8" x14ac:dyDescent="0.25">
      <c r="B122" s="454" t="s">
        <v>421</v>
      </c>
      <c r="C122" s="610"/>
      <c r="D122" s="633">
        <v>65.72</v>
      </c>
      <c r="E122" s="783">
        <v>454882.29440000001</v>
      </c>
      <c r="F122" s="443">
        <v>17534238.411899999</v>
      </c>
      <c r="G122" s="372"/>
      <c r="H122" s="530"/>
    </row>
    <row r="123" spans="2:8" x14ac:dyDescent="0.25">
      <c r="B123" s="454" t="s">
        <v>756</v>
      </c>
      <c r="C123" s="610"/>
      <c r="D123" s="633">
        <v>0.16</v>
      </c>
      <c r="E123" s="783">
        <v>1107.4432000000002</v>
      </c>
      <c r="F123" s="443">
        <v>1099.3296</v>
      </c>
      <c r="G123" s="372"/>
      <c r="H123" s="530"/>
    </row>
    <row r="124" spans="2:8" x14ac:dyDescent="0.25">
      <c r="B124" s="454" t="s">
        <v>757</v>
      </c>
      <c r="C124" s="610"/>
      <c r="D124" s="633">
        <v>19581.27</v>
      </c>
      <c r="E124" s="783">
        <v>135532151.93040001</v>
      </c>
      <c r="F124" s="443">
        <v>389330738.41260004</v>
      </c>
      <c r="G124" s="372"/>
      <c r="H124" s="530"/>
    </row>
    <row r="125" spans="2:8" x14ac:dyDescent="0.25">
      <c r="B125" s="454" t="s">
        <v>758</v>
      </c>
      <c r="C125" s="610"/>
      <c r="D125" s="633">
        <v>170414.97</v>
      </c>
      <c r="E125" s="783">
        <v>1179530623.1544001</v>
      </c>
      <c r="F125" s="443">
        <v>1117486334</v>
      </c>
      <c r="G125" s="372"/>
      <c r="H125" s="530"/>
    </row>
    <row r="126" spans="2:8" x14ac:dyDescent="0.25">
      <c r="B126" s="454" t="s">
        <v>724</v>
      </c>
      <c r="C126" s="610"/>
      <c r="D126" s="633">
        <v>52.27</v>
      </c>
      <c r="E126" s="783">
        <v>361787.85040000005</v>
      </c>
      <c r="F126" s="443">
        <v>359137.23870000005</v>
      </c>
      <c r="G126" s="372"/>
      <c r="H126" s="530"/>
    </row>
    <row r="127" spans="2:8" x14ac:dyDescent="0.25">
      <c r="B127" s="454" t="s">
        <v>724</v>
      </c>
      <c r="C127" s="610"/>
      <c r="D127" s="633">
        <v>4464.1099999999997</v>
      </c>
      <c r="E127" s="783">
        <v>30898426.6472</v>
      </c>
      <c r="F127" s="443">
        <v>30672051.629099999</v>
      </c>
      <c r="G127" s="372"/>
      <c r="H127" s="530"/>
    </row>
    <row r="128" spans="2:8" x14ac:dyDescent="0.25">
      <c r="B128" s="454" t="s">
        <v>839</v>
      </c>
      <c r="C128" s="610"/>
      <c r="D128" s="633">
        <v>101.24</v>
      </c>
      <c r="E128" s="783">
        <v>700734.68480000005</v>
      </c>
      <c r="F128" s="443">
        <v>28279154.630400002</v>
      </c>
      <c r="G128" s="372"/>
      <c r="H128" s="530"/>
    </row>
    <row r="129" spans="2:8" x14ac:dyDescent="0.25">
      <c r="B129" s="454" t="s">
        <v>725</v>
      </c>
      <c r="C129" s="610"/>
      <c r="D129" s="633">
        <v>2147.29</v>
      </c>
      <c r="E129" s="783">
        <v>14862510.6808</v>
      </c>
      <c r="F129" s="443">
        <v>425440.55520000006</v>
      </c>
      <c r="G129" s="372"/>
      <c r="H129" s="530"/>
    </row>
    <row r="130" spans="2:8" x14ac:dyDescent="0.25">
      <c r="B130" s="454" t="s">
        <v>726</v>
      </c>
      <c r="C130" s="610"/>
      <c r="D130" s="633">
        <v>1913.15</v>
      </c>
      <c r="E130" s="783">
        <v>13241905.988000002</v>
      </c>
      <c r="F130" s="443">
        <v>6960611.4867000012</v>
      </c>
      <c r="G130" s="372"/>
      <c r="H130" s="530"/>
    </row>
    <row r="131" spans="2:8" x14ac:dyDescent="0.25">
      <c r="B131" s="454" t="s">
        <v>753</v>
      </c>
      <c r="C131" s="610"/>
      <c r="D131" s="633">
        <v>4379.22</v>
      </c>
      <c r="E131" s="783">
        <v>30310858.814400002</v>
      </c>
      <c r="F131" s="443">
        <v>99901439.983800009</v>
      </c>
      <c r="G131" s="372"/>
      <c r="H131" s="530"/>
    </row>
    <row r="132" spans="2:8" x14ac:dyDescent="0.25">
      <c r="B132" s="454" t="s">
        <v>754</v>
      </c>
      <c r="C132" s="610"/>
      <c r="D132" s="633">
        <v>375</v>
      </c>
      <c r="E132" s="783">
        <v>2595570</v>
      </c>
      <c r="F132" s="443">
        <v>1717702.5</v>
      </c>
      <c r="G132" s="372"/>
      <c r="H132" s="530"/>
    </row>
    <row r="133" spans="2:8" ht="15.75" thickBot="1" x14ac:dyDescent="0.3">
      <c r="B133" s="1130" t="s">
        <v>575</v>
      </c>
      <c r="C133" s="545"/>
      <c r="D133" s="544">
        <v>683.68</v>
      </c>
      <c r="E133" s="546">
        <v>4732104.7935999995</v>
      </c>
      <c r="F133" s="547">
        <v>1354374.0672000002</v>
      </c>
      <c r="G133" s="372"/>
      <c r="H133" s="530"/>
    </row>
    <row r="134" spans="2:8" ht="15.75" thickBot="1" x14ac:dyDescent="0.3">
      <c r="B134" s="1219" t="s">
        <v>225</v>
      </c>
      <c r="C134" s="1220"/>
      <c r="D134" s="634">
        <v>212378.31999999995</v>
      </c>
      <c r="E134" s="635">
        <v>2617415684.4464002</v>
      </c>
      <c r="F134" s="636">
        <v>2632424501.9708004</v>
      </c>
      <c r="G134" s="493"/>
      <c r="H134" s="637"/>
    </row>
    <row r="135" spans="2:8" ht="12.75" hidden="1" customHeight="1" x14ac:dyDescent="0.25">
      <c r="B135" s="107" t="s">
        <v>472</v>
      </c>
    </row>
    <row r="136" spans="2:8" ht="13.5" hidden="1" customHeight="1" x14ac:dyDescent="0.25">
      <c r="B136" s="25" t="s">
        <v>226</v>
      </c>
    </row>
    <row r="137" spans="2:8" ht="14.25" hidden="1" customHeight="1" x14ac:dyDescent="0.25">
      <c r="B137" s="1198" t="s">
        <v>171</v>
      </c>
      <c r="C137" s="1199"/>
      <c r="D137" s="1199"/>
      <c r="E137" s="1199"/>
      <c r="F137" s="1199"/>
      <c r="G137" s="1199"/>
      <c r="H137" s="1199"/>
    </row>
    <row r="138" spans="2:8" ht="12.75" hidden="1" customHeight="1" thickBot="1" x14ac:dyDescent="0.3">
      <c r="B138" s="1200" t="s">
        <v>227</v>
      </c>
      <c r="C138" s="1201"/>
      <c r="D138" s="1201"/>
      <c r="E138" s="1201"/>
      <c r="F138" s="1202"/>
      <c r="G138" s="108" t="s">
        <v>228</v>
      </c>
      <c r="H138" s="109"/>
    </row>
    <row r="139" spans="2:8" ht="12.75" hidden="1" customHeight="1" x14ac:dyDescent="0.25">
      <c r="B139" s="1203"/>
      <c r="C139" s="1204"/>
      <c r="D139" s="1204"/>
      <c r="E139" s="1204"/>
      <c r="F139" s="1205"/>
      <c r="G139" s="110"/>
      <c r="H139" s="111" t="s">
        <v>473</v>
      </c>
    </row>
    <row r="140" spans="2:8" ht="25.5" hidden="1" customHeight="1" x14ac:dyDescent="0.25">
      <c r="B140" s="53" t="s">
        <v>229</v>
      </c>
      <c r="C140" s="54" t="s">
        <v>230</v>
      </c>
      <c r="D140" s="54" t="s">
        <v>231</v>
      </c>
      <c r="E140" s="54" t="s">
        <v>232</v>
      </c>
      <c r="F140" s="55" t="s">
        <v>233</v>
      </c>
      <c r="G140" s="56" t="s">
        <v>150</v>
      </c>
      <c r="H140" s="57" t="s">
        <v>234</v>
      </c>
    </row>
    <row r="141" spans="2:8" ht="12.75" hidden="1" customHeight="1" x14ac:dyDescent="0.25">
      <c r="B141" s="26" t="s">
        <v>235</v>
      </c>
      <c r="C141" s="23"/>
      <c r="D141" s="27"/>
      <c r="E141" s="27"/>
      <c r="F141" s="28"/>
      <c r="G141" s="27"/>
      <c r="H141" s="58"/>
    </row>
    <row r="142" spans="2:8" ht="12.75" hidden="1" customHeight="1" x14ac:dyDescent="0.25">
      <c r="B142" s="48" t="str">
        <f>'[1]Balance Gral.'!A62</f>
        <v>FNV Inversiones USD</v>
      </c>
      <c r="C142" s="112" t="s">
        <v>236</v>
      </c>
      <c r="D142" s="29">
        <v>1</v>
      </c>
      <c r="E142" s="113" t="s">
        <v>474</v>
      </c>
      <c r="F142" s="94">
        <v>294386391</v>
      </c>
      <c r="G142" s="94">
        <v>0</v>
      </c>
      <c r="H142" s="94">
        <v>0</v>
      </c>
    </row>
    <row r="143" spans="2:8" ht="12.75" hidden="1" customHeight="1" x14ac:dyDescent="0.25">
      <c r="B143" s="48" t="s">
        <v>475</v>
      </c>
      <c r="C143" s="112" t="s">
        <v>236</v>
      </c>
      <c r="D143" s="29">
        <v>1</v>
      </c>
      <c r="E143" s="113" t="s">
        <v>476</v>
      </c>
      <c r="F143" s="94">
        <v>85043836</v>
      </c>
      <c r="G143" s="94">
        <v>27568000000</v>
      </c>
      <c r="H143" s="94">
        <v>420229333</v>
      </c>
    </row>
    <row r="144" spans="2:8" ht="12.75" hidden="1" customHeight="1" x14ac:dyDescent="0.25">
      <c r="B144" s="48" t="s">
        <v>477</v>
      </c>
      <c r="C144" s="112" t="s">
        <v>236</v>
      </c>
      <c r="D144" s="29">
        <v>1</v>
      </c>
      <c r="E144" s="113" t="s">
        <v>478</v>
      </c>
      <c r="F144" s="94">
        <v>16801096</v>
      </c>
      <c r="G144" s="94">
        <v>11500000000</v>
      </c>
      <c r="H144" s="94">
        <v>1212896255</v>
      </c>
    </row>
    <row r="145" spans="2:8" ht="12.75" hidden="1" customHeight="1" x14ac:dyDescent="0.25">
      <c r="B145" s="48" t="s">
        <v>479</v>
      </c>
      <c r="C145" s="112" t="s">
        <v>236</v>
      </c>
      <c r="D145" s="29">
        <v>1</v>
      </c>
      <c r="E145" s="113" t="s">
        <v>480</v>
      </c>
      <c r="F145" s="94">
        <v>595409715</v>
      </c>
      <c r="G145" s="94"/>
      <c r="H145" s="94"/>
    </row>
    <row r="146" spans="2:8" ht="12.75" hidden="1" customHeight="1" x14ac:dyDescent="0.25">
      <c r="B146" s="48" t="s">
        <v>422</v>
      </c>
      <c r="C146" s="112" t="s">
        <v>236</v>
      </c>
      <c r="D146" s="29">
        <v>1</v>
      </c>
      <c r="E146" s="113" t="s">
        <v>481</v>
      </c>
      <c r="F146" s="94">
        <v>160835780</v>
      </c>
      <c r="G146" s="94">
        <v>55000000000</v>
      </c>
      <c r="H146" s="94">
        <v>18874352791</v>
      </c>
    </row>
    <row r="147" spans="2:8" ht="12.75" hidden="1" customHeight="1" x14ac:dyDescent="0.25">
      <c r="B147" s="48" t="s">
        <v>482</v>
      </c>
      <c r="C147" s="112" t="s">
        <v>237</v>
      </c>
      <c r="D147" s="29">
        <v>1</v>
      </c>
      <c r="E147" s="113" t="s">
        <v>389</v>
      </c>
      <c r="F147" s="94">
        <v>5000000000</v>
      </c>
      <c r="G147" s="94"/>
      <c r="H147" s="94"/>
    </row>
    <row r="148" spans="2:8" ht="12.75" hidden="1" customHeight="1" x14ac:dyDescent="0.25">
      <c r="B148" s="48" t="s">
        <v>483</v>
      </c>
      <c r="C148" s="112" t="s">
        <v>237</v>
      </c>
      <c r="D148" s="29">
        <v>1</v>
      </c>
      <c r="E148" s="113" t="s">
        <v>484</v>
      </c>
      <c r="F148" s="94">
        <v>102172603</v>
      </c>
      <c r="G148" s="94">
        <v>10000000000</v>
      </c>
      <c r="H148" s="94">
        <v>498471215</v>
      </c>
    </row>
    <row r="149" spans="2:8" ht="12.75" hidden="1" customHeight="1" x14ac:dyDescent="0.25">
      <c r="B149" s="48" t="s">
        <v>485</v>
      </c>
      <c r="C149" s="112" t="s">
        <v>236</v>
      </c>
      <c r="D149" s="29">
        <v>1</v>
      </c>
      <c r="E149" s="113" t="s">
        <v>486</v>
      </c>
      <c r="F149" s="94">
        <v>40917800</v>
      </c>
      <c r="G149" s="94"/>
      <c r="H149" s="94"/>
    </row>
    <row r="150" spans="2:8" ht="13.5" hidden="1" customHeight="1" x14ac:dyDescent="0.25">
      <c r="B150" s="48" t="s">
        <v>482</v>
      </c>
      <c r="C150" s="112" t="s">
        <v>237</v>
      </c>
      <c r="D150" s="29">
        <v>1</v>
      </c>
      <c r="E150" s="113" t="s">
        <v>487</v>
      </c>
      <c r="F150" s="94">
        <v>2320000000</v>
      </c>
      <c r="G150" s="94">
        <v>30000000000</v>
      </c>
      <c r="H150" s="94">
        <v>2892682381</v>
      </c>
    </row>
    <row r="151" spans="2:8" ht="13.5" hidden="1" customHeight="1" x14ac:dyDescent="0.25">
      <c r="B151" s="48"/>
      <c r="C151" s="112"/>
      <c r="D151" s="29"/>
      <c r="E151" s="49"/>
      <c r="F151" s="28"/>
      <c r="G151" s="94"/>
      <c r="H151" s="94"/>
    </row>
    <row r="152" spans="2:8" ht="13.5" hidden="1" customHeight="1" x14ac:dyDescent="0.25">
      <c r="B152" s="59" t="s">
        <v>238</v>
      </c>
      <c r="C152" s="60"/>
      <c r="D152" s="60"/>
      <c r="E152" s="60"/>
      <c r="F152" s="61">
        <f>SUM(F142:F151)</f>
        <v>8615567221</v>
      </c>
      <c r="G152" s="61">
        <f>SUM(G142:G151)</f>
        <v>134068000000</v>
      </c>
      <c r="H152" s="61">
        <f>SUM(H142:H151)</f>
        <v>23898631975</v>
      </c>
    </row>
    <row r="153" spans="2:8" ht="13.5" hidden="1" customHeight="1" x14ac:dyDescent="0.25">
      <c r="B153" s="30" t="s">
        <v>239</v>
      </c>
      <c r="C153" s="31"/>
      <c r="D153" s="31"/>
      <c r="E153" s="31"/>
      <c r="F153" s="32">
        <v>2969567453</v>
      </c>
      <c r="G153" s="32">
        <v>0</v>
      </c>
      <c r="H153" s="32">
        <v>0</v>
      </c>
    </row>
    <row r="154" spans="2:8" ht="12.75" hidden="1" customHeight="1" x14ac:dyDescent="0.25">
      <c r="B154" s="33" t="s">
        <v>240</v>
      </c>
      <c r="C154" s="17"/>
      <c r="D154" s="17"/>
      <c r="E154" s="17"/>
      <c r="F154" s="18"/>
      <c r="G154" s="17"/>
      <c r="H154" s="18"/>
    </row>
    <row r="155" spans="2:8" ht="12.75" hidden="1" customHeight="1" x14ac:dyDescent="0.25">
      <c r="B155" s="19" t="s">
        <v>488</v>
      </c>
      <c r="C155" s="62" t="s">
        <v>241</v>
      </c>
      <c r="D155" s="34">
        <v>1</v>
      </c>
      <c r="E155" s="63">
        <v>14500000</v>
      </c>
      <c r="F155" s="64">
        <v>262142322</v>
      </c>
      <c r="G155" s="64">
        <v>638000000</v>
      </c>
      <c r="H155" s="64">
        <v>2186629368</v>
      </c>
    </row>
    <row r="156" spans="2:8" ht="12.75" hidden="1" customHeight="1" x14ac:dyDescent="0.25">
      <c r="B156" s="48" t="s">
        <v>489</v>
      </c>
      <c r="C156" s="65" t="s">
        <v>241</v>
      </c>
      <c r="D156" s="66"/>
      <c r="E156" s="114"/>
      <c r="F156" s="114">
        <v>180000000</v>
      </c>
      <c r="G156" s="67"/>
      <c r="H156" s="67"/>
    </row>
    <row r="157" spans="2:8" ht="12.75" hidden="1" customHeight="1" x14ac:dyDescent="0.25">
      <c r="B157" s="48" t="s">
        <v>490</v>
      </c>
      <c r="C157" s="65" t="s">
        <v>241</v>
      </c>
      <c r="D157" s="66">
        <v>52</v>
      </c>
      <c r="E157" s="114">
        <v>340000</v>
      </c>
      <c r="F157" s="114">
        <v>18280000</v>
      </c>
      <c r="G157" s="67">
        <v>709679300000</v>
      </c>
      <c r="H157" s="67">
        <v>306831424381</v>
      </c>
    </row>
    <row r="158" spans="2:8" ht="12.75" hidden="1" customHeight="1" x14ac:dyDescent="0.25">
      <c r="B158" s="48" t="s">
        <v>491</v>
      </c>
      <c r="C158" s="65" t="s">
        <v>237</v>
      </c>
      <c r="D158" s="66">
        <v>1</v>
      </c>
      <c r="E158" s="114">
        <v>3260000000</v>
      </c>
      <c r="F158" s="114">
        <f>+E158*D158</f>
        <v>3260000000</v>
      </c>
      <c r="G158" s="67">
        <v>709679300000</v>
      </c>
      <c r="H158" s="67">
        <v>306831424381</v>
      </c>
    </row>
    <row r="159" spans="2:8" ht="12.75" hidden="1" customHeight="1" x14ac:dyDescent="0.25">
      <c r="B159" s="48" t="s">
        <v>492</v>
      </c>
      <c r="C159" s="65" t="s">
        <v>493</v>
      </c>
      <c r="D159" s="66">
        <v>16</v>
      </c>
      <c r="E159" s="114">
        <v>47563485</v>
      </c>
      <c r="F159" s="114">
        <f>+E159*D159+1</f>
        <v>761015761</v>
      </c>
      <c r="G159" s="67">
        <v>709679300000</v>
      </c>
      <c r="H159" s="67">
        <v>306831424381</v>
      </c>
    </row>
    <row r="160" spans="2:8" ht="13.5" hidden="1" customHeight="1" x14ac:dyDescent="0.25">
      <c r="B160" s="48" t="s">
        <v>494</v>
      </c>
      <c r="C160" s="65" t="s">
        <v>242</v>
      </c>
      <c r="D160" s="66">
        <v>1</v>
      </c>
      <c r="E160" s="114">
        <v>284813901</v>
      </c>
      <c r="F160" s="114">
        <f>+E160*D160</f>
        <v>284813901</v>
      </c>
      <c r="G160" s="51"/>
      <c r="H160" s="51"/>
    </row>
    <row r="161" spans="2:8" ht="13.5" hidden="1" customHeight="1" x14ac:dyDescent="0.25">
      <c r="B161" s="59" t="s">
        <v>238</v>
      </c>
      <c r="C161" s="60"/>
      <c r="D161" s="60"/>
      <c r="E161" s="61">
        <f>SUM(E155:E160)</f>
        <v>3607217386</v>
      </c>
      <c r="F161" s="61">
        <f>SUM(F155:F160)</f>
        <v>4766251984</v>
      </c>
      <c r="G161" s="61">
        <f>SUM(G155:G160)</f>
        <v>2129675900000</v>
      </c>
      <c r="H161" s="61">
        <f>SUM(H155:H160)</f>
        <v>922680902511</v>
      </c>
    </row>
    <row r="162" spans="2:8" ht="13.5" hidden="1" customHeight="1" x14ac:dyDescent="0.25">
      <c r="B162" s="30" t="s">
        <v>239</v>
      </c>
      <c r="C162" s="31"/>
      <c r="D162" s="35"/>
      <c r="E162" s="32"/>
      <c r="F162" s="32">
        <v>4776459505</v>
      </c>
      <c r="G162" s="32"/>
      <c r="H162" s="32"/>
    </row>
    <row r="163" spans="2:8" ht="12.75" customHeight="1" x14ac:dyDescent="0.25"/>
    <row r="164" spans="2:8" ht="12.75" customHeight="1" x14ac:dyDescent="0.25"/>
    <row r="165" spans="2:8" ht="12.75" customHeight="1" x14ac:dyDescent="0.25"/>
    <row r="166" spans="2:8" x14ac:dyDescent="0.25">
      <c r="G166" s="6"/>
    </row>
    <row r="167" spans="2:8" x14ac:dyDescent="0.25">
      <c r="E167" s="83"/>
      <c r="F167" s="83"/>
    </row>
    <row r="168" spans="2:8" x14ac:dyDescent="0.25">
      <c r="D168" s="22"/>
      <c r="E168" s="97"/>
      <c r="F168" s="91"/>
      <c r="G168" s="6"/>
    </row>
    <row r="173" spans="2:8" x14ac:dyDescent="0.25">
      <c r="E173" s="6"/>
    </row>
    <row r="180" spans="5:5" x14ac:dyDescent="0.25">
      <c r="E180" s="74"/>
    </row>
    <row r="181" spans="5:5" x14ac:dyDescent="0.25">
      <c r="E181" s="103"/>
    </row>
  </sheetData>
  <mergeCells count="12">
    <mergeCell ref="B137:H137"/>
    <mergeCell ref="B138:F139"/>
    <mergeCell ref="B5:C5"/>
    <mergeCell ref="B7:H7"/>
    <mergeCell ref="B72:B73"/>
    <mergeCell ref="B76:D76"/>
    <mergeCell ref="B79:B80"/>
    <mergeCell ref="C79:C80"/>
    <mergeCell ref="D79:D80"/>
    <mergeCell ref="E79:E80"/>
    <mergeCell ref="F79:F80"/>
    <mergeCell ref="B134:C134"/>
  </mergeCells>
  <pageMargins left="0.7" right="0.7" top="0.75" bottom="0.75" header="0.3" footer="0.3"/>
  <pageSetup paperSize="9" orientation="portrait" r:id="rId1"/>
  <legacyDrawing r:id="rId2"/>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18" Type="http://schemas.openxmlformats.org/package/2006/relationships/digital-signature/signature" Target="sig18.xml"/><Relationship Id="rId26" Type="http://schemas.openxmlformats.org/package/2006/relationships/digital-signature/signature" Target="sig26.xml"/><Relationship Id="rId39" Type="http://schemas.openxmlformats.org/package/2006/relationships/digital-signature/signature" Target="sig39.xml"/><Relationship Id="rId3" Type="http://schemas.openxmlformats.org/package/2006/relationships/digital-signature/signature" Target="sig3.xml"/><Relationship Id="rId21" Type="http://schemas.openxmlformats.org/package/2006/relationships/digital-signature/signature" Target="sig21.xml"/><Relationship Id="rId34" Type="http://schemas.openxmlformats.org/package/2006/relationships/digital-signature/signature" Target="sig34.xml"/><Relationship Id="rId42" Type="http://schemas.openxmlformats.org/package/2006/relationships/digital-signature/signature" Target="sig42.xml"/><Relationship Id="rId47" Type="http://schemas.openxmlformats.org/package/2006/relationships/digital-signature/signature" Target="sig47.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17.xml"/><Relationship Id="rId25" Type="http://schemas.openxmlformats.org/package/2006/relationships/digital-signature/signature" Target="sig25.xml"/><Relationship Id="rId33" Type="http://schemas.openxmlformats.org/package/2006/relationships/digital-signature/signature" Target="sig33.xml"/><Relationship Id="rId38" Type="http://schemas.openxmlformats.org/package/2006/relationships/digital-signature/signature" Target="sig38.xml"/><Relationship Id="rId46" Type="http://schemas.openxmlformats.org/package/2006/relationships/digital-signature/signature" Target="sig46.xml"/><Relationship Id="rId2" Type="http://schemas.openxmlformats.org/package/2006/relationships/digital-signature/signature" Target="sig2.xml"/><Relationship Id="rId16" Type="http://schemas.openxmlformats.org/package/2006/relationships/digital-signature/signature" Target="sig16.xml"/><Relationship Id="rId20" Type="http://schemas.openxmlformats.org/package/2006/relationships/digital-signature/signature" Target="sig20.xml"/><Relationship Id="rId29" Type="http://schemas.openxmlformats.org/package/2006/relationships/digital-signature/signature" Target="sig29.xml"/><Relationship Id="rId41" Type="http://schemas.openxmlformats.org/package/2006/relationships/digital-signature/signature" Target="sig41.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24" Type="http://schemas.openxmlformats.org/package/2006/relationships/digital-signature/signature" Target="sig24.xml"/><Relationship Id="rId32" Type="http://schemas.openxmlformats.org/package/2006/relationships/digital-signature/signature" Target="sig32.xml"/><Relationship Id="rId37" Type="http://schemas.openxmlformats.org/package/2006/relationships/digital-signature/signature" Target="sig37.xml"/><Relationship Id="rId40" Type="http://schemas.openxmlformats.org/package/2006/relationships/digital-signature/signature" Target="sig40.xml"/><Relationship Id="rId45" Type="http://schemas.openxmlformats.org/package/2006/relationships/digital-signature/signature" Target="sig45.xml"/><Relationship Id="rId5" Type="http://schemas.openxmlformats.org/package/2006/relationships/digital-signature/signature" Target="sig5.xml"/><Relationship Id="rId15" Type="http://schemas.openxmlformats.org/package/2006/relationships/digital-signature/signature" Target="sig15.xml"/><Relationship Id="rId23" Type="http://schemas.openxmlformats.org/package/2006/relationships/digital-signature/signature" Target="sig23.xml"/><Relationship Id="rId28" Type="http://schemas.openxmlformats.org/package/2006/relationships/digital-signature/signature" Target="sig28.xml"/><Relationship Id="rId36" Type="http://schemas.openxmlformats.org/package/2006/relationships/digital-signature/signature" Target="sig36.xml"/><Relationship Id="rId10" Type="http://schemas.openxmlformats.org/package/2006/relationships/digital-signature/signature" Target="sig10.xml"/><Relationship Id="rId19" Type="http://schemas.openxmlformats.org/package/2006/relationships/digital-signature/signature" Target="sig19.xml"/><Relationship Id="rId31" Type="http://schemas.openxmlformats.org/package/2006/relationships/digital-signature/signature" Target="sig31.xml"/><Relationship Id="rId44" Type="http://schemas.openxmlformats.org/package/2006/relationships/digital-signature/signature" Target="sig44.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 Id="rId22" Type="http://schemas.openxmlformats.org/package/2006/relationships/digital-signature/signature" Target="sig22.xml"/><Relationship Id="rId27" Type="http://schemas.openxmlformats.org/package/2006/relationships/digital-signature/signature" Target="sig27.xml"/><Relationship Id="rId30" Type="http://schemas.openxmlformats.org/package/2006/relationships/digital-signature/signature" Target="sig30.xml"/><Relationship Id="rId35" Type="http://schemas.openxmlformats.org/package/2006/relationships/digital-signature/signature" Target="sig35.xml"/><Relationship Id="rId43" Type="http://schemas.openxmlformats.org/package/2006/relationships/digital-signature/signature" Target="sig43.xml"/><Relationship Id="rId48" Type="http://schemas.openxmlformats.org/package/2006/relationships/digital-signature/signature" Target="sig48.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cod4yL1SESSDQ4kHfBw9/lGc+yhvd0a68+GVofjsEwI=</DigestValue>
    </Reference>
    <Reference Type="http://www.w3.org/2000/09/xmldsig#Object" URI="#idOfficeObject">
      <DigestMethod Algorithm="http://www.w3.org/2001/04/xmlenc#sha256"/>
      <DigestValue>XXtsV25WIFjKBwvHIjRAo1lfUD6ipg3/XWeENPDQxSk=</DigestValue>
    </Reference>
    <Reference Type="http://uri.etsi.org/01903#SignedProperties" URI="#idSignedProperties">
      <Transforms>
        <Transform Algorithm="http://www.w3.org/TR/2001/REC-xml-c14n-20010315"/>
      </Transforms>
      <DigestMethod Algorithm="http://www.w3.org/2001/04/xmlenc#sha256"/>
      <DigestValue>aZc0XR6RtmcSDWEvZdLxp9zkxfVtxReKAlUVCybzvMY=</DigestValue>
    </Reference>
    <Reference Type="http://www.w3.org/2000/09/xmldsig#Object" URI="#idValidSigLnImg">
      <DigestMethod Algorithm="http://www.w3.org/2001/04/xmlenc#sha256"/>
      <DigestValue>jq6pxnG7MJJsMaHZ328hSvjvLyR65EKAu88PKtu/8PY=</DigestValue>
    </Reference>
    <Reference Type="http://www.w3.org/2000/09/xmldsig#Object" URI="#idInvalidSigLnImg">
      <DigestMethod Algorithm="http://www.w3.org/2001/04/xmlenc#sha256"/>
      <DigestValue>Y8IX6t+xkQhiI49juRVNKS60Bd7yx/x/9wRq/Ymt3d0=</DigestValue>
    </Reference>
  </SignedInfo>
  <SignatureValue>S85Yn7tQ4kHtapiIz4Jw1HYmXefVnf3qnjIMQsYbzAOpZczjqt79fYQ/dUkjmhe9bsYmz282KIPA
FBuiyfWarAPprvQDlHUTWlDlW8aMoI+5ddyp/BHR+wdkDCDTzQLN1dV6ykVQSRIR/zC1RdBpS2fF
qyVYV2AaNSDNhOs899TCJ/GcwdlMeJUhZ8158WD2wZlG5vt07/uECktOMS+Eo7bOYjfEMNHtb1zt
6+YZSp3mooPsf2sqpSM6+s28rLf0ccMcIVMAE6s03B+qBPv1cj+HUHqtnmoZZHvAOOr7lXf18XiO
6+4B3hstSOTUt4EmqXJZE2ThVcB6nTuLLYe+TQ==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2022-05-31T16:54:37Z</mdssi:Value>
        </mdssi:SignatureTime>
      </SignatureProperty>
    </SignatureProperties>
  </Object>
  <Object Id="idOfficeObject">
    <SignatureProperties>
      <SignatureProperty Id="idOfficeV1Details" Target="#idPackageSignature">
        <SignatureInfoV1 xmlns="http://schemas.microsoft.com/office/2006/digsig">
          <SetupID>{08416C1E-1BE3-4A92-BC83-862C4E20364E}</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2022-05-31T16:54:37Z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fd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P//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8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GEQAAAAcKDQcKDQcJDQ4WMShFrjFU1TJV1gECBAIDBAECBQoRKyZBowsTMV0RAAAAfqbJd6PIeqDCQFZ4JTd0Lk/HMVPSGy5uFiE4GypVJ0KnHjN9AAABRhEAAACcz+7S6ffb7fnC0t1haH0hMm8aLXIuT8ggOIwoRKslP58cK08AAAFdEQAAAMHg9P///////////+bm5k9SXjw/SzBRzTFU0y1NwSAyVzFGXwEBAkYRCA8mnM/u69/SvI9jt4tgjIR9FBosDBEjMVTUMlXWMVPRKUSeDxk4AAAAXREAAADT6ff///////+Tk5MjK0krSbkvUcsuT8YVJFoTIFIrSbgtTcEQHEdGEQAAAJzP7vT6/bTa8kRleixHhy1Nwi5PxiQtTnBwcJKSki81SRwtZAgOI10RAAAAweD02+35gsLqZ5q6Jz1jNEJyOUZ4qamp+/v7////wdPeVnCJAQECUAwAAACv1/Ho8/ubzu6CwuqMudS3u769vb3////////////L5fZymsABAgNdEQAAAK/X8fz9/uLx+snk9uTy+vz9/v///////////////8vl9nKawAECA1AMAAAAotHvtdryxOL1xOL1tdry0+r32+350+r3tdryxOL1pdPvc5rAAQIDXREAAABpj7ZnjrZqj7Zqj7ZnjrZtkbdukrdtkbdnjrZqj7ZojrZ3rdUCAwQAAAAAAAAAAAAAAAAAAAAAAAAAAAAAAAAAAAAAAAAAAAAAAAAAAAAAAAAAAAI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KTaVpMT4e/icwOuDIFtXyaQag62yR7WeKHHdM7AddBg=</DigestValue>
    </Reference>
    <Reference Type="http://www.w3.org/2000/09/xmldsig#Object" URI="#idOfficeObject">
      <DigestMethod Algorithm="http://www.w3.org/2001/04/xmlenc#sha256"/>
      <DigestValue>pNu7zwqu2hJpuQOkas60R7UQpecc5cc3gGiKPdT0ogA=</DigestValue>
    </Reference>
    <Reference Type="http://uri.etsi.org/01903#SignedProperties" URI="#idSignedProperties">
      <Transforms>
        <Transform Algorithm="http://www.w3.org/TR/2001/REC-xml-c14n-20010315"/>
      </Transforms>
      <DigestMethod Algorithm="http://www.w3.org/2001/04/xmlenc#sha256"/>
      <DigestValue>d0jMNkKjdCKxW3+DQ7+Yuagl0EiUSpe80XxikBWkVc0=</DigestValue>
    </Reference>
    <Reference Type="http://www.w3.org/2000/09/xmldsig#Object" URI="#idValidSigLnImg">
      <DigestMethod Algorithm="http://www.w3.org/2001/04/xmlenc#sha256"/>
      <DigestValue>vz2giRCHGJHaWxkfU2K1gFGTDUg+Tkidue2td3+OCxs=</DigestValue>
    </Reference>
    <Reference Type="http://www.w3.org/2000/09/xmldsig#Object" URI="#idInvalidSigLnImg">
      <DigestMethod Algorithm="http://www.w3.org/2001/04/xmlenc#sha256"/>
      <DigestValue>u8o2GKeBmplc7njsd3uIz1C7ke7D34ecUliMdtifmK8=</DigestValue>
    </Reference>
  </SignedInfo>
  <SignatureValue>bq71+lcFuhn+VZ1ojddpBLlxXfuGCmX92VU+iYXRE3/5O6bQZkiqhyMnZe5v3MfOsyoBP3m2X+3l
hiiKJ+19TWzkvY/hW6u1qUHgDfFfK9kb8+BsrjuhTvoom5IewHiSfiIpCY+ciqHupaS2n8a2QByA
b4KsKepYQSRKrkz/B5aKr6/jUzrTwBEP18lMYJZiHu8qE3r/fK5QCXcmQAV3UwSUvqIMtowr4azc
QmsdTXJSbNeZCe69lOy5Cikek8iQmiWSsYMieav0hTaY2Cjz3gvuV9G4IfkzV6D2TCYw/IuUiOsq
/CAzrifxFASeo+l/nnS+kRqrx3dd1Ji7T1tqPA==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2022-05-31T16:56:56Z</mdssi:Value>
        </mdssi:SignatureTime>
      </SignatureProperty>
    </SignatureProperties>
  </Object>
  <Object Id="idOfficeObject">
    <SignatureProperties>
      <SignatureProperty Id="idOfficeV1Details" Target="#idPackageSignature">
        <SignatureInfoV1 xmlns="http://schemas.microsoft.com/office/2006/digsig">
          <SetupID>{493FD7E3-275D-4FC1-800C-A1EC3909A8A6}</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2022-05-31T16:56:56Z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gAAAAMHg9P///////////+bm5k9SXjw/SzBRzTFU0y1NwSAyVzFGXwEBAgAACA8mnM/u69/SvI9jt4tgjIR9FBosDBEjMVTUMlXWMVPRKUSeDxk4AAAAAIAAAADT6ff///////+Tk5MjK0krSbkvUcsuT8YVJFoTIFIrSbgtTcEQHEcAAAAAAJzP7vT6/bTa8kRleixHhy1Nwi5PxiQtTnBwcJKSki81SRwtZAgOIwAAAAAAweD02+35gsLqZ5q6Jz1jNEJyOUZ4qamp+/v7////wdPeVnCJAQECAAAAAACv1/Ho8/ubzu6CwuqMudS3u769vb3////////////L5fZymsABAgN8QAAAAK/X8fz9/uLx+snk9uTy+vz9/v///////////////8vl9nKawAECA4A/AAAAotHvtdryxOL1xOL1tdry0+r32+350+r3tdryxOL1pdPvc5rAAQIDAAAAAABpj7ZnjrZqj7Zqj7ZnjrZtkbdukrdtkbdnjrZqj7ZojrZ3rdUCAwRwQ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G4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H8s6khfWm7/HnX8kU8ebZsqGiTLOhp20E0mLIp46YzU=</DigestValue>
    </Reference>
    <Reference Type="http://www.w3.org/2000/09/xmldsig#Object" URI="#idOfficeObject">
      <DigestMethod Algorithm="http://www.w3.org/2001/04/xmlenc#sha256"/>
      <DigestValue>VJPGFF4ghJSQm/HiCTIZrPSPR2EO+GD0UuK8xhlXu5A=</DigestValue>
    </Reference>
    <Reference Type="http://uri.etsi.org/01903#SignedProperties" URI="#idSignedProperties">
      <Transforms>
        <Transform Algorithm="http://www.w3.org/TR/2001/REC-xml-c14n-20010315"/>
      </Transforms>
      <DigestMethod Algorithm="http://www.w3.org/2001/04/xmlenc#sha256"/>
      <DigestValue>AQZmhhqL8nfQp22CT3SePiIqKG7wwSjPIa2KtBtlPF8=</DigestValue>
    </Reference>
    <Reference Type="http://www.w3.org/2000/09/xmldsig#Object" URI="#idValidSigLnImg">
      <DigestMethod Algorithm="http://www.w3.org/2001/04/xmlenc#sha256"/>
      <DigestValue>203rvWuT1eUunWx+EKPSa7R5U+fJVHS2NxiZpwqTZfE=</DigestValue>
    </Reference>
    <Reference Type="http://www.w3.org/2000/09/xmldsig#Object" URI="#idInvalidSigLnImg">
      <DigestMethod Algorithm="http://www.w3.org/2001/04/xmlenc#sha256"/>
      <DigestValue>NJmZKcaXcvNI2U8AA8SIHoA1/Jm4Koi35ry/B9y7uQI=</DigestValue>
    </Reference>
  </SignedInfo>
  <SignatureValue>naN5BtJlkZyQ7APoUFoEhEYfhzwAd/h6fL3u8lQyg4Bh/5HlEGWgunjwsBrIx0v39Y98gPSNOmTT
oyd3zqzcbhkX+a1irIEw2WgTc49kKo3hr1kXvigCvvtSAkeXpx7J/xWxyvJxmxmdKzc4dRB9wwkp
QjiRPAElaySPjsln3J5ShLauQ7Fk2pGzWc01Q3cJ+sbUxYHWC+7u12ozUz/WjGUN7JSle7sfJ3ha
hNjPgMwvcld/Xyj9L0a3k2kxQ3TGd2REt7YQGDM7mAXg1k7x0y04An3vk+ev+Kdzf71TAgct/X2j
UQJgLYfLWL0BG8UkR9viTibOsc75+pA99u3Stg==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2022-05-31T16:57:10Z</mdssi:Value>
        </mdssi:SignatureTime>
      </SignatureProperty>
    </SignatureProperties>
  </Object>
  <Object Id="idOfficeObject">
    <SignatureProperties>
      <SignatureProperty Id="idOfficeV1Details" Target="#idPackageSignature">
        <SignatureInfoV1 xmlns="http://schemas.microsoft.com/office/2006/digsig">
          <SetupID>{50F131AE-D8A7-4DB8-B8DF-F4B3468ECE26}</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2022-05-31T16:57:10Z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i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FQ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d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eWQAAACcz+7S6ffb7fnC0t1haH0hMm8aLXIuT8ggOIwoRKslP58cK08AAAEAgAAAAMHg9P///////////+bm5k9SXjw/SzBRzTFU0y1NwSAyVzFGXwEBAkuE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SSEftVLgTJDDCubwFLFci0pd422fM/VfcS78frAv17Y=</DigestValue>
    </Reference>
    <Reference Type="http://www.w3.org/2000/09/xmldsig#Object" URI="#idOfficeObject">
      <DigestMethod Algorithm="http://www.w3.org/2001/04/xmlenc#sha256"/>
      <DigestValue>63wiJEDnItROBDAZTyo4DdEATMq1KBonXawnYYJF6g8=</DigestValue>
    </Reference>
    <Reference Type="http://uri.etsi.org/01903#SignedProperties" URI="#idSignedProperties">
      <Transforms>
        <Transform Algorithm="http://www.w3.org/TR/2001/REC-xml-c14n-20010315"/>
      </Transforms>
      <DigestMethod Algorithm="http://www.w3.org/2001/04/xmlenc#sha256"/>
      <DigestValue>6pk2U31ThYvlNuuTWXwDdaegD0x0wIJIyy4QxRJSERc=</DigestValue>
    </Reference>
    <Reference Type="http://www.w3.org/2000/09/xmldsig#Object" URI="#idValidSigLnImg">
      <DigestMethod Algorithm="http://www.w3.org/2001/04/xmlenc#sha256"/>
      <DigestValue>vz2giRCHGJHaWxkfU2K1gFGTDUg+Tkidue2td3+OCxs=</DigestValue>
    </Reference>
    <Reference Type="http://www.w3.org/2000/09/xmldsig#Object" URI="#idInvalidSigLnImg">
      <DigestMethod Algorithm="http://www.w3.org/2001/04/xmlenc#sha256"/>
      <DigestValue>r1UcZVsqgsnm66bC33vGzJ+rrp3pnInbm6aF616HTUI=</DigestValue>
    </Reference>
  </SignedInfo>
  <SignatureValue>DAY4bfcWD0NpdHhyiYtNMNRsdQaiRxk5I/Sy75zCUWETo1ABbVU0qTCy/SF0H0xiCkbubc56Bn+Q
p7KA4PdrBWojKlIklCmcqDIa07zP75XgevA7j5dFLUgprRhCrieyUFmxvIEEBc2qPRsrrobZpi/S
34q7HM71ZmXsh63eQwRZ3P24RFRYWY6E/d5lyCs564C+WLQ4bavB0JgQPmMvdmhO+BMuCfJK9/0/
6itpdp4U10Xf1vdcWg8VfGI4M49JrKWZLMkK0sChH7EAJhRF8nJOUamJM9JQyvU/r+KRTq7E8cxz
vzicJrooa7QJeGfNWBt8jL8tTfEue1v0wS0wgQ==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2022-05-31T16:57:25Z</mdssi:Value>
        </mdssi:SignatureTime>
      </SignatureProperty>
    </SignatureProperties>
  </Object>
  <Object Id="idOfficeObject">
    <SignatureProperties>
      <SignatureProperty Id="idOfficeV1Details" Target="#idPackageSignature">
        <SignatureInfoV1 xmlns="http://schemas.microsoft.com/office/2006/digsig">
          <SetupID>{3E9E224B-BE58-45A0-BB75-CEC9D734FF3E}</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2022-05-31T16:57:25Z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8QAAAAK/X8fz9/uLx+snk9uTy+vz9/v///////////////8vl9nKawAECAwAAAAAAotHvtdryxOL1xOL1tdry0+r32+350+r3tdryxOL1pdPvc5rAAQIDAAAAAABpj7ZnjrZqj7Zqj7ZnjrZtkbdukrdtkbdnjrZqj7ZojrZ3rdUCAwRh6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Dg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9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DY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cFubjnF5ND/D2896539fH9GacLUcBcONIctnOx+/KzE=</DigestValue>
    </Reference>
    <Reference Type="http://www.w3.org/2000/09/xmldsig#Object" URI="#idOfficeObject">
      <DigestMethod Algorithm="http://www.w3.org/2001/04/xmlenc#sha256"/>
      <DigestValue>wxr3zPqyYlyQp4YWUyutLpYAGBLXfS+X0QbKKLmvlHo=</DigestValue>
    </Reference>
    <Reference Type="http://uri.etsi.org/01903#SignedProperties" URI="#idSignedProperties">
      <Transforms>
        <Transform Algorithm="http://www.w3.org/TR/2001/REC-xml-c14n-20010315"/>
      </Transforms>
      <DigestMethod Algorithm="http://www.w3.org/2001/04/xmlenc#sha256"/>
      <DigestValue>O4fZ8NaPqZbKLzoNwSSwplMh8XFFIPPPzSMYVrEfxR4=</DigestValue>
    </Reference>
    <Reference Type="http://www.w3.org/2000/09/xmldsig#Object" URI="#idValidSigLnImg">
      <DigestMethod Algorithm="http://www.w3.org/2001/04/xmlenc#sha256"/>
      <DigestValue>bZ9NNemLUoTgbVW3T1Pxu8KXXbfvxCYnSd5jbA/D95A=</DigestValue>
    </Reference>
    <Reference Type="http://www.w3.org/2000/09/xmldsig#Object" URI="#idInvalidSigLnImg">
      <DigestMethod Algorithm="http://www.w3.org/2001/04/xmlenc#sha256"/>
      <DigestValue>5uoiSs+2IiesEQI88FaUoD6Ih0ePsPywT8Zs6bKn/F4=</DigestValue>
    </Reference>
  </SignedInfo>
  <SignatureValue>m/fBUNbKwSE5pV83FgPysDJew+NVEe3JJPpnQV5ccVJd26wfLWQsJatOTBg59VQL4CqYaLfce8lT
1rPS5vnmwfQDHEGzuDHV2/h/o2/GOpw5b+V86aLZvIiGBUdRXraCqyAg2otqEl9ukbz8GxPxNkfi
1ANYhh4aN2HpaLuFNkQFfAFnfdBbac9B627dPXWX5MbqYHsUVod+9hKGYSwXRx0qm32g9/QOMNX8
VB8uZT33xY2L++GjKO1GrhMUuRUoTtWfe0tXwaTs/7oPR1E/CRqqbldpq8+TDZCX+RPCSzT0C6oc
msnF2qlEK390ZcjBv61vdzhEDiDeXpe1NhqvVA==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2022-05-31T16:57:39Z</mdssi:Value>
        </mdssi:SignatureTime>
      </SignatureProperty>
    </SignatureProperties>
  </Object>
  <Object Id="idOfficeObject">
    <SignatureProperties>
      <SignatureProperty Id="idOfficeV1Details" Target="#idPackageSignature">
        <SignatureInfoV1 xmlns="http://schemas.microsoft.com/office/2006/digsig">
          <SetupID>{0F93C5E6-2BC2-40D7-B944-EE508FEEBAAC}</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2022-05-31T16:57:39Z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i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OAEAAAoAAABgAAAA2gAAAGwAAAABAAAA0XbJQasKyUEKAAAAYAAAACcAAABMAAAAAAAAAAAAAAAAAAAA//////////+cAAAAQwBvAG4AdABhAGQAbwByAGEAIABSAGUAZwAuAEMANwA1ADcAIABCAGEAawBlAHIAdABpAGwAbAB5ACAAUABhAHIAYQBnAHUAYQB5ACAAdAAHAAAABwAAAAcAAAAEAAAABgAAAAcAAAAHAAAABAAAAAYAAAADAAAABwAAAAYAAAAHAAAAAwAAAAcAAAAGAAAABgAAAAYAAAADAAAABwAAAAYAAAAGAAAABgAAAAQAAAAEAAAAAwAAAAMAAAAD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d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APwAAAAcKDQcKDQcJDQ4WMShFrjFU1TJV1gECBAIDBAECBQoRKyZBowsTMQAAAAAAfqbJd6PIeqDCQFZ4JTd0Lk/HMVPSGy5uFiE4GypVJ0KnHjN9AAABgD8AAACcz+7S6ffb7fnC0t1haH0hMm8aLXIuT8ggOIwoRKslP58cK08AAAHhaQAAAMHg9P///////////+bm5k9SXjw/SzBRzTFU0y1NwSAyVzFGXwEBAo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FhAAAAAAAAAAAAAAAAAAAAAAAAAAAAAAAAAAAAAAAAAAAAAAAAAAAAAAAAI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OAEAAAoAAABgAAAA2gAAAGwAAAABAAAA0XbJQasKyUEKAAAAYAAAACcAAABMAAAAAAAAAAAAAAAAAAAA//////////+cAAAAQwBvAG4AdABhAGQAbwByAGEAIABSAGUAZwAuAEMANwA1ADcAIABCAGEAawBlAHIAdABpAGwAbAB5ACAAUABhAHIAYQBnAHUAYQB5ACAAIAAHAAAABwAAAAcAAAAEAAAABgAAAAcAAAAHAAAABAAAAAYAAAADAAAABwAAAAYAAAAHAAAAAwAAAAcAAAAGAAAABgAAAAYAAAADAAAABwAAAAYAAAAGAAAABgAAAAQAAAAEAAAAAwAAAAMAAAAD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QPXLeHMzM1n9SR4WKbEjVqJYZ2BkjMhfo6I5ji8fDSg=</DigestValue>
    </Reference>
    <Reference Type="http://www.w3.org/2000/09/xmldsig#Object" URI="#idOfficeObject">
      <DigestMethod Algorithm="http://www.w3.org/2001/04/xmlenc#sha256"/>
      <DigestValue>uGZPAtim0eElQL9shq/bDvZ21Qjf3h5cwuIZTuERRQk=</DigestValue>
    </Reference>
    <Reference Type="http://uri.etsi.org/01903#SignedProperties" URI="#idSignedProperties">
      <Transforms>
        <Transform Algorithm="http://www.w3.org/TR/2001/REC-xml-c14n-20010315"/>
      </Transforms>
      <DigestMethod Algorithm="http://www.w3.org/2001/04/xmlenc#sha256"/>
      <DigestValue>vFAvOKcxABW163AKHQ+Y+dn21fmvdjEJNmcYgZtR/7E=</DigestValue>
    </Reference>
    <Reference Type="http://www.w3.org/2000/09/xmldsig#Object" URI="#idValidSigLnImg">
      <DigestMethod Algorithm="http://www.w3.org/2001/04/xmlenc#sha256"/>
      <DigestValue>vz2giRCHGJHaWxkfU2K1gFGTDUg+Tkidue2td3+OCxs=</DigestValue>
    </Reference>
    <Reference Type="http://www.w3.org/2000/09/xmldsig#Object" URI="#idInvalidSigLnImg">
      <DigestMethod Algorithm="http://www.w3.org/2001/04/xmlenc#sha256"/>
      <DigestValue>BePS4p2mvymx7MXIE4/UWT+mlsEpYJjUeoB32dgSmrU=</DigestValue>
    </Reference>
  </SignedInfo>
  <SignatureValue>lQNqGXAPCcn6BImmp5n8vd8KukHvW5G+RICbfwHaSm9O6hfl40PQ+2KsA2AyE3wRhkWFnT95Q2bT
ew9ZM6x9cO3nPNNaeIbFTXIn4xvqFqKJkEPE0mXtcUczNoBoOohaHg97pehFNQIsAIyaE5N4LK0V
QEk8Y3BTWQ3OkZy6CQcsw7yQ/EbqGB1bq0rUtuPpJ1npf34tTq9kYNbQ9Q0pH5/NaBG0KD3zrMAf
mUGkGws4GJzQxeJidhmjPs7+Xw0uh8Z18Q1O499A5BT0+dRkY/oM04ANQrk4OLhgtHpZN6puDd5z
GugOMejM/uHjb0UBW6v31N9HEqh+wlLSwgIYiA==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2022-05-31T16:57:51Z</mdssi:Value>
        </mdssi:SignatureTime>
      </SignatureProperty>
    </SignatureProperties>
  </Object>
  <Object Id="idOfficeObject">
    <SignatureProperties>
      <SignatureProperty Id="idOfficeV1Details" Target="#idPackageSignature">
        <SignatureInfoV1 xmlns="http://schemas.microsoft.com/office/2006/digsig">
          <SetupID>{361F27CF-41AC-4223-A7A9-DEADAD6162BD}</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2022-05-31T16:57:51Z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lGE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HJk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GIUm7srNFtsP/PfzB8ZEGEK//DbHcGeSjR+Bl1C/2eI=</DigestValue>
    </Reference>
    <Reference Type="http://www.w3.org/2000/09/xmldsig#Object" URI="#idOfficeObject">
      <DigestMethod Algorithm="http://www.w3.org/2001/04/xmlenc#sha256"/>
      <DigestValue>Qk6V2hGt928/wXYuYs5sVefx1RDwbd/wucVMgj/dXTQ=</DigestValue>
    </Reference>
    <Reference Type="http://uri.etsi.org/01903#SignedProperties" URI="#idSignedProperties">
      <Transforms>
        <Transform Algorithm="http://www.w3.org/TR/2001/REC-xml-c14n-20010315"/>
      </Transforms>
      <DigestMethod Algorithm="http://www.w3.org/2001/04/xmlenc#sha256"/>
      <DigestValue>l3fAQ4y+sGWJhiiw4lyDnle7IKbbVnwbGyBTxMCo/eo=</DigestValue>
    </Reference>
    <Reference Type="http://www.w3.org/2000/09/xmldsig#Object" URI="#idValidSigLnImg">
      <DigestMethod Algorithm="http://www.w3.org/2001/04/xmlenc#sha256"/>
      <DigestValue>vz2giRCHGJHaWxkfU2K1gFGTDUg+Tkidue2td3+OCxs=</DigestValue>
    </Reference>
    <Reference Type="http://www.w3.org/2000/09/xmldsig#Object" URI="#idInvalidSigLnImg">
      <DigestMethod Algorithm="http://www.w3.org/2001/04/xmlenc#sha256"/>
      <DigestValue>mtE0GzhHv4sTkFq8FJ/H8xPgMuqgLCLnK3VJNLYmtWY=</DigestValue>
    </Reference>
  </SignedInfo>
  <SignatureValue>dgqCLnhNKjS0LAcvqyRWpu96KUvQEktCP0nj0ikX6xytrZ/anoXngDn9wiAVd+RsVfPAvvSEdSL3
8oMJrL8LjCQ9/3egL8S+SS8qQpRHtc/biDKKRFJNd/uKnms2hiZ3MKxEMtR9J/Sxy5bnfYOM7k+5
O+JDi1gVHWwOMT55H1U8XxJDCMK7zdFlIxJ4bD+FFQQh9eC64QHxUIl45ax75F5iBWhmkdEhRVCb
xbpvqfDHHYya2SawN/00PJmVDJSHIx7/uWChHnTV0Pu6G0180TlFEE1zY0gcq7QIr8zR28bXLHF0
gJ+V6uiuSgzgW6tz55ibzUZ98bOdmUMlJQViFA==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2022-05-31T16:58:06Z</mdssi:Value>
        </mdssi:SignatureTime>
      </SignatureProperty>
    </SignatureProperties>
  </Object>
  <Object Id="idOfficeObject">
    <SignatureProperties>
      <SignatureProperty Id="idOfficeV1Details" Target="#idPackageSignature">
        <SignatureInfoV1 xmlns="http://schemas.microsoft.com/office/2006/digsig">
          <SetupID>{69AAC516-D232-4C43-A69A-D9306E57745F}</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2022-05-31T16:58:06Z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fGQ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DgCpU6yshCzjfHGOIsd664FpDxl+MlUb6WjV4nuBPD4=</DigestValue>
    </Reference>
    <Reference Type="http://www.w3.org/2000/09/xmldsig#Object" URI="#idOfficeObject">
      <DigestMethod Algorithm="http://www.w3.org/2001/04/xmlenc#sha256"/>
      <DigestValue>nfIR+1TLWwI4S+UCviwpTwNfq6GURvYlQg0q2tbOAvA=</DigestValue>
    </Reference>
    <Reference Type="http://uri.etsi.org/01903#SignedProperties" URI="#idSignedProperties">
      <Transforms>
        <Transform Algorithm="http://www.w3.org/TR/2001/REC-xml-c14n-20010315"/>
      </Transforms>
      <DigestMethod Algorithm="http://www.w3.org/2001/04/xmlenc#sha256"/>
      <DigestValue>qhTjyUoshaltORVuDUsHVibBbOu8BLAflNvuqZB/WBU=</DigestValue>
    </Reference>
    <Reference Type="http://www.w3.org/2000/09/xmldsig#Object" URI="#idValidSigLnImg">
      <DigestMethod Algorithm="http://www.w3.org/2001/04/xmlenc#sha256"/>
      <DigestValue>tHyDReLaehJNkwQy/emRQYx/NrWJriKH2yqYGanRhCM=</DigestValue>
    </Reference>
    <Reference Type="http://www.w3.org/2000/09/xmldsig#Object" URI="#idInvalidSigLnImg">
      <DigestMethod Algorithm="http://www.w3.org/2001/04/xmlenc#sha256"/>
      <DigestValue>2o3tOIgd2psKK7WPHaOaXRs+WwtnG1WKcIppzaD70H4=</DigestValue>
    </Reference>
  </SignedInfo>
  <SignatureValue>y35kvpwVYjP18GdOFCv2ADRH8UMH0Hsy8Pl7CmabRlTKMeHKWJ56G7Djb9Ku9jdNjBKyb9xJr6jb
ZlLHr7Q98r9YLISrfcr83iswz15e+ZKAyC+7fB6oJwxQ/9pUjTpAtmMWbytCgr3aJDf4e3QEnhHn
yMFS3XiYUBmD4R9HRyKyBOnBokRtwNdVGVeKX2j93sDf6cc3zta81uhZoEReW9Pe3pwl1BB5rPQJ
u7D2vAScNrRwUOBs1/7tU9iaS0SXf7+u0l2L7T8XZxOO33bxKfdZ0pBueD2snPaayoepo8uoVrS5
fwgkQ/lfQDXaC8Tk/aOHXMqULVeik85gLuAVHA==</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2022-05-31T19:21:36Z</mdssi:Value>
        </mdssi:SignatureTime>
      </SignatureProperty>
    </SignatureProperties>
  </Object>
  <Object Id="idOfficeObject">
    <SignatureProperties>
      <SignatureProperty Id="idOfficeV1Details" Target="#idPackageSignature">
        <SignatureInfoV1 xmlns="http://schemas.microsoft.com/office/2006/digsig">
          <SetupID>{D9E088EB-5CBE-4D7F-BB08-9D31CA0C9A30}</SetupID>
          <SignatureText>Dr. Diego Christian Borja Teran </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2022-05-31T19:21:36Z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zgM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AI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AA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tPs8px0Mh4cowIRkgeP41f5+GKc1Xl/neFG1va13MRM=</DigestValue>
    </Reference>
    <Reference Type="http://www.w3.org/2000/09/xmldsig#Object" URI="#idOfficeObject">
      <DigestMethod Algorithm="http://www.w3.org/2001/04/xmlenc#sha256"/>
      <DigestValue>Nm8fhMZC5RU9GozE4UdRq0LHEJdazw47eatmyBx6J3I=</DigestValue>
    </Reference>
    <Reference Type="http://uri.etsi.org/01903#SignedProperties" URI="#idSignedProperties">
      <Transforms>
        <Transform Algorithm="http://www.w3.org/TR/2001/REC-xml-c14n-20010315"/>
      </Transforms>
      <DigestMethod Algorithm="http://www.w3.org/2001/04/xmlenc#sha256"/>
      <DigestValue>+FQ0tx6kobO1LTCyjKPJAsb6XU1QdR2AXBXHORghJxo=</DigestValue>
    </Reference>
    <Reference Type="http://www.w3.org/2000/09/xmldsig#Object" URI="#idValidSigLnImg">
      <DigestMethod Algorithm="http://www.w3.org/2001/04/xmlenc#sha256"/>
      <DigestValue>jyNK7DDrqk8lE0yYhMjOT9+xP3RK8/xbelajko9M1FI=</DigestValue>
    </Reference>
    <Reference Type="http://www.w3.org/2000/09/xmldsig#Object" URI="#idInvalidSigLnImg">
      <DigestMethod Algorithm="http://www.w3.org/2001/04/xmlenc#sha256"/>
      <DigestValue>yGgFtOk9hEDCGTgUi5l2tc6D7ExpFKfqDEDbxkfnLpY=</DigestValue>
    </Reference>
  </SignedInfo>
  <SignatureValue>NtENyicVxfFlF3hlklTfHH3T/3cfAewpPGV3VM/JaAGyMhWfnO/7xYJG3JqsI+AIgG6M09BYQQiM
/v6/kaCXdaQ/T4BNv+habWgJZoh8oKCG4tfZIDsUUANSu8UbNMzioDWVLSleC2hWwdhtwXCdDtjE
RRDSZH8Mq7ok66cLhH4osu++24vCwAwMwjYC2cKp9MMfJK8r3hEZSevTF8qNpv0OdZRa/xvB/FUQ
n+YQM07WHQgANMl2YGkTkQHWgJ7U8HhbUblLLmWl/SreXg3ZuUPPbYxOXQXw1CxHFB30J6x9xzxX
+vGC3to9Zf0/6GfbbJJtfiBDVfnYbD9rYEhp3g==</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2022-05-31T19:22:41Z</mdssi:Value>
        </mdssi:SignatureTime>
      </SignatureProperty>
    </SignatureProperties>
  </Object>
  <Object Id="idOfficeObject">
    <SignatureProperties>
      <SignatureProperty Id="idOfficeV1Details" Target="#idPackageSignature">
        <SignatureInfoV1 xmlns="http://schemas.microsoft.com/office/2006/digsig">
          <SetupID>{8556E042-31BB-42FA-94AB-99F04297CB0E}</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2022-05-31T19:22:41Z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Bhbh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Glu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SW4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AA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FjcPvpt3yJIb5dfl8WSKZcFmRr+hQRo4iGj62+dNAPo=</DigestValue>
    </Reference>
    <Reference Type="http://www.w3.org/2000/09/xmldsig#Object" URI="#idOfficeObject">
      <DigestMethod Algorithm="http://www.w3.org/2001/04/xmlenc#sha256"/>
      <DigestValue>/vFj+hGAomCKXGjbWtxvVrCvhH0S85td5AbNs1H6xpQ=</DigestValue>
    </Reference>
    <Reference Type="http://uri.etsi.org/01903#SignedProperties" URI="#idSignedProperties">
      <Transforms>
        <Transform Algorithm="http://www.w3.org/TR/2001/REC-xml-c14n-20010315"/>
      </Transforms>
      <DigestMethod Algorithm="http://www.w3.org/2001/04/xmlenc#sha256"/>
      <DigestValue>3xIfjl6xmbbTcSH5VrZAqvBeNXI/1hkv03kGnkGl18E=</DigestValue>
    </Reference>
    <Reference Type="http://www.w3.org/2000/09/xmldsig#Object" URI="#idValidSigLnImg">
      <DigestMethod Algorithm="http://www.w3.org/2001/04/xmlenc#sha256"/>
      <DigestValue>tHyDReLaehJNkwQy/emRQYx/NrWJriKH2yqYGanRhCM=</DigestValue>
    </Reference>
    <Reference Type="http://www.w3.org/2000/09/xmldsig#Object" URI="#idInvalidSigLnImg">
      <DigestMethod Algorithm="http://www.w3.org/2001/04/xmlenc#sha256"/>
      <DigestValue>u8Uz1unvK0EDYrykDjN3waHJCyauq9XueRTf7p1dLpU=</DigestValue>
    </Reference>
  </SignedInfo>
  <SignatureValue>Z0EcvtH6hlL2fQ7Hcod64xSGUeGbwnlUJrMCvoN3vobvc0Wl+A6dXNpokzxKu3bJSsjFq+tGttRE
DEWVVcoCDkdRIEV+qaBwemPvchg6f+kK/dZTSyzj/44nhR+jf24mleV8kHEuIcuvfUU1omRI8ZUz
3h+QEks8ke9k8JlUPdFX7egnYVbYfnxyZOHApDJ7aSmhTn+7I2TbRHyNbxqxWTssf//EywZrAgkg
qhEjaFIfML6XabBmPIiaILdtqWKFrlqzLfNaqodnYX/73BL7GmWvQAuGBb5RlZT573pK5UDRE65e
Y6xvI7qNU4ng+8I+OyiGlSGVJhwwmf25dT6ZgQ==</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2022-05-31T19:23:02Z</mdssi:Value>
        </mdssi:SignatureTime>
      </SignatureProperty>
    </SignatureProperties>
  </Object>
  <Object Id="idOfficeObject">
    <SignatureProperties>
      <SignatureProperty Id="idOfficeV1Details" Target="#idPackageSignature">
        <SignatureInfoV1 xmlns="http://schemas.microsoft.com/office/2006/digsig">
          <SetupID>{88F8F6C4-01F4-4A12-8D5D-AC4ECDEDDCAA}</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2022-05-31T19:23:02Z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bg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HM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bw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AA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1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MvJHpZlCladTkMSb4da9G3wKzC84ThZIobRhH1PrvFo=</DigestValue>
    </Reference>
    <Reference Type="http://www.w3.org/2000/09/xmldsig#Object" URI="#idOfficeObject">
      <DigestMethod Algorithm="http://www.w3.org/2001/04/xmlenc#sha256"/>
      <DigestValue>QZescDZKSmfs5ZbNz82xJ9+yWhGsmrzhkMc2K60GdkM=</DigestValue>
    </Reference>
    <Reference Type="http://uri.etsi.org/01903#SignedProperties" URI="#idSignedProperties">
      <Transforms>
        <Transform Algorithm="http://www.w3.org/TR/2001/REC-xml-c14n-20010315"/>
      </Transforms>
      <DigestMethod Algorithm="http://www.w3.org/2001/04/xmlenc#sha256"/>
      <DigestValue>SC3QDaRUOIVCQaK0cwZ0YBpxsLzRAZQIKdSglqWJYMQ=</DigestValue>
    </Reference>
    <Reference Type="http://www.w3.org/2000/09/xmldsig#Object" URI="#idValidSigLnImg">
      <DigestMethod Algorithm="http://www.w3.org/2001/04/xmlenc#sha256"/>
      <DigestValue>P2hCWbt62LoG5IkfGngKNhtH4Eotk3nnRGl8iXM7K84=</DigestValue>
    </Reference>
    <Reference Type="http://www.w3.org/2000/09/xmldsig#Object" URI="#idInvalidSigLnImg">
      <DigestMethod Algorithm="http://www.w3.org/2001/04/xmlenc#sha256"/>
      <DigestValue>u8Uz1unvK0EDYrykDjN3waHJCyauq9XueRTf7p1dLpU=</DigestValue>
    </Reference>
  </SignedInfo>
  <SignatureValue>AXOyz1ixSUOWnLZUW9fzw1HigWVgkKuV6cWRvdkte/bXujufpcWLVoP5YtbVL95ul3pkI8e+rEoU
z9cDZd+u2WEc4idfmJcPptokqVSVwxlUDYJKY/zZPeoG5p3rt48nuSnX4/3zC2urh0ILinmuqLRW
YpS8V8SIR/89hGzPjMn6ex1hXrx9RTc5hA37cmZl0dpvkWvNv0RE661NH1Sk/l/3sPJHjWfOsQBb
a5VxOjqX3ft7Dvuij4Z4S5iW/YqEXBz47bsIzhpIDseosiKuxVZY5r9QJVKHnU6exicdWQMRnDD6
zGpC3aHABaxxK8dmtzBTq6vK+Iob49SA7rILBg==</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2022-05-31T19:23:11Z</mdssi:Value>
        </mdssi:SignatureTime>
      </SignatureProperty>
    </SignatureProperties>
  </Object>
  <Object Id="idOfficeObject">
    <SignatureProperties>
      <SignatureProperty Id="idOfficeV1Details" Target="#idPackageSignature">
        <SignatureInfoV1 xmlns="http://schemas.microsoft.com/office/2006/digsig">
          <SetupID>{CFE57F15-6C5C-40C3-8429-8867620E5351}</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2022-05-31T19:23:11Z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M1g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bg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HM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bw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AA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M+olj7qmuZHWbFxu8eGuPKp1/I155YezvPmtzaCGWYg=</DigestValue>
    </Reference>
    <Reference Type="http://www.w3.org/2000/09/xmldsig#Object" URI="#idOfficeObject">
      <DigestMethod Algorithm="http://www.w3.org/2001/04/xmlenc#sha256"/>
      <DigestValue>qLr+ARjhMSK8UzGnGsKVRd/drQuTDeDSFFj/iKzt/RI=</DigestValue>
    </Reference>
    <Reference Type="http://uri.etsi.org/01903#SignedProperties" URI="#idSignedProperties">
      <Transforms>
        <Transform Algorithm="http://www.w3.org/TR/2001/REC-xml-c14n-20010315"/>
      </Transforms>
      <DigestMethod Algorithm="http://www.w3.org/2001/04/xmlenc#sha256"/>
      <DigestValue>kp857KiKCyVzmRSL8kOK1/EzWh2NtDUyZTjEK2w2u3Y=</DigestValue>
    </Reference>
    <Reference Type="http://www.w3.org/2000/09/xmldsig#Object" URI="#idValidSigLnImg">
      <DigestMethod Algorithm="http://www.w3.org/2001/04/xmlenc#sha256"/>
      <DigestValue>vz2giRCHGJHaWxkfU2K1gFGTDUg+Tkidue2td3+OCxs=</DigestValue>
    </Reference>
    <Reference Type="http://www.w3.org/2000/09/xmldsig#Object" URI="#idInvalidSigLnImg">
      <DigestMethod Algorithm="http://www.w3.org/2001/04/xmlenc#sha256"/>
      <DigestValue>w0Vk8pCmGVHnJpIFK/eKGBpTFXYIcPp8cxXmhAfCWnE=</DigestValue>
    </Reference>
  </SignedInfo>
  <SignatureValue>ZkXxMYmi24tf1Jyf9ypsSZy1qnm9vypStJ33NaIb+VoLWXYl+BDPFwiHccGutmOE9r2cdqcwj9Io
ds/JFexVV+Vslja0FW9BUhBw/DjNnT3Wn1l6+s53gxP7xEegFBwYGThA7Rbzu34zTXPTGrTVxf3V
2dPwE8mHGPKaJRuxdJy/Rzt5wCXWpMc99Yh4pQiq/1rDmCppBTOFx2EYSTHaK8gx4yJO/sHEIa1+
GVpOi10mxOVpstJloU/UlTyqit+xSnacNAXdlKGpcvmiFvuVQMNcBn60aIJav5yDVLvnVNOKGkbn
yeuWgGsp9zV3CtjoSZG7VYgRDNL3btjY3drxFg==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2022-05-31T16:55:06Z</mdssi:Value>
        </mdssi:SignatureTime>
      </SignatureProperty>
    </SignatureProperties>
  </Object>
  <Object Id="idOfficeObject">
    <SignatureProperties>
      <SignatureProperty Id="idOfficeV1Details" Target="#idPackageSignature">
        <SignatureInfoV1 xmlns="http://schemas.microsoft.com/office/2006/digsig">
          <SetupID>{62BB453D-610B-4313-B42D-B313CB8AF347}</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2022-05-31T16:55:06Z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eWQAAACv1/Ho8/ubzu6CwuqMudS3u769vb3////////////L5fZymsABAgMAgAAAAK/X8fz9/uLx+snk9uTy+vz9/v///////////////8vl9nKawAECA32E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CAG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D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QNsTJ2usoLbNQxMenonmu/hQgtU4067zt6GoeacMzpI=</DigestValue>
    </Reference>
    <Reference Type="http://www.w3.org/2000/09/xmldsig#Object" URI="#idOfficeObject">
      <DigestMethod Algorithm="http://www.w3.org/2001/04/xmlenc#sha256"/>
      <DigestValue>hT/Gt87hH4mppX4XXTYvrBfIJJ088gUtIAmzdUR+r6o=</DigestValue>
    </Reference>
    <Reference Type="http://uri.etsi.org/01903#SignedProperties" URI="#idSignedProperties">
      <Transforms>
        <Transform Algorithm="http://www.w3.org/TR/2001/REC-xml-c14n-20010315"/>
      </Transforms>
      <DigestMethod Algorithm="http://www.w3.org/2001/04/xmlenc#sha256"/>
      <DigestValue>+Vc5nNmJOJ/QnRVhD/a2Ewm1ZOqeFjeEyIMIRmj06Yk=</DigestValue>
    </Reference>
    <Reference Type="http://www.w3.org/2000/09/xmldsig#Object" URI="#idValidSigLnImg">
      <DigestMethod Algorithm="http://www.w3.org/2001/04/xmlenc#sha256"/>
      <DigestValue>hh3JCPNzJJOXfV5v7bpoU0W5NJ0kToxWv0GDLiDKFBU=</DigestValue>
    </Reference>
    <Reference Type="http://www.w3.org/2000/09/xmldsig#Object" URI="#idInvalidSigLnImg">
      <DigestMethod Algorithm="http://www.w3.org/2001/04/xmlenc#sha256"/>
      <DigestValue>yGgFtOk9hEDCGTgUi5l2tc6D7ExpFKfqDEDbxkfnLpY=</DigestValue>
    </Reference>
  </SignedInfo>
  <SignatureValue>j5zgo+BU6+1ndRu6PNGbWbaFDdUcfYoS3o7PiAXNW4ebD3RT/AFkWRdS2x/nKmTIBM9n8QfuIy1L
v9jjriO8a27/SX6wGo4uF1YkPUFARB+cowBQkRHjYftvf83oGmYi9tmed+wZENpNXRpHoOgzTGoD
lnf0kPbNR2+T56KXmbolX687Vuy5720nGscTu5j7Fn88LNZ5s6Xbxkas2BSe1w+hfrwn4KBuy03x
9B90J1cTIQAdfQ9nsH2MXmtY6iiCDydDnaW6Cz2ULVm+im9ZYsmTnRMf6eOV/n/e0jLWFNuCpFTq
JFsjSuTXXVfvVgHa3FaMGPgJF4exgD5peqLK/g==</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2022-05-31T19:23:23Z</mdssi:Value>
        </mdssi:SignatureTime>
      </SignatureProperty>
    </SignatureProperties>
  </Object>
  <Object Id="idOfficeObject">
    <SignatureProperties>
      <SignatureProperty Id="idOfficeV1Details" Target="#idPackageSignature">
        <SignatureInfoV1 xmlns="http://schemas.microsoft.com/office/2006/digsig">
          <SetupID>{F53249C5-BB36-44DF-BAA1-3CA612D805F4}</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2022-05-31T19:23:23Z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i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C8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YQ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AA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2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DNfSk/3jGDtLqizRUHBP6x2zEhNqGVuGDLWZcpkt7s4=</DigestValue>
    </Reference>
    <Reference Type="http://www.w3.org/2000/09/xmldsig#Object" URI="#idOfficeObject">
      <DigestMethod Algorithm="http://www.w3.org/2001/04/xmlenc#sha256"/>
      <DigestValue>Ex7k9SDqGvoqSAui9fKwrdQrwPMI4o9BSJj9Nxgr5Mg=</DigestValue>
    </Reference>
    <Reference Type="http://uri.etsi.org/01903#SignedProperties" URI="#idSignedProperties">
      <Transforms>
        <Transform Algorithm="http://www.w3.org/TR/2001/REC-xml-c14n-20010315"/>
      </Transforms>
      <DigestMethod Algorithm="http://www.w3.org/2001/04/xmlenc#sha256"/>
      <DigestValue>yNASX/49KaFiz2aio+ZLRN11BQuOkU/1sPi6Sqi9WKU=</DigestValue>
    </Reference>
    <Reference Type="http://www.w3.org/2000/09/xmldsig#Object" URI="#idValidSigLnImg">
      <DigestMethod Algorithm="http://www.w3.org/2001/04/xmlenc#sha256"/>
      <DigestValue>tHyDReLaehJNkwQy/emRQYx/NrWJriKH2yqYGanRhCM=</DigestValue>
    </Reference>
    <Reference Type="http://www.w3.org/2000/09/xmldsig#Object" URI="#idInvalidSigLnImg">
      <DigestMethod Algorithm="http://www.w3.org/2001/04/xmlenc#sha256"/>
      <DigestValue>PYTjaqvOT12kxLejnwXvMPTSi8Zn9x8NHcMozLzzy/s=</DigestValue>
    </Reference>
  </SignedInfo>
  <SignatureValue>kbupCaAe5NProQ4gl4VYy5CT2qQmvI0pmu2kpyXmVAkNuRWQOi2J0afTgOuls5EJC97TZCemR7AN
SzxxjP8ZORmk7zmjbzY65cuLckHxWmWnnsujVacz6clWg0zQv+49MpP+lC/lYx/S6bF5ZUGFB5DA
RFztL7khzMKbKNPThpc7lJhdqrMGOHOq5zAIiA6f53mSrqS7elCCpoTNsmjG70F2fI4Cy8Mb68S9
YquXJWvc2yCrQN5Wzqs5LA8EOh4RXrvVfncSFiAXXsbAlR8tXTUBAEQcgzaIr2+t04kYJsux7tHJ
6kqHRTEg6/aiwN4hQGo9rbj4UvsY9gtklHkVGQ==</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2022-05-31T19:23:39Z</mdssi:Value>
        </mdssi:SignatureTime>
      </SignatureProperty>
    </SignatureProperties>
  </Object>
  <Object Id="idOfficeObject">
    <SignatureProperties>
      <SignatureProperty Id="idOfficeV1Details" Target="#idPackageSignature">
        <SignatureInfoV1 xmlns="http://schemas.microsoft.com/office/2006/digsig">
          <SetupID>{82EFF7C8-9A1B-45D8-AB57-DD79EAABDC26}</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2022-05-31T19:23:39Z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aWc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OU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AI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AA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2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E2svs5qxUJodcjvCR3/MhtRGav3u9tOZalC6PHDcp8s=</DigestValue>
    </Reference>
    <Reference Type="http://www.w3.org/2000/09/xmldsig#Object" URI="#idOfficeObject">
      <DigestMethod Algorithm="http://www.w3.org/2001/04/xmlenc#sha256"/>
      <DigestValue>P95/RJKCJCA9ms9LFOkvodKDJgWP+K3SaEzxjao66nI=</DigestValue>
    </Reference>
    <Reference Type="http://uri.etsi.org/01903#SignedProperties" URI="#idSignedProperties">
      <Transforms>
        <Transform Algorithm="http://www.w3.org/TR/2001/REC-xml-c14n-20010315"/>
      </Transforms>
      <DigestMethod Algorithm="http://www.w3.org/2001/04/xmlenc#sha256"/>
      <DigestValue>tP2lK0/PSNG+hGC2A/Fe4uSQYkcSX2v9jtq275xCvJ8=</DigestValue>
    </Reference>
    <Reference Type="http://www.w3.org/2000/09/xmldsig#Object" URI="#idValidSigLnImg">
      <DigestMethod Algorithm="http://www.w3.org/2001/04/xmlenc#sha256"/>
      <DigestValue>tHyDReLaehJNkwQy/emRQYx/NrWJriKH2yqYGanRhCM=</DigestValue>
    </Reference>
    <Reference Type="http://www.w3.org/2000/09/xmldsig#Object" URI="#idInvalidSigLnImg">
      <DigestMethod Algorithm="http://www.w3.org/2001/04/xmlenc#sha256"/>
      <DigestValue>3NBEPw14MNdkBxxOvP29lmxmwlM4qu2on5iRxxqeWN0=</DigestValue>
    </Reference>
  </SignedInfo>
  <SignatureValue>RiGwe1hA0ksouS7/rdHijNxjHtp2paR5QYxWE0+dLkcAvJT7ryd5R2Ku/MDS6HNBeYv3Z7AQ17lC
ssJusRWiPFEwtRf/3iZAYS9r2ryVq6QUyf5KUMsixmn3BNHF/wNvAzN89XDFMmI7gBQOIyfMd9S6
4qcC6K+2dCa8KPMLItRUa7zDrUvj46K/jIbfa4/uJcufl8hIJulMrK6nvWGabfjkyzgKGzbdnint
0HPqF1dGdY9zt6uzgEUUKFAgPTq6S21jxFv/dX9Fd5sGMMbRbqKRaFPYDdsboGnUSVE5wLsHi7lX
gEgsmzdXT01qX7PMes3Csl35xSmWhLPBkutO3g==</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2022-05-31T19:23:49Z</mdssi:Value>
        </mdssi:SignatureTime>
      </SignatureProperty>
    </SignatureProperties>
  </Object>
  <Object Id="idOfficeObject">
    <SignatureProperties>
      <SignatureProperty Id="idOfficeV1Details" Target="#idPackageSignature">
        <SignatureInfoV1 xmlns="http://schemas.microsoft.com/office/2006/digsig">
          <SetupID>{DD637C63-E54A-4294-86E3-F7946402011C}</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2022-05-31T19:23:49Z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zgM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2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LvdecTDVLix0+SWvJSHL8chEPiGRlup21lWBWTv0tMU=</DigestValue>
    </Reference>
    <Reference Type="http://www.w3.org/2000/09/xmldsig#Object" URI="#idOfficeObject">
      <DigestMethod Algorithm="http://www.w3.org/2001/04/xmlenc#sha256"/>
      <DigestValue>WWwdLl60+yBWfhAhnRHAI2289uRFwChCFjJf8ESQA8o=</DigestValue>
    </Reference>
    <Reference Type="http://uri.etsi.org/01903#SignedProperties" URI="#idSignedProperties">
      <Transforms>
        <Transform Algorithm="http://www.w3.org/TR/2001/REC-xml-c14n-20010315"/>
      </Transforms>
      <DigestMethod Algorithm="http://www.w3.org/2001/04/xmlenc#sha256"/>
      <DigestValue>4d+GyeeYdMRrCmPKCmcxdxk+RBDCmaWx+AdR8wPyRxI=</DigestValue>
    </Reference>
    <Reference Type="http://www.w3.org/2000/09/xmldsig#Object" URI="#idValidSigLnImg">
      <DigestMethod Algorithm="http://www.w3.org/2001/04/xmlenc#sha256"/>
      <DigestValue>tHyDReLaehJNkwQy/emRQYx/NrWJriKH2yqYGanRhCM=</DigestValue>
    </Reference>
    <Reference Type="http://www.w3.org/2000/09/xmldsig#Object" URI="#idInvalidSigLnImg">
      <DigestMethod Algorithm="http://www.w3.org/2001/04/xmlenc#sha256"/>
      <DigestValue>3NBEPw14MNdkBxxOvP29lmxmwlM4qu2on5iRxxqeWN0=</DigestValue>
    </Reference>
  </SignedInfo>
  <SignatureValue>HIQgAJqHjrmlHrincDCoVuae7kpRLOEmcxxJ1LI55Msxe+1la9NNxTnnxwX1kDuo1VzTX0JS2tND
wYbNsWoViz5IHXPOV2qe14CZLhltLa/FT7IwoOUkGa7QXCATX7TxSOZC6iZBNTf3l6x8rXVjLgv0
Ce+MIenXhW5w1DxQqYUEdjjRdYHTOW9BFy+Tp6oU7cHgg7mChSomz3fOe80XXRRGZrEztOTw2gQh
vE4EQZwxM/XbyRBHJU+/a+M/Ii3/IQI8sSIIztWEM03mmDwGaN7k61M8CbWYGPESoRo46QLYnBW9
NUgcgV+Dk1Yj1NbKUBx72Sa5lPUen85Hy460ng==</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2022-05-31T19:23:57Z</mdssi:Value>
        </mdssi:SignatureTime>
      </SignatureProperty>
    </SignatureProperties>
  </Object>
  <Object Id="idOfficeObject">
    <SignatureProperties>
      <SignatureProperty Id="idOfficeV1Details" Target="#idPackageSignature">
        <SignatureInfoV1 xmlns="http://schemas.microsoft.com/office/2006/digsig">
          <SetupID>{B7E28170-BBAC-4DC1-B6E4-0B83E254A3B4}</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2022-05-31T19:23:57Z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zgM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2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YRa4PJnzJMkLsZE04cSJZWjaKvemcFsvl+5PPuZw2iY=</DigestValue>
    </Reference>
    <Reference Type="http://www.w3.org/2000/09/xmldsig#Object" URI="#idOfficeObject">
      <DigestMethod Algorithm="http://www.w3.org/2001/04/xmlenc#sha256"/>
      <DigestValue>iGpE5FiEmUFtars37EI6ZOPTEPtxg3Ye7Ubm+F2rOC8=</DigestValue>
    </Reference>
    <Reference Type="http://uri.etsi.org/01903#SignedProperties" URI="#idSignedProperties">
      <Transforms>
        <Transform Algorithm="http://www.w3.org/TR/2001/REC-xml-c14n-20010315"/>
      </Transforms>
      <DigestMethod Algorithm="http://www.w3.org/2001/04/xmlenc#sha256"/>
      <DigestValue>sSGEnj7Z4tRDjNO8AaQfy0hIq6l5PB3DqRct5ovSbnI=</DigestValue>
    </Reference>
    <Reference Type="http://www.w3.org/2000/09/xmldsig#Object" URI="#idValidSigLnImg">
      <DigestMethod Algorithm="http://www.w3.org/2001/04/xmlenc#sha256"/>
      <DigestValue>tHyDReLaehJNkwQy/emRQYx/NrWJriKH2yqYGanRhCM=</DigestValue>
    </Reference>
    <Reference Type="http://www.w3.org/2000/09/xmldsig#Object" URI="#idInvalidSigLnImg">
      <DigestMethod Algorithm="http://www.w3.org/2001/04/xmlenc#sha256"/>
      <DigestValue>3NBEPw14MNdkBxxOvP29lmxmwlM4qu2on5iRxxqeWN0=</DigestValue>
    </Reference>
  </SignedInfo>
  <SignatureValue>KwIOn89DzTedA+aiJM5AP9iSgjedwPvg+Sb1c3pz1LCerxeQGu241eetoVb3RxxyA0No7MHtrqrg
8OoiTi1yIKMVtLPv4ZUndlbxm+amZRoBHkClbK1kGOQ810/u919+qep9jDT9L4TSmaW/7OZqj3ir
f0B4ss60vzLgg43kn7mT03Vy5EwKvfIMoUTyf6wgXtQddBeHs6paVqSGPgM76P8cegjIYJrqt/4t
t7GvTKs4qHhLNv2b8n4MB0T4veLuEkOfBbik7cI0C3zWtq/So/hLI4eI0Tb8zdC0Ph9aYRUjcfHj
kMFufsCaOvTkZmaPaWPkl1aGH258HPSIfgXb2Q==</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2022-05-31T19:24:06Z</mdssi:Value>
        </mdssi:SignatureTime>
      </SignatureProperty>
    </SignatureProperties>
  </Object>
  <Object Id="idOfficeObject">
    <SignatureProperties>
      <SignatureProperty Id="idOfficeV1Details" Target="#idPackageSignature">
        <SignatureInfoV1 xmlns="http://schemas.microsoft.com/office/2006/digsig">
          <SetupID>{AC31D08D-64F1-49A3-94E2-BD220D0D3FAE}</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2022-05-31T19:24:06Z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zgM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2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FXXVw/f9cqqgNcx7yoBMOjnUb9UyG6DBikotwhkWyQU=</DigestValue>
    </Reference>
    <Reference Type="http://www.w3.org/2000/09/xmldsig#Object" URI="#idOfficeObject">
      <DigestMethod Algorithm="http://www.w3.org/2001/04/xmlenc#sha256"/>
      <DigestValue>Yb2/VCowdHMaVj2BLt5eBjGmv+X8kMDXiexvrO7sAYE=</DigestValue>
    </Reference>
    <Reference Type="http://uri.etsi.org/01903#SignedProperties" URI="#idSignedProperties">
      <Transforms>
        <Transform Algorithm="http://www.w3.org/TR/2001/REC-xml-c14n-20010315"/>
      </Transforms>
      <DigestMethod Algorithm="http://www.w3.org/2001/04/xmlenc#sha256"/>
      <DigestValue>KQIeG8XoRra8YJrdfZLffxUvtkXT25jQHsq4kXIXu7s=</DigestValue>
    </Reference>
    <Reference Type="http://www.w3.org/2000/09/xmldsig#Object" URI="#idValidSigLnImg">
      <DigestMethod Algorithm="http://www.w3.org/2001/04/xmlenc#sha256"/>
      <DigestValue>hh3JCPNzJJOXfV5v7bpoU0W5NJ0kToxWv0GDLiDKFBU=</DigestValue>
    </Reference>
    <Reference Type="http://www.w3.org/2000/09/xmldsig#Object" URI="#idInvalidSigLnImg">
      <DigestMethod Algorithm="http://www.w3.org/2001/04/xmlenc#sha256"/>
      <DigestValue>ISfPBIYsbSVf7C2MJoSln0eFQj0iQuwI86nZbWbqmPo=</DigestValue>
    </Reference>
  </SignedInfo>
  <SignatureValue>C41YSfPro4pnQD+oMOjSKo7UkURqIDyEqddrUSH+/D/LN8r5LABH+D6IUgU/ihGfJIhWhz1EWbM0
t1PuW/1sN6uVv160Pjd93CXG78y7hMcjRVZh6gQDg3X/e82Ol3/bDOLghquVTm1ByaSo0U8yI/WX
s95IH+1jLs6SF5hpKWx4E5zFkNJocbgLKVnFrZmjxZFENLupotf7RW1egjnn/Dp0VRXuGMPRPpen
8ZKIUe38kQD0Nx4vh8Mv7uQTyt9qQAknBMsQdFklN3fmweu2M5eXFYS84ogt0I1uJ0jggcz2+gt5
vHG366Oc/ZUWX3kc5Grc/w8/XBt7Ig2lk8i32Q==</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2022-05-31T19:24:20Z</mdssi:Value>
        </mdssi:SignatureTime>
      </SignatureProperty>
    </SignatureProperties>
  </Object>
  <Object Id="idOfficeObject">
    <SignatureProperties>
      <SignatureProperty Id="idOfficeV1Details" Target="#idPackageSignature">
        <SignatureInfoV1 xmlns="http://schemas.microsoft.com/office/2006/digsig">
          <SetupID>{FC1A2211-BD3E-484C-ADED-F620B7379F8A}</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2022-05-31T19:24:20Z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i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C8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YQ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bg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HM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bw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2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tsZCEi9mYRH47xFhWf/LfA9N/i78InsMQ8yFGNG/Eak=</DigestValue>
    </Reference>
    <Reference Type="http://www.w3.org/2000/09/xmldsig#Object" URI="#idOfficeObject">
      <DigestMethod Algorithm="http://www.w3.org/2001/04/xmlenc#sha256"/>
      <DigestValue>7BXoiKBQXPuQACj9njBz+TpU7zx3M91f/wRLav7iWEQ=</DigestValue>
    </Reference>
    <Reference Type="http://uri.etsi.org/01903#SignedProperties" URI="#idSignedProperties">
      <Transforms>
        <Transform Algorithm="http://www.w3.org/TR/2001/REC-xml-c14n-20010315"/>
      </Transforms>
      <DigestMethod Algorithm="http://www.w3.org/2001/04/xmlenc#sha256"/>
      <DigestValue>huiwyXzfbiBOS4ahHWbjGviTWw+SaCzxISTF7B/MHMQ=</DigestValue>
    </Reference>
    <Reference Type="http://www.w3.org/2000/09/xmldsig#Object" URI="#idValidSigLnImg">
      <DigestMethod Algorithm="http://www.w3.org/2001/04/xmlenc#sha256"/>
      <DigestValue>tHyDReLaehJNkwQy/emRQYx/NrWJriKH2yqYGanRhCM=</DigestValue>
    </Reference>
    <Reference Type="http://www.w3.org/2000/09/xmldsig#Object" URI="#idInvalidSigLnImg">
      <DigestMethod Algorithm="http://www.w3.org/2001/04/xmlenc#sha256"/>
      <DigestValue>3NBEPw14MNdkBxxOvP29lmxmwlM4qu2on5iRxxqeWN0=</DigestValue>
    </Reference>
  </SignedInfo>
  <SignatureValue>jvppKVyAXxitLXtFP5su8Ud3wtAFtIvjDa6rqrmWVqM+xy4flr11qnihTlkG///1K7p8CKzxoZDa
VhhQCqQZ3QCJA+YkTLG3Tap2kssoPonf3Rxztusmt8RcjfS0x04di4YHILvgW9B7fNMFCCaRE0cG
G7myJV4KXFqdq4ZN96nf+o3EHfo9/bNypuKItm44xiwB4x4y4nHrPyc8sBpVNkQX9L0r9PL0CXsm
yfqkNAyB/iQ4qxgpt5Vv7vRz9EKycXgg4CkbyxFBA+YWyOg2jab5xMuDJsK+Glc0O5MVHCwJz9xn
v6FKPrpgGpcBuX2nRsP77a6wQSl/reR/7jFFsA==</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2022-05-31T19:24:31Z</mdssi:Value>
        </mdssi:SignatureTime>
      </SignatureProperty>
    </SignatureProperties>
  </Object>
  <Object Id="idOfficeObject">
    <SignatureProperties>
      <SignatureProperty Id="idOfficeV1Details" Target="#idPackageSignature">
        <SignatureInfoV1 xmlns="http://schemas.microsoft.com/office/2006/digsig">
          <SetupID>{78ED53DD-E24F-4BB6-9F7D-5FCB168E7ADF}</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2022-05-31T19:24:31Z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zgM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2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SZLfNQNYzGcP9lX9ravcHWN++V3aTh2NEq/aszyloVQ=</DigestValue>
    </Reference>
    <Reference Type="http://www.w3.org/2000/09/xmldsig#Object" URI="#idOfficeObject">
      <DigestMethod Algorithm="http://www.w3.org/2001/04/xmlenc#sha256"/>
      <DigestValue>SYc/V0D35ivqkxPCfFw+Z02AFlkBmQCbzXqkjkzUwGk=</DigestValue>
    </Reference>
    <Reference Type="http://uri.etsi.org/01903#SignedProperties" URI="#idSignedProperties">
      <Transforms>
        <Transform Algorithm="http://www.w3.org/TR/2001/REC-xml-c14n-20010315"/>
      </Transforms>
      <DigestMethod Algorithm="http://www.w3.org/2001/04/xmlenc#sha256"/>
      <DigestValue>eDXXNfAI+cgVrH3yy0Y9N+ROYulqgPVIQCIWPgzNjA8=</DigestValue>
    </Reference>
    <Reference Type="http://www.w3.org/2000/09/xmldsig#Object" URI="#idValidSigLnImg">
      <DigestMethod Algorithm="http://www.w3.org/2001/04/xmlenc#sha256"/>
      <DigestValue>hh3JCPNzJJOXfV5v7bpoU0W5NJ0kToxWv0GDLiDKFBU=</DigestValue>
    </Reference>
    <Reference Type="http://www.w3.org/2000/09/xmldsig#Object" URI="#idInvalidSigLnImg">
      <DigestMethod Algorithm="http://www.w3.org/2001/04/xmlenc#sha256"/>
      <DigestValue>3NBEPw14MNdkBxxOvP29lmxmwlM4qu2on5iRxxqeWN0=</DigestValue>
    </Reference>
  </SignedInfo>
  <SignatureValue>hca4s34hVqCzrsSJ88O70tsvSRvqCEkDXdnGYy/CsNrFrxR50KfkJjFUQs9PSSqIPKRNpvSCVW3+
ofaJ4QH+Y+/79uFd4R1SrjKxWgSrLEX7u41hdbdkWuNm0HsVPdjXgZPpR/WkUNGy2qVKyowY07mv
6XH7O0pIVb7jnc+Dv0DqVQARcMfbwvADuBusWPtlLItK3HjOf/lK66aQrL1uE0TWpeweJsJ5qX8s
qh9OHJJXN52SI3lA29ZmvXkt11TW14nTIcQ/PXJVphnMiZL68+aIIk1qjrj0SXpzvFBKqS/iUTKb
kVY6hGvbLHFUjUZkKUMpqfvn+3vIIJxNWnyZGg==</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2022-05-31T19:24:44Z</mdssi:Value>
        </mdssi:SignatureTime>
      </SignatureProperty>
    </SignatureProperties>
  </Object>
  <Object Id="idOfficeObject">
    <SignatureProperties>
      <SignatureProperty Id="idOfficeV1Details" Target="#idPackageSignature">
        <SignatureInfoV1 xmlns="http://schemas.microsoft.com/office/2006/digsig">
          <SetupID>{EA68A098-2F67-421E-B0EE-D77357AFEFD5}</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2022-05-31T19:24:44Z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i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C8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YQ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zgM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2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FQWP+6152szWtCJigx+LsAAtaNC+xP6eEO+cKccWI/w=</DigestValue>
    </Reference>
    <Reference Type="http://www.w3.org/2000/09/xmldsig#Object" URI="#idOfficeObject">
      <DigestMethod Algorithm="http://www.w3.org/2001/04/xmlenc#sha256"/>
      <DigestValue>7sAaR98oKyReEPKAcTc52H5vKB/S/K4TFSysuPN1G14=</DigestValue>
    </Reference>
    <Reference Type="http://uri.etsi.org/01903#SignedProperties" URI="#idSignedProperties">
      <Transforms>
        <Transform Algorithm="http://www.w3.org/TR/2001/REC-xml-c14n-20010315"/>
      </Transforms>
      <DigestMethod Algorithm="http://www.w3.org/2001/04/xmlenc#sha256"/>
      <DigestValue>QWDyLLeSmhb3fPsDhLg9w5Q7mb1lBQenCKDdbuFhvhw=</DigestValue>
    </Reference>
    <Reference Type="http://www.w3.org/2000/09/xmldsig#Object" URI="#idValidSigLnImg">
      <DigestMethod Algorithm="http://www.w3.org/2001/04/xmlenc#sha256"/>
      <DigestValue>E6tVxYmascT/U+/obssPsprIxZ6R0Hb59YT55GYbRJQ=</DigestValue>
    </Reference>
    <Reference Type="http://www.w3.org/2000/09/xmldsig#Object" URI="#idInvalidSigLnImg">
      <DigestMethod Algorithm="http://www.w3.org/2001/04/xmlenc#sha256"/>
      <DigestValue>g2ph4HosWsnKzL4ia4deWkukzCbXVyDGu2TsIO8DvkA=</DigestValue>
    </Reference>
  </SignedInfo>
  <SignatureValue>r/1KK4wYjxyHEe6thEVbfwCfbt2ugBDBuUPOAhD0CTmTJpLV5z4t//+NfPcw3uVsfgaWywCy5MEB
rnTbWFMg8irxBGinFqFZ/A8isyOMP7JaOAJb2StYgDNQ2yxO39exDuf0J6es9C6vxYyPT3oHvrys
9UFT/VZDnPWxZfGqvlcO3jyLmTkNqGvpu1BUvlMBxKWxDtP38nC+tkKgVKiqBps6eodS6V1r8VK/
DkZIHJuRU5M4zeKAEymd/FnFHyuB1ggqkzcmxLOgXf71SIzSacs4mySaU8DTqCK0bX8QWKHDtE+l
R7lHukSfidho7QsofKJ+5l1pXikK+zwrOmcCKw==</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2022-05-31T19:25:03Z</mdssi:Value>
        </mdssi:SignatureTime>
      </SignatureProperty>
    </SignatureProperties>
  </Object>
  <Object Id="idOfficeObject">
    <SignatureProperties>
      <SignatureProperty Id="idOfficeV1Details" Target="#idPackageSignature">
        <SignatureInfoV1 xmlns="http://schemas.microsoft.com/office/2006/digsig">
          <SetupID>{82FEAC26-4928-4490-AE79-B9AA87D6CD7A}</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2022-05-31T19:25:03Z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c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M1g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IAQAACgAAAFAAAACoAAAAXAAAAAEAAAAAYPlBTGj3QQoAAABQAAAAHwAAAEwAAAAAAAAAAAAAAAAAAAD//////////4wAAABEAHIALgAgAEQAaQBlAGcAbwAgAEMAaAByAGkAcwB0AGkAYQBuACAAQgBvAHIAagBhACAAVABlAHIA4QBuAAAACAAAAAQAAAADAAAAAwAAAAgAAAADAAAABgAAAAcAAAAHAAAAAwAAAAcAAAAHAAAABAAAAAMAAAAFAAAABAAAAAMAAAAGAAAABwAAAAMAAAAGAAAABwAAAAQAAAADAAAABgAAAAMAAAAGAAAABgAAAAQAAAAG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AA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Object Id="idInvalidSigLnImg">AQAAAGwAAAAAAAAAAAAAAP8AAAB/AAAAAAAAAAAAAAAsHwAAdw8AACBFTUYAAAEA3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bg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HM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bw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gBAAAKAAAAUAAAAKgAAABcAAAAAQAAAABg+UFMaPdBCgAAAFAAAAAfAAAATAAAAAAAAAAAAAAAAAAAAP//////////jAAAAEQAcgAuACAARABpAGUAZwBvACAAQwBoAHIAaQBzAHQAaQBhAG4AIABCAG8AcgBqAGEAIABUAGUAcgDhAG4AVAAIAAAABAAAAAMAAAADAAAACAAAAAMAAAAGAAAABwAAAAcAAAADAAAABwAAAAcAAAAEAAAAAwAAAAUAAAAEAAAAAwAAAAYAAAAHAAAAAwAAAAYAAAAHAAAABAAAAAMAAAAGAAAAAwAAAAYAAAAGAAAABA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kAAAAAoAAABgAAAAQgAAAGwAAAABAAAAAGD5QUxo90EKAAAAYAAAAAsAAABMAAAAAAAAAAAAAAAAAAAA//////////9kAAAAUAByAGUAcwBpAGQAZQBuAHQAZQAgAFIABgAAAAQAAAAGAAAABQAAAAMAAAAHAAAABgAAAAcAAAAEAAAABgAAAAMAAABLAAAAQAAAADAAAAAFAAAAIAAAAAEAAAABAAAAEAAAAAAAAAAAAAAAAAEAAIAAAAAAAAAAAAAAAAABAACAAAAAJQAAAAwAAAACAAAAJwAAABgAAAAFAAAAAAAAAP///wAAAAAAJQAAAAwAAAAFAAAATAAAAGQAAAAJAAAAcAAAAPQAAAB8AAAACQAAAHAAAADsAAAADQAAACEA8AAAAAAAAAAAAAAAgD8AAAAAAAAAAAAAgD8AAAAAAAAAAAAAAAAAAAAAAAAAAAAAAAAAAAAAAAAAACUAAAAMAAAAAAAAgCgAAAAMAAAABQAAACUAAAAMAAAAAQAAABgAAAAMAAAAAAAAABIAAAAMAAAAAQAAABYAAAAMAAAAAAAAAFQAAAA8AQAACgAAAHAAAADzAAAAfAAAAAEAAAAAYPlBTGj3QQoAAABwAAAAKAAAAEwAAAAEAAAACQAAAHAAAAD1AAAAfQAAAJwAAABGAGkAcgBtAGEAZABvACAAcABvAHIAOgAgAEQASQBFAEcATwAgAEMASABSAEkAUwBUAEkAQQBOACAAQgBPAFIASgBBACAAVABFAFIAQQBOAAYAAAADAAAABAAAAAkAAAAGAAAABwAAAAcAAAADAAAABwAAAAcAAAAEAAAAAwAAAAMAAAAIAAAAAwAAAAYAAAAIAAAACQAAAAMAAAAHAAAACAAAAAcAAAADAAAABgAAAAYAAAADAAAABwAAAAgAAAADAAAABgAAAAkAAAAHAAAABAAAAAcAAAADAAAABgAAAAYAAAAHAAAABwAAAAgAAAAWAAAADAAAAAAAAAAlAAAADAAAAAIAAAAOAAAAFAAAAAAAAAAQAAAAFAAAAA==</Object>
</Signature>
</file>

<file path=_xmlsignatures/sig2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ngsUqGklVXxIyMRqmmZPBilxE54XTklzg9GaVV3WvF0=</DigestValue>
    </Reference>
    <Reference Type="http://www.w3.org/2000/09/xmldsig#Object" URI="#idOfficeObject">
      <DigestMethod Algorithm="http://www.w3.org/2001/04/xmlenc#sha256"/>
      <DigestValue>mlNKTWvMGGXTBhYyV9s+TynJXpcmEhv7Q24+u6lZf2Q=</DigestValue>
    </Reference>
    <Reference Type="http://uri.etsi.org/01903#SignedProperties" URI="#idSignedProperties">
      <Transforms>
        <Transform Algorithm="http://www.w3.org/TR/2001/REC-xml-c14n-20010315"/>
      </Transforms>
      <DigestMethod Algorithm="http://www.w3.org/2001/04/xmlenc#sha256"/>
      <DigestValue>xttYkIYbyQNFUO6/sK7zHMWPkGuN6/o04qhbU/WTkHA=</DigestValue>
    </Reference>
    <Reference Type="http://www.w3.org/2000/09/xmldsig#Object" URI="#idValidSigLnImg">
      <DigestMethod Algorithm="http://www.w3.org/2001/04/xmlenc#sha256"/>
      <DigestValue>P2hCWbt62LoG5IkfGngKNhtH4Eotk3nnRGl8iXM7K84=</DigestValue>
    </Reference>
    <Reference Type="http://www.w3.org/2000/09/xmldsig#Object" URI="#idInvalidSigLnImg">
      <DigestMethod Algorithm="http://www.w3.org/2001/04/xmlenc#sha256"/>
      <DigestValue>yGgFtOk9hEDCGTgUi5l2tc6D7ExpFKfqDEDbxkfnLpY=</DigestValue>
    </Reference>
  </SignedInfo>
  <SignatureValue>l0Sc3CIj/lDTFoVY1Lq/5gzWsyK2I8OhmQUJCMd5SJp4Ba2XGII852gIptBmLOseL3nYs/eOi1Kk
w566w4xEcGDhk0Ypmc4R5SC+FXHkbix+zISZAqEVNoMl2xP9wigiOM9YCvZCy0ui4JrSlaOK17hf
jI03y591/YmBYvwAWjCqF7mZ0h/HkMm1qLZan9SC3SX5FqrTl3m72qAV7PDPLRhG0v6xP2aVTQvR
87VKSiik3dvjxt965/VU8D6Xxit7W9Xtl6U5en8biJDDv5jU2ImImHAe0sZBlfDWUzMZoem3ZqXS
DFCiZQ1F1pvdGtJR3H6OLSI8aV6rMAnqhpuCYA==</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2022-05-31T19:25:13Z</mdssi:Value>
        </mdssi:SignatureTime>
      </SignatureProperty>
    </SignatureProperties>
  </Object>
  <Object Id="idOfficeObject">
    <SignatureProperties>
      <SignatureProperty Id="idOfficeV1Details" Target="#idPackageSignature">
        <SignatureInfoV1 xmlns="http://schemas.microsoft.com/office/2006/digsig">
          <SetupID>{B50F1910-DC77-4BF8-B3F9-DC51A9C8027F}</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2022-05-31T19:25:13Z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M1g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AA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vB9OmKrgPmk9yEsU07PDvUZ49Tepw8LAOY7Q0JlXxK4=</DigestValue>
    </Reference>
    <Reference Type="http://www.w3.org/2000/09/xmldsig#Object" URI="#idOfficeObject">
      <DigestMethod Algorithm="http://www.w3.org/2001/04/xmlenc#sha256"/>
      <DigestValue>U6XBZHTLmpQr1LfPUaCk6Wm2S/fiXjPkHVfPnQ32MxM=</DigestValue>
    </Reference>
    <Reference Type="http://uri.etsi.org/01903#SignedProperties" URI="#idSignedProperties">
      <Transforms>
        <Transform Algorithm="http://www.w3.org/TR/2001/REC-xml-c14n-20010315"/>
      </Transforms>
      <DigestMethod Algorithm="http://www.w3.org/2001/04/xmlenc#sha256"/>
      <DigestValue>fU1oU3kzXqvHJOFZjgzz4nII3sriuLx32AY9cfJS61Y=</DigestValue>
    </Reference>
    <Reference Type="http://www.w3.org/2000/09/xmldsig#Object" URI="#idValidSigLnImg">
      <DigestMethod Algorithm="http://www.w3.org/2001/04/xmlenc#sha256"/>
      <DigestValue>vz2giRCHGJHaWxkfU2K1gFGTDUg+Tkidue2td3+OCxs=</DigestValue>
    </Reference>
    <Reference Type="http://www.w3.org/2000/09/xmldsig#Object" URI="#idInvalidSigLnImg">
      <DigestMethod Algorithm="http://www.w3.org/2001/04/xmlenc#sha256"/>
      <DigestValue>7gJORemDBLYjht1luxpZfylSaTfd5RwUQaoSJR/Ogic=</DigestValue>
    </Reference>
  </SignedInfo>
  <SignatureValue>gPe1pvxOMY82YEERZ0z1XCsfYZD2kbI4H7jwITH56VG/Y782tFdMnR3FZM6o1ofPHH9gxOnimXEL
NDTdl8E1QR3PydhqmPdO5BV/hBhMe3T7lKDsjTYPaHHAIpRPrEnAco0JZMZRx16CN69h6rPD4MJo
RXg5fzBUgscgcQOaL7OxfZUoaMjbiqpYopJdcyK2zsih7bLbl1scV68m+AvYSZkEDMd4PCU6Rvob
pjeJoWTrBX0a66lxpbhHFMcalgvuJRaQfDuSVlKfwwAsvgbRb3HqQUMy5sYWldQZa4YHJjJ2QZWZ
/ePm45MTikSh/iP7aGNJvSRmIY5TwJG7PpfPDQ==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2022-05-31T16:55:20Z</mdssi:Value>
        </mdssi:SignatureTime>
      </SignatureProperty>
    </SignatureProperties>
  </Object>
  <Object Id="idOfficeObject">
    <SignatureProperties>
      <SignatureProperty Id="idOfficeV1Details" Target="#idPackageSignature">
        <SignatureInfoV1 xmlns="http://schemas.microsoft.com/office/2006/digsig">
          <SetupID>{273C7AAB-88A3-4FCC-A0FB-75EDB0C0FAAF}</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2022-05-31T16:55:20Z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eXhAAAAJzP7vT6/bTa8kRleixHhy1Nwi5PxiQtTnBwcJKSki81SRwtZAgOIx52AAAAweD02+35gsLqZ5q6Jz1jNEJyOUZ4qamp+/v7////wdPeVnCJAQECgD8AAACv1/Ho8/ubzu6CwuqMudS3u769vb3////////////L5fZymsABAgOVQAAAAK/X8fz9/uLx+snk9uTy+vz9/v///////////////8vl9nKawAECA32E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G4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3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bNOcyunCxufMTGWHAxeQk9Kqtk+FYcLLh595H3WzyUc=</DigestValue>
    </Reference>
    <Reference Type="http://www.w3.org/2000/09/xmldsig#Object" URI="#idOfficeObject">
      <DigestMethod Algorithm="http://www.w3.org/2001/04/xmlenc#sha256"/>
      <DigestValue>fwQiOW9/3nJQ8+2azI8XauKxo80YhAU0m36blyeAGlo=</DigestValue>
    </Reference>
    <Reference Type="http://uri.etsi.org/01903#SignedProperties" URI="#idSignedProperties">
      <Transforms>
        <Transform Algorithm="http://www.w3.org/TR/2001/REC-xml-c14n-20010315"/>
      </Transforms>
      <DigestMethod Algorithm="http://www.w3.org/2001/04/xmlenc#sha256"/>
      <DigestValue>G9TrEx3kJRtSvZ8SEv2IiPXJd4+eLUy1sJC9kd4Zp8g=</DigestValue>
    </Reference>
    <Reference Type="http://www.w3.org/2000/09/xmldsig#Object" URI="#idValidSigLnImg">
      <DigestMethod Algorithm="http://www.w3.org/2001/04/xmlenc#sha256"/>
      <DigestValue>P2hCWbt62LoG5IkfGngKNhtH4Eotk3nnRGl8iXM7K84=</DigestValue>
    </Reference>
    <Reference Type="http://www.w3.org/2000/09/xmldsig#Object" URI="#idInvalidSigLnImg">
      <DigestMethod Algorithm="http://www.w3.org/2001/04/xmlenc#sha256"/>
      <DigestValue>MkxhyfRW0kuNnX7hqYktJla44KB2AzJhPJvMjFC8kR8=</DigestValue>
    </Reference>
  </SignedInfo>
  <SignatureValue>0kIVPp34b0CHqWRRYlclXszBy464ahQQ3Z0a3PSx939J2v8cbW9NqdZLKSxunYnuCV8TrGSOOi3w
ga7xpJhpIxN8d897Wj5kkmMW5jP9sFx8FuXV2OeLSzE2bUO8MHrHdwschfUNOTwoL8s5fySBdoyo
Dib2WxHVr9RAffTuZ8BnCk0JhTNTJJqi8++zD3dbPV4p0cOx9VwZtLpx0pTZtThPkBGtUWVp87H2
67B7wCtyyXOwQcxrvE8kgDx3ogTY+mmh4LS1Fk5ETbt63WwOhOvkt0TlFnVnVn1ieV35sgPf4Tuz
9P/OXs3ccC3Ae2fiOQJDCuYNrLwhU802eyoqFA==</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2022-05-31T19:25:23Z</mdssi:Value>
        </mdssi:SignatureTime>
      </SignatureProperty>
    </SignatureProperties>
  </Object>
  <Object Id="idOfficeObject">
    <SignatureProperties>
      <SignatureProperty Id="idOfficeV1Details" Target="#idPackageSignature">
        <SignatureInfoV1 xmlns="http://schemas.microsoft.com/office/2006/digsig">
          <SetupID>{F518EA8E-3A46-4DFE-AA54-3CB2D73CDE14}</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2022-05-31T19:25:23Z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M1g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AA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3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PiZRQ2uaNpZ5mKZ+VaMAiLel9xoq1gUQTemJOifeUas=</DigestValue>
    </Reference>
    <Reference Type="http://www.w3.org/2000/09/xmldsig#Object" URI="#idOfficeObject">
      <DigestMethod Algorithm="http://www.w3.org/2001/04/xmlenc#sha256"/>
      <DigestValue>nwTfJxTku5G4JqsoJPspUlXJSvpv9SYIN9NgHYWXjvY=</DigestValue>
    </Reference>
    <Reference Type="http://uri.etsi.org/01903#SignedProperties" URI="#idSignedProperties">
      <Transforms>
        <Transform Algorithm="http://www.w3.org/TR/2001/REC-xml-c14n-20010315"/>
      </Transforms>
      <DigestMethod Algorithm="http://www.w3.org/2001/04/xmlenc#sha256"/>
      <DigestValue>5dGJeV9vQbtYWwA3XqWO8/44tN6cWalYXKUXGqhfbiQ=</DigestValue>
    </Reference>
    <Reference Type="http://www.w3.org/2000/09/xmldsig#Object" URI="#idValidSigLnImg">
      <DigestMethod Algorithm="http://www.w3.org/2001/04/xmlenc#sha256"/>
      <DigestValue>hh3JCPNzJJOXfV5v7bpoU0W5NJ0kToxWv0GDLiDKFBU=</DigestValue>
    </Reference>
    <Reference Type="http://www.w3.org/2000/09/xmldsig#Object" URI="#idInvalidSigLnImg">
      <DigestMethod Algorithm="http://www.w3.org/2001/04/xmlenc#sha256"/>
      <DigestValue>ISfPBIYsbSVf7C2MJoSln0eFQj0iQuwI86nZbWbqmPo=</DigestValue>
    </Reference>
  </SignedInfo>
  <SignatureValue>cb92WZ/BbF4wmPRKd2C5XB1Xr5YLWwpR1r2EsYZm9coUCTem4x55pcCCqXdnu2mlCrxdBM+mE/HX
0DCo7TzAEzsSO/RRp29lf/4b3rzZn0bKQISDeePHssPGpKE4KMUFvfbTAhWlDhaR6yybeJEvuzRL
WifSHJATs4lfb0IxQOTW2hI0eRp4cnsnc4mNJWp14E6MO4B/r8OIpz0VP6+hVMyo0B6vmemdBSUm
dhn1n9XurzKS8Kt5E8LmH7qezv+YdwQrIFGAvOafUdpLlHMbJSGFI0GXxdlZv4IjIiftLz9lfKr5
3W3QMMbroZKakT551Xp3PSweqiZ/tJro2xuerw==</SignatureValue>
  <KeyInfo>
    <X509Data>
      <X509Certificate>MIIIBzCCBe+gAwIBAgIID38842gJtwQwDQYJKoZIhvcNAQELBQAwWzEXMBUGA1UEBRMOUlVDIDgwMDUwMTcyLTExGjAYBgNVBAMTEUNBLURPQ1VNRU5UQSBTLkEuMRcwFQYDVQQKEw5ET0NVTUVOVEEgUy5BLjELMAkGA1UEBhMCUFkwHhcNMjEwMjA4MTQzMjU0WhcNMjMwMjA4MTQ0MjU0WjCBozELMAkGA1UEBhMCUFkxFDASBgNVBAQMC0JPUkpBIFRFUkFOMRIwEAYDVQQFEwlDSTUyNTUzNjYxGDAWBgNVBCoMD0RJRUdPIENIUklTVElBTjEXMBUGA1UECgwOUEVSU09OQSBGSVNJQ0ExETAPBgNVBAsMCEZJUk1BIEYyMSQwIgYDVQQDDBtESUVHTyBDSFJJU1RJQU4gQk9SSkEgVEVSQU4wggEiMA0GCSqGSIb3DQEBAQUAA4IBDwAwggEKAoIBAQDZS/6MTQC9/nJWmr7bz3ev6aWL8ihZ2n9OAkSMxpfYuNuKFTxo8tGOnynSdVEFV2wWafJ+gFjudBDG4kuy2smbe6mlR2WvAzhYrOVJ5tvWEfbQ+iockj9PMXinlmPX+gI+1pc8KVyXGMDoPo0Igwf6OkaCS+e90leYJklbYTOlywcI5CztUfvpdSKfbQ4U/7/39SHlTRRY79GuD8AEp7wAEGV6+xSQ0uK4r9Bg1EO+cxsBrBe7mAU0rGHLO8OentmSh90zC47s1PRhD3m2synVMv5U3nYjKhr3lRjeAUpb+GtGsa77yLF8+1sZQuaiqNraNCz+bIs3huDGe38xX2khAgMBAAGjggOEMIIDgDAMBgNVHRMBAf8EAjAAMA4GA1UdDwEB/wQEAwIF4DAqBgNVHSUBAf8EIDAeBggrBgEFBQcDAQYIKwYBBQUHAwIGCCsGAQUFBwMEMB0GA1UdDgQWBBSEvfS7IPu/Fl8ac8E82U2OS2OhP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hyaXN0aWFuYm9yamFAdmFsb3Jl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KsM+sLG1a+DyvvCTLxjo2qoNWUILVuvZsWSxz5FEOd5weSbTMLcSsmBRX7Ka35/03IlezzHrH6yg0b/2SqJaLOtQ3wPe/gokBv2A4q+z15I/3uaCHWFCGhA6vH0WQ8IfCHFD/BCl0pCvffV1YU5a1Tgxr9JmwsdVRef2QqEnz9bla/ZCcCM2gX8lBCv47RQhis2nexT6q8flvv9udvhj9vNLcCfgTEry3Re28y+5WAyoiUlWa3vmIrhAOrUcfFkR40vnNwPXdGbF3hp1MYw50qtLr+YE5fmXsU5KwMmn1E0QqofhgjNvj6ad2Fnl/BeC6cwM0vL4NbPKG0DmwFLuBglRN/+uYKZQOBPqEtcBDW6+/D+oqtwON0qy7FgNCR9p1p4LYrni/u/7SqouPkqQSJr1owzmMBCvOBrysH2ACw0ydxCQfodlhpH/XIr6QGhohA8pJgxIKg6ywBmKB5LAItv+kMAwf2dSpkjllu3eQ3TBQRNS3dxyIxAOFbKRrTBlJxXQ471Ilqf1TafmoyT/JuvpCA9gTbEXLGUup9CI3XefKwjdqKDrhJ8rGvkWiC55DOFNt9VParQ2B4eDG0SomHc8zQgJSoJVEt6H7ADXU2+QbipqhX84bFjAktipSOT2ow6dndoedfsvserjoUntK7bDdmx9fDBddTKUM8ILi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2022-05-31T19:26:04Z</mdssi:Value>
        </mdssi:SignatureTime>
      </SignatureProperty>
    </SignatureProperties>
  </Object>
  <Object Id="idOfficeObject">
    <SignatureProperties>
      <SignatureProperty Id="idOfficeV1Details" Target="#idPackageSignature">
        <SignatureInfoV1 xmlns="http://schemas.microsoft.com/office/2006/digsig">
          <SetupID>{4DD7796B-69F3-4878-BE77-59DAC7311C17}</SetupID>
          <SignatureText>Dr. Diego Christian Borja Terán</SignatureText>
          <SignatureImage/>
          <SignatureComments/>
          <WindowsVersion>10.0</WindowsVersion>
          <OfficeVersion>16.0.15128/23</OfficeVersion>
          <ApplicationVersion>16.0.15128</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2022-05-31T19:26:04Z</xd:SigningTime>
          <xd:SigningCertificate>
            <xd:Cert>
              <xd:CertDigest>
                <DigestMethod Algorithm="http://www.w3.org/2001/04/xmlenc#sha256"/>
                <DigestValue>zFKk56q83c9c0B9GdWXAB4M8yLRb4fxZnA4fJCneiJo=</DigestValue>
              </xd:CertDigest>
              <xd:IssuerSerial>
                <X509IssuerName>C=PY, O=DOCUMENTA S.A., CN=CA-DOCUMENTA S.A., SERIALNUMBER=RUC 80050172-1</X509IssuerName>
                <X509SerialNumber>1116678180011882244</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dBw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AAAAAASAAAADAAAAAEAAAAeAAAAGAAAAL0AAAAEAAAA9wAAABEAAAAlAAAADAAAAAEAAABUAAAAiAAAAL4AAAAEAAAA9QAAABAAAAABAAAAAGD5QUxo90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JxhS3cYuxgAsGgGBAAAAAAYz/8DGM//A6RVhF0AAAAAi9DyXAkAAAAAAAAAAAAAAAAAAAAAAAAAaOT/AwAAAAAAAAAAAAAAAAAAAAAAAAAAAAAAAAAAAAAAAAAAAAAAAAAAAAAAAAAAAAAAAAAAAAAAAAAAAAAAAD4RTncAAE4tkHHOA+jRR3cYz/8Di9DyXAAAAAD40kd3//8AAAAAAADb00d329NHd8BxzgPEcc4DpFWEXQAAAAAAAAAAAAAAAAcAAAAAAAAAEZmFdQkAAAAHAAAA+HHOA/hxzgMAAgAA/P///wEAAAAAAAAAAAAAAAAAAADQ8g8G5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0DzAGdAwAAAAAgAAAAZCOdAwAAAAAAAP8DYCOdAzijChNcSs4Dzl1Hd0RPzgPOXUd3AAAAAAAAAAAgAAAAEG4qXARLzgN4Ss4D+rfNYAAA/wMAAAAAIAAAAFi7yBhoZOgejErOA4hiyVsgAAAAAQAAAAAAAAAET84DeDzEW8g4ylt6eHUGWLvIGAAAAAAQbipcgIniHqBLzgNYu8gY/////xBuKlwjnNJbiG4qXERPzgMAAAAAAAAAABGZhXWUiClcBgAAAPRLzgP0S84DAAIAAPz///8BAAAAAAAAAAAAAAAAAAAAAAAAAAAAAADQ8g8GZHYACAAAAAAlAAAADAAAAAMAAAAYAAAADAAAAAAAAAASAAAADAAAAAEAAAAWAAAADAAAAAgAAABUAAAAVAAAAAoAAAAnAAAAHgAAAEoAAAABAAAAAGD5QUxo90EKAAAASwAAAAEAAABMAAAABAAAAAkAAAAnAAAAIAAAAEsAAABQAAAAWAAi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Q5aQBAAAAAIRKzgMGVIpaAQAAADxLzgMgDQCEAAAAAPrlnAeQSs4D+2n6XACb9wXQ/1EG4n11BgIAAABQTM4DVFPpW/////9cTM4D4BzRWyJ7dQYtAAAAMFHOA7EY0VsAm/cFAAAAAAIAAAAAAABCAVPpWwAAAAAAAABAWAxlGQEAAAC8TM4DIAAAAKBwmxgAAAAAuEzOAwAAAAAAAAAAAgAAAAAAAAAAAAAAEZmFdUSV8BgJAAAAJEzOAyRMzgMAAgAA/P///wEAAAAAAAAAAAAAAAAAAAAAAAAAAAAAANDyDwZkdgAIAAAAACUAAAAMAAAABAAAABgAAAAMAAAAAAAAABIAAAAMAAAAAQAAAB4AAAAYAAAAKQAAADMAAADzAAAASAAAACUAAAAMAAAABAAAAFQAAAAIAQAAKgAAADMAAADxAAAARwAAAAEAAAAAYPlBTGj3QSoAAAAzAAAAHwAAAEwAAAAAAAAAAAAAAAAAAAD//////////4wAAABEAHIALgAgAEQAaQBlAGcAbwAgAEMAaAByAGkAcwB0AGkAYQBuACAAQgBvAHIAagBhACAAVABlAC4ALgAuAC8ACwAAAAYAAAADAAAABAAAAAsAAAAEAAAACAAAAAkAAAAJAAAABAAAAAoAAAAJAAAABgAAAAQAAAAHAAAABQAAAAQAAAAIAAAACQAAAAQAAAAJAAAACQAAAAYAAAAEAAAACAAAAAQAAAAIAAAACA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AMAQAACgAAAFAAAACrAAAAXAAAAAEAAAAAYPlBTGj3QQoAAABQAAAAIAAAAEwAAAAAAAAAAAAAAAAAAAD//////////4wAAABEAHIALgAgAEQAaQBlAGcAbwAgAEMAaAByAGkAcwB0AGkAYQBuACAAQgBvAHIAagBhACAAVABlAHIAbgBhACAACAAAAAQAAAADAAAAAwAAAAgAAAADAAAABgAAAAcAAAAHAAAAAwAAAAcAAAAHAAAABAAAAAMAAAAFAAAABAAAAAMAAAAGAAAABwAAAAMAAAAGAAAABwAAAAQAAAADAAAABgAAAAMAAAAGAAAABgAAAAQAAAAHAAAABg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QAAAACgAAAGAAAABCAAAAbAAAAAEAAAAAYPlBTGj3QQoAAABgAAAACwAAAEwAAAAAAAAAAAAAAAAAAAD//////////2QAAABQAHIAZQBzAGkAZABlAG4AdABlACAAYQAGAAAABAAAAAYAAAAFAAAAAwAAAAcAAAAGAAAABwAAAAQAAAAGAAAAAw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4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pXUYz/8DzlWEXTjKzwCAzM8DAAAAAMOeR3cAAOB2QAAAAAAAAAAAAAAAAAAAAAAAAAAAAAAAAAAAAAAAAAAAAAAAAAAAAAAAAAAAAAAAAAAAAAAAAAAAAAAAAAAAACDLzwMAAAAAQC3uEhIAFAAwLe4SuMrPAQAAzwMky88DAADgdgAAAAB8ZIRdfGSEAAAAAgDAys8DwMrPA8DKzwMCAAAAAgAAAAAA/wM4JU8t/MrPAx2PhnUAAKV18MrPAwAAAAD4ys8DAAAAAIvQ8lwAAKV1AAAAABMAFADOVYRd0F2ldRDLzwNk9Wd1AACldQAAAADQ8g8GZHYACAAAAAAlAAAADAAAAAEAAAAYAAAADAAAAP8AAAASAAAADAAAAAEAAAAeAAAAGAAAACIAAAAEAAAAcgAAABEAAAAlAAAADAAAAAEAAABUAAAAqAAAACMAAAAEAAAAcAAAABAAAAABAAAAAGD5QUxo90EjAAAABAAAAA8AAABMAAAAAAAAAAAAAAAAAAAA//////////9sAAAARgBpAHIAbQBhACAAbgBvACAAdgDhAGwAaQBkAGEAbg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nGFLdxi7GACwaAYEAAAAABjP/wMYz/8DpFWEXQAAAACL0PJcCQAAAAAAAAAAAAAAAAAAAAAAAABo5P8DAAAAAAAAAAAAAAAAAAAAAAAAAAAAAAAAAAAAAAAAAAAAAAAAAAAAAAAAAAAAAAAAAAAAAAAAAAAAAAAAPhFOdwAATi2Qcc4D6NFHdxjP/wOL0PJcAAAAAPjSR3f//wAAAAAAANvTR3fb00d3wHHOA8RxzgOkVYRdAAAAAAAAAAAAAAAABwAAAAAAAAARmYV1CQAAAAcAAAD4cc4D+HHOAwACAAD8////AQAAAAAAAAAAAAAAAAAAANDyDwbk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nQPMAZ0DAAAAACAAAABkI50DAAAAAAAA/wNgI50DOKMKE1xKzgPOXUd3RE/OA85dR3cAAAAAAAAAACAAAAAQbipcBEvOA3hKzgP6t81gAAD/AwAAAAAgAAAAWLvIGGhk6B6MSs4DiGLJWyAAAAABAAAAAAAAAARPzgN4PMRbyDjKW3p4dQZYu8gYAAAAABBuKlyAieIeoEvOA1i7yBj/////EG4qXCOc0luIbipcRE/OAwAAAAAAAAAAEZmFdZSIKVwGAAAA9EvOA/RLzgMAAgAA/P///wEAAAAAAAAAAAAAAAAAAAAAAAAAAAAAANDyDwZkdgAIAAAAACUAAAAMAAAAAwAAABgAAAAMAAAAAAAAABIAAAAMAAAAAQAAABYAAAAMAAAACAAAAFQAAABUAAAACgAAACcAAAAeAAAASgAAAAEAAAAAYPlBTGj3QQoAAABLAAAAAQAAAEwAAAAEAAAACQAAACcAAAAgAAAASwAAAFAAAABYAHM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BDlpAEAAAAAhErOAwZUiloBAAAAPEvOAyANAIQAAAAA+uWcB5BKzgP7afpcAJv3BdD/UQbifXUGAgAAAFBMzgNUU+lb/////1xMzgPgHNFbInt1Bi0AAAAwUc4DsRjRWwCb9wUAAAAAAgAAAAAAAEIBU+lbAAAAAAAAAEBYDGUZAQAAALxMzgMgAAAAoHCbGAAAAAC4TM4DAAAAAAAAAAACAAAAAAAAAAAAAAARmYV1RJXwGAkAAAAkTM4DJEzOAwACAAD8////AQAAAAAAAAAAAAAAAAAAAAAAAAAAAAAA0PIPBmR2AAgAAAAAJQAAAAwAAAAEAAAAGAAAAAwAAAAAAAAAEgAAAAwAAAABAAAAHgAAABgAAAApAAAAMwAAAPMAAABIAAAAJQAAAAwAAAAEAAAAVAAAAAgBAAAqAAAAMwAAAPEAAABHAAAAAQAAAABg+UFMaPdBKgAAADMAAAAfAAAATAAAAAAAAAAAAAAAAAAAAP//////////jAAAAEQAcgAuACAARABpAGUAZwBvACAAQwBoAHIAaQBzAHQAaQBhAG4AIABCAG8AcgBqAGEAIABUAGUALgAuAC4AbwALAAAABgAAAAMAAAAEAAAACwAAAAQAAAAIAAAACQAAAAkAAAAEAAAACgAAAAkAAAAGAAAABAAAAAcAAAAFAAAABAAAAAgAAAAJAAAABAAAAAkAAAAJAAAABgAAAAQAAAAIAAAABAAAAAgAAAAI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AwBAAAKAAAAUAAAAKsAAABcAAAAAQAAAABg+UFMaPdBCgAAAFAAAAAgAAAATAAAAAAAAAAAAAAAAAAAAP//////////jAAAAEQAcgAuACAARABpAGUAZwBvACAAQwBoAHIAaQBzAHQAaQBhAG4AIABCAG8AcgBqAGEAIABUAGUAcgBuAGEAIAAIAAAABAAAAAMAAAADAAAACAAAAAMAAAAGAAAABwAAAAcAAAADAAAABwAAAAcAAAAEAAAAAwAAAAUAAAAEAAAAAwAAAAYAAAAHAAAAAwAAAAYAAAAHAAAABAAAAAMAAAAGAAAAAwAAAAYAAAAGAAAABAAAAAcAAAAG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JAAAAAKAAAAYAAAAEIAAABsAAAAAQAAAABg+UFMaPdBCgAAAGAAAAALAAAATAAAAAAAAAAAAAAAAAAAAP//////////ZAAAAFAAcgBlAHMAaQBkAGUAbgB0AGUAIABTAAYAAAAEAAAABgAAAAUAAAADAAAABwAAAAYAAAAHAAAABAAAAAYAAAAD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_xmlsignatures/sig3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YfHqUT56zKXTrksOLg1kMyQmLRlx/83A4TqnrD9Bas8=</DigestValue>
    </Reference>
    <Reference Type="http://www.w3.org/2000/09/xmldsig#Object" URI="#idOfficeObject">
      <DigestMethod Algorithm="http://www.w3.org/2001/04/xmlenc#sha256"/>
      <DigestValue>mpNRGFCk1FTdYSCK3mWZRCqUHOdZ7QYCoaratq6uNMA=</DigestValue>
    </Reference>
    <Reference Type="http://uri.etsi.org/01903#SignedProperties" URI="#idSignedProperties">
      <Transforms>
        <Transform Algorithm="http://www.w3.org/TR/2001/REC-xml-c14n-20010315"/>
      </Transforms>
      <DigestMethod Algorithm="http://www.w3.org/2001/04/xmlenc#sha256"/>
      <DigestValue>TLHNg8Yll+4+WNkr1hvmfabS0E/I7UMnpPnpn43Tasw=</DigestValue>
    </Reference>
    <Reference Type="http://www.w3.org/2000/09/xmldsig#Object" URI="#idValidSigLnImg">
      <DigestMethod Algorithm="http://www.w3.org/2001/04/xmlenc#sha256"/>
      <DigestValue>yAyJpC93BrbjLIzlPw+P+4GUSMqNoFDylS+KCoyHOFo=</DigestValue>
    </Reference>
    <Reference Type="http://www.w3.org/2000/09/xmldsig#Object" URI="#idInvalidSigLnImg">
      <DigestMethod Algorithm="http://www.w3.org/2001/04/xmlenc#sha256"/>
      <DigestValue>p9OyfBbz6h1BGWzTLS6Jtd8PfnSr7Z/gQyLwN/XSbS4=</DigestValue>
    </Reference>
  </SignedInfo>
  <SignatureValue>Z5idLfJ7618cG8PvDRHso55Is6QZQ969c7MDIs4QOkj00vpRxvnFqPATLzYNJz5CYd2zYUn3qVTf
GTd7gIOCtXBQEZ36i3u/+0DYM4j5Y6OkQdKg2CWrqW65OkevAVazBkrLRQpusa3OKzSEuUiu0+rW
0Dfa4doHNusuyVfF6gtgyOa9uFvRpYSW+aW+LDdU8WcoweV97r25YO5ILWrW1WD9lt3aB1u3YxUu
Kai85taR4NCsxBIdGttHxia+U5NAmh5L6v3hsx3qIQ91p14OPp6TvEhOElp8YfZ6KMRRzXkPYsA7
B+xIyuQ1XeEALQQ8UqMqbJjesxLjAL/pEiWotQ==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2022-06-01T01:25:10Z</mdssi:Value>
        </mdssi:SignatureTime>
      </SignatureProperty>
    </SignatureProperties>
  </Object>
  <Object Id="idOfficeObject">
    <SignatureProperties>
      <SignatureProperty Id="idOfficeV1Details" Target="#idPackageSignature">
        <SignatureInfoV1 xmlns="http://schemas.microsoft.com/office/2006/digsig">
          <SetupID>{F14D31B6-F8A8-4872-A8B2-61F88178E066}</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2022-06-01T01:25:10Z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BkPh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U2U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HVl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cmc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CAPw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Pjw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6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3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91om2ihyo7dVp4Iph1sEtRRZdkrZd4VB49ViT61nO6s=</DigestValue>
    </Reference>
    <Reference Type="http://www.w3.org/2000/09/xmldsig#Object" URI="#idOfficeObject">
      <DigestMethod Algorithm="http://www.w3.org/2001/04/xmlenc#sha256"/>
      <DigestValue>XEHRQiCpFEwwu9OJlRWzNKxpVVlwthRU7K3cUsj/954=</DigestValue>
    </Reference>
    <Reference Type="http://uri.etsi.org/01903#SignedProperties" URI="#idSignedProperties">
      <Transforms>
        <Transform Algorithm="http://www.w3.org/TR/2001/REC-xml-c14n-20010315"/>
      </Transforms>
      <DigestMethod Algorithm="http://www.w3.org/2001/04/xmlenc#sha256"/>
      <DigestValue>v7T4jOwCrKG/DHuKSHxyAESeFiEYqU/gGRw2yyjKRKE=</DigestValue>
    </Reference>
    <Reference Type="http://www.w3.org/2000/09/xmldsig#Object" URI="#idValidSigLnImg">
      <DigestMethod Algorithm="http://www.w3.org/2001/04/xmlenc#sha256"/>
      <DigestValue>KRJIhrJ19m1Gpqjec8qp4AFUjj5SC3j9ZWJWOEMyH48=</DigestValue>
    </Reference>
    <Reference Type="http://www.w3.org/2000/09/xmldsig#Object" URI="#idInvalidSigLnImg">
      <DigestMethod Algorithm="http://www.w3.org/2001/04/xmlenc#sha256"/>
      <DigestValue>fgeznQpNWT2zEo84HJTcUu7s1LH9xAbDEFdCFVY8cvc=</DigestValue>
    </Reference>
  </SignedInfo>
  <SignatureValue>TorAq5mHnBx/nlsD9ZlB33DSUpb8IZBQ0oB+SV8YlotKD+GbcECd/jOoSo9qOs0Di7ZdwpfvUsez
nhblcWUJgGDRF/rzZRRGEl4i8YMPtGZV3OorbzDTtMr2hc3F3ztOBBNLTvUbbKt+IIwKMrOAb6M4
CBexcXYV4uWmm5lCMmL8brDmIUV07PpaGbVW76Bgl3rKOgIC5LxK016EOmH+Y+SLZKFo5NLsE8f/
ifKN+hEwrjnLfcnNpl9q6iOnjiNoR90Fd9wJfu9GrLv/Rb7vtHpv1Mmd9KeMaRPOKRh45IhWzLwj
yIQ10ZHnfB43m1JwIpT8ndaajA2HtmY7GqT3aA==</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2022-06-01T01:25:22Z</mdssi:Value>
        </mdssi:SignatureTime>
      </SignatureProperty>
    </SignatureProperties>
  </Object>
  <Object Id="idOfficeObject">
    <SignatureProperties>
      <SignatureProperty Id="idOfficeV1Details" Target="#idPackageSignature">
        <SignatureInfoV1 xmlns="http://schemas.microsoft.com/office/2006/digsig">
          <SetupID>{7F2D7678-25B1-4D94-9C2D-82CDBEDE7749}</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2022-06-01T01:25:22Z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A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AAA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CAPw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LQA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6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3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MaNK0Istr/5HzxY6M9rf7jvX6AM1q+Gh8o60k5dQWg0=</DigestValue>
    </Reference>
    <Reference Type="http://www.w3.org/2000/09/xmldsig#Object" URI="#idOfficeObject">
      <DigestMethod Algorithm="http://www.w3.org/2001/04/xmlenc#sha256"/>
      <DigestValue>iJ9AuKCVOEl7RhKrVTZ4ARZM0YulcVSyeyEu+R1FAlU=</DigestValue>
    </Reference>
    <Reference Type="http://uri.etsi.org/01903#SignedProperties" URI="#idSignedProperties">
      <Transforms>
        <Transform Algorithm="http://www.w3.org/TR/2001/REC-xml-c14n-20010315"/>
      </Transforms>
      <DigestMethod Algorithm="http://www.w3.org/2001/04/xmlenc#sha256"/>
      <DigestValue>OiHkXulxVQCPPd20VxGmJE7Su1vciV/v3mej3Djp99A=</DigestValue>
    </Reference>
    <Reference Type="http://www.w3.org/2000/09/xmldsig#Object" URI="#idValidSigLnImg">
      <DigestMethod Algorithm="http://www.w3.org/2001/04/xmlenc#sha256"/>
      <DigestValue>yAyJpC93BrbjLIzlPw+P+4GUSMqNoFDylS+KCoyHOFo=</DigestValue>
    </Reference>
    <Reference Type="http://www.w3.org/2000/09/xmldsig#Object" URI="#idInvalidSigLnImg">
      <DigestMethod Algorithm="http://www.w3.org/2001/04/xmlenc#sha256"/>
      <DigestValue>p9OyfBbz6h1BGWzTLS6Jtd8PfnSr7Z/gQyLwN/XSbS4=</DigestValue>
    </Reference>
  </SignedInfo>
  <SignatureValue>kZMc/soG+oc2/o/VCwrDPtiL6I68LHXANrDnfDKtxQX+ZVnGZ61qr5jEAFxyDh27eMtPlCauhyOJ
7q3yuDQmKP1HTPL2nqbl0HxXq3d3wRfhl6Z2cZdv8iDYrbNgNh0xVPg3lOoMetJbHc5tdLU3Q3nm
IyQGlar/Sip4V6WxxWVuPjYg4ZwKdH+62aZbY0nBBN82Tz348MjCxzLF9gTpUujFShAdFVZnhuZ4
eaCVjCLHK/yWQnRwZ70MuhwKB13MunyggG7Bdhbasvs4bi/xs2JYIC+a/Voa1vzzcKOL06NTXPnx
HqKpK5Hyk5188hemTs77PppAhGhDvPm8+DZMGg==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2022-06-01T01:25:32Z</mdssi:Value>
        </mdssi:SignatureTime>
      </SignatureProperty>
    </SignatureProperties>
  </Object>
  <Object Id="idOfficeObject">
    <SignatureProperties>
      <SignatureProperty Id="idOfficeV1Details" Target="#idPackageSignature">
        <SignatureInfoV1 xmlns="http://schemas.microsoft.com/office/2006/digsig">
          <SetupID>{37E62EF7-7397-4B29-8D7C-B48DE2BEEC74}</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2022-06-01T01:25:32Z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BkPh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U2U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HVl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cmc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CAPw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Pjw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6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3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nyGnUhIFUQzkz5fO08PoezY0FQO4Y94qjDivON15VoI=</DigestValue>
    </Reference>
    <Reference Type="http://www.w3.org/2000/09/xmldsig#Object" URI="#idOfficeObject">
      <DigestMethod Algorithm="http://www.w3.org/2001/04/xmlenc#sha256"/>
      <DigestValue>Pk8P5ElwABMFnh7MbzRA8oFkbtZkEQEQ5tglTfYwXlM=</DigestValue>
    </Reference>
    <Reference Type="http://uri.etsi.org/01903#SignedProperties" URI="#idSignedProperties">
      <Transforms>
        <Transform Algorithm="http://www.w3.org/TR/2001/REC-xml-c14n-20010315"/>
      </Transforms>
      <DigestMethod Algorithm="http://www.w3.org/2001/04/xmlenc#sha256"/>
      <DigestValue>vWM1HybgV2nsnrBDWd0v8MQrU88276ObyF73bzQTQ4k=</DigestValue>
    </Reference>
    <Reference Type="http://www.w3.org/2000/09/xmldsig#Object" URI="#idValidSigLnImg">
      <DigestMethod Algorithm="http://www.w3.org/2001/04/xmlenc#sha256"/>
      <DigestValue>dN2t9fIjzf1ULzJ+P5zHZXicImMe5ysIm3gvoigrVMI=</DigestValue>
    </Reference>
    <Reference Type="http://www.w3.org/2000/09/xmldsig#Object" URI="#idInvalidSigLnImg">
      <DigestMethod Algorithm="http://www.w3.org/2001/04/xmlenc#sha256"/>
      <DigestValue>RHgEBU/+TwoRV2ul1n6rlWxhH6Wzq1FmEzyqscgQBzI=</DigestValue>
    </Reference>
  </SignedInfo>
  <SignatureValue>KldDfUD8kQaigk25ScFHhiganvGZ5hJ2/Ge3foFHcxFGimqwHVBpTSHp9Hao0jq0++4G24+zgOoP
vbkQFlQKUMHyOaa9/EIMdl/3Bb5vLZPYXo/OVJplkNDGGo8byTs6LZK0ezuBqKGJ2vQzC4Xy3pmU
/X6zzdOx1X878B83vvsK2xA5snjitnpX/PZZY55g2/8rSAPOun0wBilRcuVnmqh0BSZTkic4iHrH
MbIlf1YmMnGfvc9SPcOMCf9vU0Q1lvle1fnAR8uJdv0RYcPlNhiRGDd20L8bAjxKqH4Pfe1iJTl7
5YPBD08BCE1EKqDtlgV+UlUL+4QnN1V5gr55Yg==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2022-06-01T01:25:39Z</mdssi:Value>
        </mdssi:SignatureTime>
      </SignatureProperty>
    </SignatureProperties>
  </Object>
  <Object Id="idOfficeObject">
    <SignatureProperties>
      <SignatureProperty Id="idOfficeV1Details" Target="#idPackageSignature">
        <SignatureInfoV1 xmlns="http://schemas.microsoft.com/office/2006/digsig">
          <SetupID>{5906D7B3-DD57-4E58-AB0E-476CFA3820F1}</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2022-06-01T01:25:39Z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DWn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m7I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IqN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IJQ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bg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HM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AgAA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Pjw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6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3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4iQm6DTAN6x+35p6evfh6IAMBpL3X/sAIphh5pnSLq0=</DigestValue>
    </Reference>
    <Reference Type="http://www.w3.org/2000/09/xmldsig#Object" URI="#idOfficeObject">
      <DigestMethod Algorithm="http://www.w3.org/2001/04/xmlenc#sha256"/>
      <DigestValue>G085cS4uwNP0eHIKXQ5ZgtaXv6q/PthKvY2vIxuqS0g=</DigestValue>
    </Reference>
    <Reference Type="http://uri.etsi.org/01903#SignedProperties" URI="#idSignedProperties">
      <Transforms>
        <Transform Algorithm="http://www.w3.org/TR/2001/REC-xml-c14n-20010315"/>
      </Transforms>
      <DigestMethod Algorithm="http://www.w3.org/2001/04/xmlenc#sha256"/>
      <DigestValue>j9VRx55JCviQLbojgVqxJmxNnp07nfHhfZdz3H5UrG4=</DigestValue>
    </Reference>
    <Reference Type="http://www.w3.org/2000/09/xmldsig#Object" URI="#idValidSigLnImg">
      <DigestMethod Algorithm="http://www.w3.org/2001/04/xmlenc#sha256"/>
      <DigestValue>KRJIhrJ19m1Gpqjec8qp4AFUjj5SC3j9ZWJWOEMyH48=</DigestValue>
    </Reference>
    <Reference Type="http://www.w3.org/2000/09/xmldsig#Object" URI="#idInvalidSigLnImg">
      <DigestMethod Algorithm="http://www.w3.org/2001/04/xmlenc#sha256"/>
      <DigestValue>fgeznQpNWT2zEo84HJTcUu7s1LH9xAbDEFdCFVY8cvc=</DigestValue>
    </Reference>
  </SignedInfo>
  <SignatureValue>ct5Rv1FKTqbwI07PaivP/n1Ay0K+memFfvukZbRKy04H841oc29wYoLvkvnKnteQFPW9zTn7n3pX
B0Rw2ahJYcZpOq7eOjgoO5rf/yUaFNGvQorVp5m1pmQwY7qr628W+EEkbGMmwH1TAufw4giRTcJ8
J8T30XbUkIedD4bnRUZSgleI0EbE6yry1fvb/lqHtwthootFafiKshVmsnmjr4L61gAunuzG+9Q0
vAdq+3pQu/Me4QrH8KF33eUVUDO3NMozXVIWf3+w1jrYuUhf2JujJJE0CUh1axwKcS90KzjRmW6i
aRn9Nu9qcatvMxl+9OBEkLGI3vovV3fG9GhW3w==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2022-06-01T01:25:45Z</mdssi:Value>
        </mdssi:SignatureTime>
      </SignatureProperty>
    </SignatureProperties>
  </Object>
  <Object Id="idOfficeObject">
    <SignatureProperties>
      <SignatureProperty Id="idOfficeV1Details" Target="#idPackageSignature">
        <SignatureInfoV1 xmlns="http://schemas.microsoft.com/office/2006/digsig">
          <SetupID>{B9B31DEE-387D-48D1-93CC-EDFE2C71258F}</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2022-06-01T01:25:45Z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A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AAA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CAPw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LQA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6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3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oqDAqbzaOQ31Dn7H2+3jr4an2MXJ7sUGjQPLt01DBgM=</DigestValue>
    </Reference>
    <Reference Type="http://www.w3.org/2000/09/xmldsig#Object" URI="#idOfficeObject">
      <DigestMethod Algorithm="http://www.w3.org/2001/04/xmlenc#sha256"/>
      <DigestValue>BLLnLWWW1OQmAtMcp977krHW51BKlA5VN/Zt2o6kpao=</DigestValue>
    </Reference>
    <Reference Type="http://uri.etsi.org/01903#SignedProperties" URI="#idSignedProperties">
      <Transforms>
        <Transform Algorithm="http://www.w3.org/TR/2001/REC-xml-c14n-20010315"/>
      </Transforms>
      <DigestMethod Algorithm="http://www.w3.org/2001/04/xmlenc#sha256"/>
      <DigestValue>MhQpFMs3n7F09E2NJrh4kmKNTl0pB7RsX+yqt7hDW/U=</DigestValue>
    </Reference>
    <Reference Type="http://www.w3.org/2000/09/xmldsig#Object" URI="#idValidSigLnImg">
      <DigestMethod Algorithm="http://www.w3.org/2001/04/xmlenc#sha256"/>
      <DigestValue>6Zmx2uu2yW/3JdsDvEbUO6+TUqcKOL2SPoCUp3PDLIk=</DigestValue>
    </Reference>
    <Reference Type="http://www.w3.org/2000/09/xmldsig#Object" URI="#idInvalidSigLnImg">
      <DigestMethod Algorithm="http://www.w3.org/2001/04/xmlenc#sha256"/>
      <DigestValue>BaM8QCB3CkKvbNffPEhZWI14e5KKbgp8lTaVP+ySJoc=</DigestValue>
    </Reference>
  </SignedInfo>
  <SignatureValue>Fe/iGb4gmcAGj02D34WYOSigKcFxI9IwWWlMvCM+PnmZuN9YlhEQ20W41YFEEAEwI38T68/vjseA
n8dTi2BBkj0RN5kgveI/UZYJwzE+bk/56npWtiW9rdGxJObsUazN1ULlGjeDdeHO3Cd4Qfhdn0qF
Y+ogS61gUQ7/VTHC2WJNf7An+ncgQmHEEe/yWz/R/XEqkosM9dx2ym6dt9rO/OlHq9ZXpupXb48e
dn5GYiiT6N9uvPkrbVlbYEjGHfHZ2QI35JMU2bduTZwZiHBENRXMhG4qfXozn/4UjNK4bfAGqoz9
38E6obsJQkOExtJQaK5fsRkTA5hoZyHTkMD+IA==</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2022-06-01T01:25:53Z</mdssi:Value>
        </mdssi:SignatureTime>
      </SignatureProperty>
    </SignatureProperties>
  </Object>
  <Object Id="idOfficeObject">
    <SignatureProperties>
      <SignatureProperty Id="idOfficeV1Details" Target="#idPackageSignature">
        <SignatureInfoV1 xmlns="http://schemas.microsoft.com/office/2006/digsig">
          <SetupID>{421CA4F0-F815-4C55-8A79-669372A371B4}</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2022-06-01T01:25:53Z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Ai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Q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C8A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Ig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AAAA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LQA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BU0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3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vgQip7WBgh1NRn69lPqvH6mhs3umjfiSJrN8puR7CWo=</DigestValue>
    </Reference>
    <Reference Type="http://www.w3.org/2000/09/xmldsig#Object" URI="#idOfficeObject">
      <DigestMethod Algorithm="http://www.w3.org/2001/04/xmlenc#sha256"/>
      <DigestValue>X3kARAuy6H1etz7Pi9vQTMi0/Yafa5egj48CyvzrBLw=</DigestValue>
    </Reference>
    <Reference Type="http://uri.etsi.org/01903#SignedProperties" URI="#idSignedProperties">
      <Transforms>
        <Transform Algorithm="http://www.w3.org/TR/2001/REC-xml-c14n-20010315"/>
      </Transforms>
      <DigestMethod Algorithm="http://www.w3.org/2001/04/xmlenc#sha256"/>
      <DigestValue>EhuaXxlW5uqLSOj+e84ZrX2SSPy6lWX83SErIgvVFlU=</DigestValue>
    </Reference>
    <Reference Type="http://www.w3.org/2000/09/xmldsig#Object" URI="#idValidSigLnImg">
      <DigestMethod Algorithm="http://www.w3.org/2001/04/xmlenc#sha256"/>
      <DigestValue>KRJIhrJ19m1Gpqjec8qp4AFUjj5SC3j9ZWJWOEMyH48=</DigestValue>
    </Reference>
    <Reference Type="http://www.w3.org/2000/09/xmldsig#Object" URI="#idInvalidSigLnImg">
      <DigestMethod Algorithm="http://www.w3.org/2001/04/xmlenc#sha256"/>
      <DigestValue>fgeznQpNWT2zEo84HJTcUu7s1LH9xAbDEFdCFVY8cvc=</DigestValue>
    </Reference>
  </SignedInfo>
  <SignatureValue>Au9ocgdQz6Wuj8T7FdM+haZzFc1wUY+z5M3XkIjaCeVWVgq8/unhjl1oUQx9ogIVRiGmuOZxIfmQ
43lhoFeOC5d4mjXPk24fTy+Jzugsb726jzx7E9XH0VBF1123pJ/rPu9J9K4myGsbGUOggmj7n1gY
vymTzgRfHV3eMHSbqt84mdpbB5FOaGgv4dNk5mNlh0dxVHThT+rAIKluu0t+etSXIQ2Yc1Y/2M1n
9Rgei+qNuYGhU0ZG9cbj3BaSLtUG0QCBXR/Ufiq1Mgw9tmlfRxNkxeNFqv2JSWxq0UPtTK0AUVbv
6abajitYTw6slZGYvRdUvnqL6Mt1SPgq7gamug==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2022-06-01T01:25:58Z</mdssi:Value>
        </mdssi:SignatureTime>
      </SignatureProperty>
    </SignatureProperties>
  </Object>
  <Object Id="idOfficeObject">
    <SignatureProperties>
      <SignatureProperty Id="idOfficeV1Details" Target="#idPackageSignature">
        <SignatureInfoV1 xmlns="http://schemas.microsoft.com/office/2006/digsig">
          <SetupID>{F77D97B3-3ED2-4FC5-A6B1-F08F9632943D}</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2022-06-01T01:25:58Z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A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AAA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CAPw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LQA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6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3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FFT0lq2iGXRkiojZNHwBSMfLpgT4qLz+JCH+s5o/sQA=</DigestValue>
    </Reference>
    <Reference Type="http://www.w3.org/2000/09/xmldsig#Object" URI="#idOfficeObject">
      <DigestMethod Algorithm="http://www.w3.org/2001/04/xmlenc#sha256"/>
      <DigestValue>KMZQ5ItmPO5tyBFSE6hgvM58cb96HtAbnjUs3/MURWk=</DigestValue>
    </Reference>
    <Reference Type="http://uri.etsi.org/01903#SignedProperties" URI="#idSignedProperties">
      <Transforms>
        <Transform Algorithm="http://www.w3.org/TR/2001/REC-xml-c14n-20010315"/>
      </Transforms>
      <DigestMethod Algorithm="http://www.w3.org/2001/04/xmlenc#sha256"/>
      <DigestValue>qZFCnbDw4+iFsI+yzt8ZOxbKX22dpuUMbsvQViE1WHQ=</DigestValue>
    </Reference>
    <Reference Type="http://www.w3.org/2000/09/xmldsig#Object" URI="#idValidSigLnImg">
      <DigestMethod Algorithm="http://www.w3.org/2001/04/xmlenc#sha256"/>
      <DigestValue>KRJIhrJ19m1Gpqjec8qp4AFUjj5SC3j9ZWJWOEMyH48=</DigestValue>
    </Reference>
    <Reference Type="http://www.w3.org/2000/09/xmldsig#Object" URI="#idInvalidSigLnImg">
      <DigestMethod Algorithm="http://www.w3.org/2001/04/xmlenc#sha256"/>
      <DigestValue>OMprc5rrNycRx3m5pmr/8Y8akXm2ScIfC+xE+i7VOFw=</DigestValue>
    </Reference>
  </SignedInfo>
  <SignatureValue>J+OiZma2JENrNgqrcanbQUTfKFf/eMX4mtJHV07htdaawlsn3AF8ghdlPnsHMEM63IUpaK5SyYUm
NuYhPvTnwF2vPi1bp6JxcNg6U6zJzvnjugIiRQG+5hKC3e25uOiLos/O9UdWX+9DRmYOgvkQ8h3y
h1KkUD+ih53bayFMELVu1PAdXrdZToIXuU8tJc72TnoJyzjrFp9cFHxt19nS954UXbNMA6UnzfJI
LozbpnzoX8F6fr8MG4+FFAARP0e2fkfDvtQDSf/t8EB+0kySiG0TvRPXFatTXxSez7wH7ijrmVBS
KXIzkBioW26z7+wJD9cb7wE+zlbELy+lQuoNlQ==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2022-06-01T01:26:04Z</mdssi:Value>
        </mdssi:SignatureTime>
      </SignatureProperty>
    </SignatureProperties>
  </Object>
  <Object Id="idOfficeObject">
    <SignatureProperties>
      <SignatureProperty Id="idOfficeV1Details" Target="#idPackageSignature">
        <SignatureInfoV1 xmlns="http://schemas.microsoft.com/office/2006/digsig">
          <SetupID>{730757E1-679F-4ED6-8907-BF2F4349C75A}</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2022-06-01T01:26:04Z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A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AAA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AAAA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LQA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6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fyKfemoMzIYaVZUI4wd3BSAxPO4XbQfYWPlgzQagZq0=</DigestValue>
    </Reference>
    <Reference Type="http://www.w3.org/2000/09/xmldsig#Object" URI="#idOfficeObject">
      <DigestMethod Algorithm="http://www.w3.org/2001/04/xmlenc#sha256"/>
      <DigestValue>k5vZjidfHC3JG3RhAnhlmi6vUAmNMa7xV9yYQu5/Y+U=</DigestValue>
    </Reference>
    <Reference Type="http://uri.etsi.org/01903#SignedProperties" URI="#idSignedProperties">
      <Transforms>
        <Transform Algorithm="http://www.w3.org/TR/2001/REC-xml-c14n-20010315"/>
      </Transforms>
      <DigestMethod Algorithm="http://www.w3.org/2001/04/xmlenc#sha256"/>
      <DigestValue>MHZvdMTNLbTcNWNNtADVLJ82IUj4VjNiswTXT7DNIik=</DigestValue>
    </Reference>
    <Reference Type="http://www.w3.org/2000/09/xmldsig#Object" URI="#idValidSigLnImg">
      <DigestMethod Algorithm="http://www.w3.org/2001/04/xmlenc#sha256"/>
      <DigestValue>vz2giRCHGJHaWxkfU2K1gFGTDUg+Tkidue2td3+OCxs=</DigestValue>
    </Reference>
    <Reference Type="http://www.w3.org/2000/09/xmldsig#Object" URI="#idInvalidSigLnImg">
      <DigestMethod Algorithm="http://www.w3.org/2001/04/xmlenc#sha256"/>
      <DigestValue>RWbNU5FJTSS0ApsFlxasZ4UGMybID/H9Zzh4WG5i1r8=</DigestValue>
    </Reference>
  </SignedInfo>
  <SignatureValue>lO+yngboCpmXDjpasmtcaNjpeXI30wVxqP57t0W1aG63zy24PunDQIzKD5YYMVw6i51FnWXoUyzG
qI8wLcw5+56hPc3zJWlkqWSEArkG5Gcfh81LvweAerlJvTnb2H0+MGmsyNrJOsuXjRkdvfuMeJR7
Nb+Se0ZCZnHMJTjWVlXk7PJ0uSDyJRWni+TAKsu5mMchd6X6HbP4YZxWAGCbv/ukNrjY06FWsQxJ
3GrQYhrD7RHBKCUOGp5DnXEMiLi4GRZvADGDakkOTaKtv02DXhI5QktAqN/7lffm60fuoqolwjB/
R1XUESOaQiy5TrtVy9HColn3AyHhnsxU/pdhyg==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2022-05-31T16:55:32Z</mdssi:Value>
        </mdssi:SignatureTime>
      </SignatureProperty>
    </SignatureProperties>
  </Object>
  <Object Id="idOfficeObject">
    <SignatureProperties>
      <SignatureProperty Id="idOfficeV1Details" Target="#idPackageSignature">
        <SignatureInfoV1 xmlns="http://schemas.microsoft.com/office/2006/digsig">
          <SetupID>{DAC54F7B-34EB-4D9B-8E79-CA54267A55E5}</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2022-05-31T16:55:32Z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nlkCA8mnM/u69/SvI9jt4tgjIR9FBosDBEjMVTUMlXWMVPRKUSeDxk4AAAAAIAAAADT6ff///////+Tk5MjK0krSbkvUcsuT8YVJFoTIFIrSbgtTcEQHEcShQ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u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4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8o9ctYu1y+Zd1ZUO2EzZzdZmTz2+m80elm5nCLoKqQo=</DigestValue>
    </Reference>
    <Reference Type="http://www.w3.org/2000/09/xmldsig#Object" URI="#idOfficeObject">
      <DigestMethod Algorithm="http://www.w3.org/2001/04/xmlenc#sha256"/>
      <DigestValue>5bnyA0RA6ZPr+Fjwez3mf7VizXtTcLdg3S855klWAzI=</DigestValue>
    </Reference>
    <Reference Type="http://uri.etsi.org/01903#SignedProperties" URI="#idSignedProperties">
      <Transforms>
        <Transform Algorithm="http://www.w3.org/TR/2001/REC-xml-c14n-20010315"/>
      </Transforms>
      <DigestMethod Algorithm="http://www.w3.org/2001/04/xmlenc#sha256"/>
      <DigestValue>YO/c+jkk1AVJWNb0p+MQY4R/8NFaoLY0ysKHWIxwkMg=</DigestValue>
    </Reference>
    <Reference Type="http://www.w3.org/2000/09/xmldsig#Object" URI="#idValidSigLnImg">
      <DigestMethod Algorithm="http://www.w3.org/2001/04/xmlenc#sha256"/>
      <DigestValue>KRJIhrJ19m1Gpqjec8qp4AFUjj5SC3j9ZWJWOEMyH48=</DigestValue>
    </Reference>
    <Reference Type="http://www.w3.org/2000/09/xmldsig#Object" URI="#idInvalidSigLnImg">
      <DigestMethod Algorithm="http://www.w3.org/2001/04/xmlenc#sha256"/>
      <DigestValue>fgeznQpNWT2zEo84HJTcUu7s1LH9xAbDEFdCFVY8cvc=</DigestValue>
    </Reference>
  </SignedInfo>
  <SignatureValue>pF/GpYDIOD1HN8PZnPJOx2M2zZ/Fyr43iMyjVreua271hi06B7BC8UiO788b0XBCColR+h/UZWnX
Q5RloXks2bYktbjPM0AWU4xIDSJ8D0bRW3EelPCDznJrEoY/IzW3nQcOIOJnOcHlFvzIsMGAVM0r
0j40P2r9QWXPYS95y70htx7cK+JeZ1JctD/O1ysYZYh1jKk3dWaAHqueIlieMLvEck3Aq4rFH5Q+
HSDyKSLFqNm5mASn3AnLKhIVMvyTPXZyA9q4bKbvGwADwtsbOgNnJr2lCy9Pc/0svL+mHLvtrF/A
T0dkClko14eQKYNeu7UUvGwFMDn4S2cOZ/9W2w==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2022-06-01T01:26:09Z</mdssi:Value>
        </mdssi:SignatureTime>
      </SignatureProperty>
    </SignatureProperties>
  </Object>
  <Object Id="idOfficeObject">
    <SignatureProperties>
      <SignatureProperty Id="idOfficeV1Details" Target="#idPackageSignature">
        <SignatureInfoV1 xmlns="http://schemas.microsoft.com/office/2006/digsig">
          <SetupID>{CF5E76EF-A8F5-45B1-9F88-72DDD4EC89E5}</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2022-06-01T01:26:09Z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A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AAA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CAPw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LQA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6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4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dx2ph0XNZbTcu5v4zF2YnhWg0Jmc0bbClS18xB7Fc8s=</DigestValue>
    </Reference>
    <Reference Type="http://www.w3.org/2000/09/xmldsig#Object" URI="#idOfficeObject">
      <DigestMethod Algorithm="http://www.w3.org/2001/04/xmlenc#sha256"/>
      <DigestValue>kBixWyApxjZZple7R23ixH8Dfrq0R1VWEiziB0JvW30=</DigestValue>
    </Reference>
    <Reference Type="http://uri.etsi.org/01903#SignedProperties" URI="#idSignedProperties">
      <Transforms>
        <Transform Algorithm="http://www.w3.org/TR/2001/REC-xml-c14n-20010315"/>
      </Transforms>
      <DigestMethod Algorithm="http://www.w3.org/2001/04/xmlenc#sha256"/>
      <DigestValue>9bYPbD5Kd8XxiQpH0Ek2O27ET3H3kmr1wy7lp3zbCMQ=</DigestValue>
    </Reference>
    <Reference Type="http://www.w3.org/2000/09/xmldsig#Object" URI="#idValidSigLnImg">
      <DigestMethod Algorithm="http://www.w3.org/2001/04/xmlenc#sha256"/>
      <DigestValue>KRJIhrJ19m1Gpqjec8qp4AFUjj5SC3j9ZWJWOEMyH48=</DigestValue>
    </Reference>
    <Reference Type="http://www.w3.org/2000/09/xmldsig#Object" URI="#idInvalidSigLnImg">
      <DigestMethod Algorithm="http://www.w3.org/2001/04/xmlenc#sha256"/>
      <DigestValue>fgeznQpNWT2zEo84HJTcUu7s1LH9xAbDEFdCFVY8cvc=</DigestValue>
    </Reference>
  </SignedInfo>
  <SignatureValue>vPuFGCYCdLxqREYZjChIc4LGwjtTkIl7S5vxUV3N8ERmSoK0AyRapjH528wlD50UE0uLW6eaMmPa
R/wm1j/ffRts+LZdP8+R8UZotMroC1HPOXoCC1xQk0kACNJOG6gfug1LyomWZ8h/4hfpmoRL1qCx
7kAiLaGkpPvKk3/7ejir9ErafTrx80bXK+I6OCPbqce7F2s3qB3WV4EBQhkPYmDO0phgNc0OZpmx
HNQX/nEyrjzluZmquthLEP9FaT9cR5GyyRLHxFY5v6dVRkeJRWWGLE/pWKkeN5wNE2BE4itxdqMZ
CrXSnGn/cJzw+8yTkzeu5NAPe1BxJu273UC56g==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2022-06-01T01:26:15Z</mdssi:Value>
        </mdssi:SignatureTime>
      </SignatureProperty>
    </SignatureProperties>
  </Object>
  <Object Id="idOfficeObject">
    <SignatureProperties>
      <SignatureProperty Id="idOfficeV1Details" Target="#idPackageSignature">
        <SignatureInfoV1 xmlns="http://schemas.microsoft.com/office/2006/digsig">
          <SetupID>{174BDCBD-9D6B-44B7-B0F8-C6A4FD8CED57}</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2022-06-01T01:26:15Z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A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AAA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CAPw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LQA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6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4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U2A55RXl51/UdH7Zk/VulXM8ZngV7rtVF9bgPsOMCb4=</DigestValue>
    </Reference>
    <Reference Type="http://www.w3.org/2000/09/xmldsig#Object" URI="#idOfficeObject">
      <DigestMethod Algorithm="http://www.w3.org/2001/04/xmlenc#sha256"/>
      <DigestValue>iIjCF6LVOd3vgPSaRVz7HH1Dqp6y+zwS0iTB8xyD06U=</DigestValue>
    </Reference>
    <Reference Type="http://uri.etsi.org/01903#SignedProperties" URI="#idSignedProperties">
      <Transforms>
        <Transform Algorithm="http://www.w3.org/TR/2001/REC-xml-c14n-20010315"/>
      </Transforms>
      <DigestMethod Algorithm="http://www.w3.org/2001/04/xmlenc#sha256"/>
      <DigestValue>lFhdPym6cSLGoHYm0B8kSuZ3JsJPwJp4KplPBIs1PO0=</DigestValue>
    </Reference>
    <Reference Type="http://www.w3.org/2000/09/xmldsig#Object" URI="#idValidSigLnImg">
      <DigestMethod Algorithm="http://www.w3.org/2001/04/xmlenc#sha256"/>
      <DigestValue>6Zmx2uu2yW/3JdsDvEbUO6+TUqcKOL2SPoCUp3PDLIk=</DigestValue>
    </Reference>
    <Reference Type="http://www.w3.org/2000/09/xmldsig#Object" URI="#idInvalidSigLnImg">
      <DigestMethod Algorithm="http://www.w3.org/2001/04/xmlenc#sha256"/>
      <DigestValue>iJ+scCha0UGPJqJmvVqDhL15zqrgjX3ugWqcsUGQyl4=</DigestValue>
    </Reference>
  </SignedInfo>
  <SignatureValue>ErPlabCWHDTkCfFUymBbMZwsp2ITyEN3DQMflApi63HrH4clwYqL0YOFdY4qXFXhpNaUHyeLeHeM
oQq23/PJqC3nokYlPuAQW71eac34LHu57bcH7kz6Sq95uFUq0B9wDEdjnVo7Ii3hM2ucNrIR9l9I
/UNhwvhxDYaJ4IiVMw1W7qVeEIaVk50/RE7s1F9k4jkYukJboASUq+nvOnTkC7sT/M7jjBi76SDd
H7vkpVsf4I8YdFn6k26GpCoRdogVXqlQ4dE2Vp2Prfe7q8BLfOUC+pUBht/Th4rshn89XOVORY6H
4UpVll6bd2WPk9/oGXwB0eCsKEUwnKx/0pU5hg==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2022-06-01T01:26:21Z</mdssi:Value>
        </mdssi:SignatureTime>
      </SignatureProperty>
    </SignatureProperties>
  </Object>
  <Object Id="idOfficeObject">
    <SignatureProperties>
      <SignatureProperty Id="idOfficeV1Details" Target="#idPackageSignature">
        <SignatureInfoV1 xmlns="http://schemas.microsoft.com/office/2006/digsig">
          <SetupID>{187523C6-B28F-4E82-8FF7-9A78AB65C3FB}</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2022-06-01T01:26:21Z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Ai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Q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C8A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Ig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CAPw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Pjw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BS6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4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BeH/Hyky4KQCv/VRrFaji4klWiNWiY3c5hj2HDAn2H8=</DigestValue>
    </Reference>
    <Reference Type="http://www.w3.org/2000/09/xmldsig#Object" URI="#idOfficeObject">
      <DigestMethod Algorithm="http://www.w3.org/2001/04/xmlenc#sha256"/>
      <DigestValue>pIYd7OLbfWWlWAzIuNCPL12FdiSFgXxDA0Uj7WegG6M=</DigestValue>
    </Reference>
    <Reference Type="http://uri.etsi.org/01903#SignedProperties" URI="#idSignedProperties">
      <Transforms>
        <Transform Algorithm="http://www.w3.org/TR/2001/REC-xml-c14n-20010315"/>
      </Transforms>
      <DigestMethod Algorithm="http://www.w3.org/2001/04/xmlenc#sha256"/>
      <DigestValue>cTWN/0IHJ28nLoF5I6TG/2tssxbP58CVwq3rw41tPzo=</DigestValue>
    </Reference>
    <Reference Type="http://www.w3.org/2000/09/xmldsig#Object" URI="#idValidSigLnImg">
      <DigestMethod Algorithm="http://www.w3.org/2001/04/xmlenc#sha256"/>
      <DigestValue>KRJIhrJ19m1Gpqjec8qp4AFUjj5SC3j9ZWJWOEMyH48=</DigestValue>
    </Reference>
    <Reference Type="http://www.w3.org/2000/09/xmldsig#Object" URI="#idInvalidSigLnImg">
      <DigestMethod Algorithm="http://www.w3.org/2001/04/xmlenc#sha256"/>
      <DigestValue>pHbOpviSQvauM7ecQXJUwtB03rtQtIFMLmlcj7sgrts=</DigestValue>
    </Reference>
  </SignedInfo>
  <SignatureValue>HCCAK28JtlOgpamQVKUZoTK+x+VH2PTI1kkrhqruTUQnwnSA2a7BYHuTSB0FRbu9NaBDHBANTl+j
K1+1evXnPT31my6QwM+n5EyJg5iOY0WbXnad8Ait3SHoo1RZ7VlE8Eip8myiGrXH6lGH6E5135EG
TpCbsuh++ShJyk6wYhINk+8OMnh0l3SSxHrJGhAWjCHh8TYGdrjJSrru7bDaxxaoFWseUtW6U/HD
e6eDL6Gm/GgP0e2w3XiLWxrT4/fe3gGalH0TfUvksjlOz6t3n/6YTgge+XT2FdKZ76ndQoSWqRt9
ox6TjaWkM8igL4sF4MtSpMelHYfY3/RJn6vJFw==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2022-06-01T01:26:28Z</mdssi:Value>
        </mdssi:SignatureTime>
      </SignatureProperty>
    </SignatureProperties>
  </Object>
  <Object Id="idOfficeObject">
    <SignatureProperties>
      <SignatureProperty Id="idOfficeV1Details" Target="#idPackageSignature">
        <SignatureInfoV1 xmlns="http://schemas.microsoft.com/office/2006/digsig">
          <SetupID>{4740C77A-E61F-492B-AB26-B59F43DB657F}</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2022-06-01T01:26:28Z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A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AAA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CAPw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LQA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BU0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4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6PEHZbVBjSXQ1saRrLvjPvdA0YsDPBsnsbLaGpvU+tw=</DigestValue>
    </Reference>
    <Reference Type="http://www.w3.org/2000/09/xmldsig#Object" URI="#idOfficeObject">
      <DigestMethod Algorithm="http://www.w3.org/2001/04/xmlenc#sha256"/>
      <DigestValue>/u0vuwPKtxAQR1jp4X9Do3L+46nquC+gVg/3KT5ucjM=</DigestValue>
    </Reference>
    <Reference Type="http://uri.etsi.org/01903#SignedProperties" URI="#idSignedProperties">
      <Transforms>
        <Transform Algorithm="http://www.w3.org/TR/2001/REC-xml-c14n-20010315"/>
      </Transforms>
      <DigestMethod Algorithm="http://www.w3.org/2001/04/xmlenc#sha256"/>
      <DigestValue>yOLAz5ygM+l/tMzDHVtzEFmAYjLJ2if1IiKImkp2Zkk=</DigestValue>
    </Reference>
    <Reference Type="http://www.w3.org/2000/09/xmldsig#Object" URI="#idValidSigLnImg">
      <DigestMethod Algorithm="http://www.w3.org/2001/04/xmlenc#sha256"/>
      <DigestValue>6Zmx2uu2yW/3JdsDvEbUO6+TUqcKOL2SPoCUp3PDLIk=</DigestValue>
    </Reference>
    <Reference Type="http://www.w3.org/2000/09/xmldsig#Object" URI="#idInvalidSigLnImg">
      <DigestMethod Algorithm="http://www.w3.org/2001/04/xmlenc#sha256"/>
      <DigestValue>iJ+scCha0UGPJqJmvVqDhL15zqrgjX3ugWqcsUGQyl4=</DigestValue>
    </Reference>
  </SignedInfo>
  <SignatureValue>W4I5cR47tm0DkMrFCe0A/WFVzFRtbv1UB7GYdfOuyxFbjFSVDNYaIxhiPLNQcVW81lfBYt/1YzMC
1NiRlWnMLt2iFxm8dLBNTXjUEZBOtk8cgYNlosbQa04RbOsktqhfb5USKkWLYPRl+ki4h97gv29O
lV7grqfBKIQDItwJBZOPZZeH1zCPnrT+BQmMKvcDHKy0hKSk6iiIJ/iR0977S2MdhsOYH2nBasfx
Ghi6z0jeS82OjSHPPxjiq1FNjdX7wFYmFoLHWEm1CPFwMxRZ1wFs0Q3ePNhoPGXsGK7qnJ9bsEP9
8Sd9HTtMSEqyV0AIn2i/IvsnBtSLhYZqmRBANg==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2022-06-01T01:26:34Z</mdssi:Value>
        </mdssi:SignatureTime>
      </SignatureProperty>
    </SignatureProperties>
  </Object>
  <Object Id="idOfficeObject">
    <SignatureProperties>
      <SignatureProperty Id="idOfficeV1Details" Target="#idPackageSignature">
        <SignatureInfoV1 xmlns="http://schemas.microsoft.com/office/2006/digsig">
          <SetupID>{8AC56E45-9315-4A60-BB94-F8D605A9644E}</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2022-06-01T01:26:34Z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Ai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Q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C8A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Ig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CAPw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Pjw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BS6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4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aNeFg+XZFYdyEwqaX+UTR3Dh79gy3Aq0q1PY53sd37k=</DigestValue>
    </Reference>
    <Reference Type="http://www.w3.org/2000/09/xmldsig#Object" URI="#idOfficeObject">
      <DigestMethod Algorithm="http://www.w3.org/2001/04/xmlenc#sha256"/>
      <DigestValue>yFGYFAnu1jfxrVHFp89MMmoUkW9UaYNVTIFUfVCyYnI=</DigestValue>
    </Reference>
    <Reference Type="http://uri.etsi.org/01903#SignedProperties" URI="#idSignedProperties">
      <Transforms>
        <Transform Algorithm="http://www.w3.org/TR/2001/REC-xml-c14n-20010315"/>
      </Transforms>
      <DigestMethod Algorithm="http://www.w3.org/2001/04/xmlenc#sha256"/>
      <DigestValue>oWwq266hYFj3f227u7OkAo0600e8ZzX/N80ZIhVvY5c=</DigestValue>
    </Reference>
    <Reference Type="http://www.w3.org/2000/09/xmldsig#Object" URI="#idValidSigLnImg">
      <DigestMethod Algorithm="http://www.w3.org/2001/04/xmlenc#sha256"/>
      <DigestValue>6Zmx2uu2yW/3JdsDvEbUO6+TUqcKOL2SPoCUp3PDLIk=</DigestValue>
    </Reference>
    <Reference Type="http://www.w3.org/2000/09/xmldsig#Object" URI="#idInvalidSigLnImg">
      <DigestMethod Algorithm="http://www.w3.org/2001/04/xmlenc#sha256"/>
      <DigestValue>p9OyfBbz6h1BGWzTLS6Jtd8PfnSr7Z/gQyLwN/XSbS4=</DigestValue>
    </Reference>
  </SignedInfo>
  <SignatureValue>nsq5GcxWm7JHjIR7ieWRNIGIbXPc13YGHKkD7j51ZMOiOwT6kxv54PFaYjuXlm3I2jGWlG9E3IiH
rzS58vBs1J+o5TyotKTO4wY0WUucQTtJjL+LoMl9TrXTMNatz3FCO/06meAzXcdzbJEP+MqUYBLJ
znvr9FoRMZRhEMUn0D5Y0BRQjaC1Bg4csgIRf3GTStuhAgnhPdTrhRwyFR54YEu0HVBD1qjP0c7o
k/hazLkTXieNPT6OUAsSu6dWiACNcAeRmxd64Kes3rPICphvwE14pqYdwEPG5c8g2AC14G6uudVv
X7yBr8+Okme/eqvKuIanMeHpquPpJuXL/9+2Bg==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2022-06-01T01:26:40Z</mdssi:Value>
        </mdssi:SignatureTime>
      </SignatureProperty>
    </SignatureProperties>
  </Object>
  <Object Id="idOfficeObject">
    <SignatureProperties>
      <SignatureProperty Id="idOfficeV1Details" Target="#idPackageSignature">
        <SignatureInfoV1 xmlns="http://schemas.microsoft.com/office/2006/digsig">
          <SetupID>{071AEEF3-A410-45EE-BED4-FC606DBE439A}</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2022-06-01T01:26:40Z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Ai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Q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C8A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Ig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CAPw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Pjw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6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4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8dDUIYMEtqwQEgF0px03zitx2ROLSPlgNxcDByHKlNE=</DigestValue>
    </Reference>
    <Reference Type="http://www.w3.org/2000/09/xmldsig#Object" URI="#idOfficeObject">
      <DigestMethod Algorithm="http://www.w3.org/2001/04/xmlenc#sha256"/>
      <DigestValue>sYFjCQ5QjZVEDMP15PFogoMLKYVbEdh9M+pFMAeVlms=</DigestValue>
    </Reference>
    <Reference Type="http://uri.etsi.org/01903#SignedProperties" URI="#idSignedProperties">
      <Transforms>
        <Transform Algorithm="http://www.w3.org/TR/2001/REC-xml-c14n-20010315"/>
      </Transforms>
      <DigestMethod Algorithm="http://www.w3.org/2001/04/xmlenc#sha256"/>
      <DigestValue>t1PcnfcEez7WesjeDftDo9KOZ55Qn1b8qZgkQLJdwAk=</DigestValue>
    </Reference>
    <Reference Type="http://www.w3.org/2000/09/xmldsig#Object" URI="#idValidSigLnImg">
      <DigestMethod Algorithm="http://www.w3.org/2001/04/xmlenc#sha256"/>
      <DigestValue>sJEmm0+KJEHeaUY+ni6HN8pli23S/BCGBjJU6zOycjI=</DigestValue>
    </Reference>
    <Reference Type="http://www.w3.org/2000/09/xmldsig#Object" URI="#idInvalidSigLnImg">
      <DigestMethod Algorithm="http://www.w3.org/2001/04/xmlenc#sha256"/>
      <DigestValue>lgDKI3T7O4yqojo2URzXUg7t11ace+Fsi23ijMGON38=</DigestValue>
    </Reference>
  </SignedInfo>
  <SignatureValue>cziKuuNDDq+mTpurcrthOq6urkFXorAPpNpR1OzcLx/EnBA47Giewl4yfkNkvm9aft9zHFjN546o
gBqfCw8utl9v+b9ppmlQsWSyzqd22QZBBAmnJaJj/z1Ng1rR28S98qDbBt631V+BdXWk4nbStV97
nfOcenBwuyxW8B7fOLn3Izb1gI+fSug7m0ZlrRye7LsJvgHzZgT96OQflgGPXDlAouovqZ6t062l
GD3L/7E/7fZDiGjoplmvk4PkthmP0CYbjVkQcdWa1YTh2TqeBOoBI9iJS7NRwOtf8dmsuPHViB6O
cDuHu7M7OJ49/tP2VL3lhqTtaJDGpl+UM0+7Dg==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2022-06-01T01:26:48Z</mdssi:Value>
        </mdssi:SignatureTime>
      </SignatureProperty>
    </SignatureProperties>
  </Object>
  <Object Id="idOfficeObject">
    <SignatureProperties>
      <SignatureProperty Id="idOfficeV1Details" Target="#idPackageSignature">
        <SignatureInfoV1 xmlns="http://schemas.microsoft.com/office/2006/digsig">
          <SetupID>{036514E6-0273-467F-92A3-14FFECB178B9}</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2022-06-01T01:26:48Z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O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A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8AAAACgAAAGAAAAAyAAAAbAAAAAEAAAD8HfBBVZXvQQoAAABgAAAACAAAAEwAAAAAAAAAAAAAAAAAAAD//////////1wAAABTAGkAbgBkAGkAYwBvACAABgAAAAMAAAAHAAAABwAAAAMAAAAFAAAABw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p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L1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D48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BuZg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IAAABsAAAAAQAAAPwd8EFVle9BCgAAAGAAAAAIAAAATAAAAAAAAAAAAAAAAAAAAP//////////XAAAAFMAaQBuAGQAaQBjAG8AIAAGAAAAAwAAAAcAAAAHAAAAAwAAAAUAAAAH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4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6bmfDzU+tOCwI3RtWcsx3kO5DBDPZpCLrj0gAkYnP2M=</DigestValue>
    </Reference>
    <Reference Type="http://www.w3.org/2000/09/xmldsig#Object" URI="#idOfficeObject">
      <DigestMethod Algorithm="http://www.w3.org/2001/04/xmlenc#sha256"/>
      <DigestValue>2lvYyBqVfGdPdJrNHfU+0z/CSGaLU0PqYjhJHhVw3Eo=</DigestValue>
    </Reference>
    <Reference Type="http://uri.etsi.org/01903#SignedProperties" URI="#idSignedProperties">
      <Transforms>
        <Transform Algorithm="http://www.w3.org/TR/2001/REC-xml-c14n-20010315"/>
      </Transforms>
      <DigestMethod Algorithm="http://www.w3.org/2001/04/xmlenc#sha256"/>
      <DigestValue>CmGI0rg72raGrooxAuTEDZV93mQgPQgwlwDgIcBiiOk=</DigestValue>
    </Reference>
    <Reference Type="http://www.w3.org/2000/09/xmldsig#Object" URI="#idValidSigLnImg">
      <DigestMethod Algorithm="http://www.w3.org/2001/04/xmlenc#sha256"/>
      <DigestValue>6Zmx2uu2yW/3JdsDvEbUO6+TUqcKOL2SPoCUp3PDLIk=</DigestValue>
    </Reference>
    <Reference Type="http://www.w3.org/2000/09/xmldsig#Object" URI="#idInvalidSigLnImg">
      <DigestMethod Algorithm="http://www.w3.org/2001/04/xmlenc#sha256"/>
      <DigestValue>XgoBFG8Fz/+k195jbkFAnZ2Ytsf6mL1F9KoAYxzEuPE=</DigestValue>
    </Reference>
  </SignedInfo>
  <SignatureValue>IHw1Nc4C99FumjOl5TpfJF9JOhzQMT7fc4EE2U527XPz48pcJIl7f4giOJTMpvPG0DmGolUPJSYo
jH/e4C/fSkjqTOluFgwCzp80X48Yy42seBeTiQDXafxOe9NY/Xu0yw5UotdCpbePKFWl9euUqGqy
yzNqeaxD/zsYhMDfyT7PXGjH1+Zd40COv+l0DAO8FGym4Ems4J0yfUuHuasfJJtRvj3Zz5NLF2CW
8aPmur05GEIvI1T1AEH5oQgjj42iEcHqJLlw16gJVTfndCpImWT/fHRlMnhTXBnBulwolXDHXzfP
vntoRnziSVBtwCd1Zkhg2jDaMaXlHqXZ/MvxIw==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2022-06-01T01:26:54Z</mdssi:Value>
        </mdssi:SignatureTime>
      </SignatureProperty>
    </SignatureProperties>
  </Object>
  <Object Id="idOfficeObject">
    <SignatureProperties>
      <SignatureProperty Id="idOfficeV1Details" Target="#idPackageSignature">
        <SignatureInfoV1 xmlns="http://schemas.microsoft.com/office/2006/digsig">
          <SetupID>{ACB4710D-35D7-4868-B4C0-05B4C58C8090}</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2022-06-01T01:26:54Z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Ai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Q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C8A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Ig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AAAA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OQA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BS6w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4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7gsqDEyc5MtWEy4C0XLg8mQvYQYUcYb2MfEpiXQAtIc=</DigestValue>
    </Reference>
    <Reference Type="http://www.w3.org/2000/09/xmldsig#Object" URI="#idOfficeObject">
      <DigestMethod Algorithm="http://www.w3.org/2001/04/xmlenc#sha256"/>
      <DigestValue>8hq4lz81uw4WKZ4pY+p70Sbd5j9o9gcvL7qD15ichkg=</DigestValue>
    </Reference>
    <Reference Type="http://uri.etsi.org/01903#SignedProperties" URI="#idSignedProperties">
      <Transforms>
        <Transform Algorithm="http://www.w3.org/TR/2001/REC-xml-c14n-20010315"/>
      </Transforms>
      <DigestMethod Algorithm="http://www.w3.org/2001/04/xmlenc#sha256"/>
      <DigestValue>zXTCEUAHWgrmbIm2gRHaM4WEsBAh4d1+mzkZjF1K+W4=</DigestValue>
    </Reference>
    <Reference Type="http://www.w3.org/2000/09/xmldsig#Object" URI="#idValidSigLnImg">
      <DigestMethod Algorithm="http://www.w3.org/2001/04/xmlenc#sha256"/>
      <DigestValue>EIrbFlRC7kWc2t6oCb5PvadP4vTw5+i/z0yfRKZuOlc=</DigestValue>
    </Reference>
    <Reference Type="http://www.w3.org/2000/09/xmldsig#Object" URI="#idInvalidSigLnImg">
      <DigestMethod Algorithm="http://www.w3.org/2001/04/xmlenc#sha256"/>
      <DigestValue>Fo7gpiiOuE7Rs+IM9rS/ZBEYk26NB59/7invDP6npp0=</DigestValue>
    </Reference>
  </SignedInfo>
  <SignatureValue>T4DF7KeyIEiSyFYtRwJxLixECz+LFPJq1erJwgEucx6PwSRJ/P12WjEtbM3scNAaeBSTzv2O6Fhz
hZggpQCpqJwxYBIc/tt+KjyvjvCRCO7n6FuB5IGEDwuFRmWkOsCij7RvF2hOOXIysyfI9NhBiD4k
eYcLme2C5D2zRWdl2bPbegfn5IP5hYcwU/Zf+Q3NAoLzO+qamRqY7AXPEhSLGct5lzbMHRGGgOi4
dSHTSBlTlMGO3TWnpc4Zl4R1uQO8cryO63Z5qwIicvWuVfxs0tB2VAto5w8Wo37g/dmdR+CMryEp
sy35UQXXLFWrQuaRcHGakW8ofXH4l3+uO4DViQ==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2022-06-01T01:27:03Z</mdssi:Value>
        </mdssi:SignatureTime>
      </SignatureProperty>
    </SignatureProperties>
  </Object>
  <Object Id="idOfficeObject">
    <SignatureProperties>
      <SignatureProperty Id="idOfficeV1Details" Target="#idPackageSignature">
        <SignatureInfoV1 xmlns="http://schemas.microsoft.com/office/2006/digsig">
          <SetupID>{00081FD1-BD50-435A-A691-8779EB2A3085}</SetupID>
          <SignatureText>Abog. Estefania Careaga</SignatureText>
          <SignatureImage/>
          <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2022-06-01T01:27:03Z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N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AAAAAASAAAADAAAAAEAAAAeAAAAGAAAAL0AAAAEAAAA9wAAABEAAAAlAAAADAAAAAEAAABUAAAAiAAAAL4AAAAEAAAA9QAAABAAAAABAAAA/B3wQVWV70G+AAAABAAAAAoAAABMAAAAAAAAAAAAAAAAAAAA//////////9gAAAAMwAxAC8AMAA1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DedwkAAAAIXqcDAAAAAPgEoAP4BKADGuThXQAAAAAo5OFdAAAAAAAAAAAAAAAAAAAAAAAAAAAwzKADAAAAAAAAAAAAAAAAAAAAAAAAAAAAAAAAAAAAAAAAAAAAAAAAAAAAAAAAAAAAAAAAAAAAAAAAAAAAAAAA+OZbA/eiJ2cAAOh37OdbA+jR2nf4BKADZM9QXQAAAAD40tp3//8AAAAAAADb09p329PadxzoWwMg6FsDGuThXQAAAAAAAAAAAAAAAAAAAAARmeF2CQAAAAcAAABU6FsDVOhbAwACAAD8////AQAAAAAAAAAAAAAAAAAAAAAAAAAAAAAACF0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gAAAAUAAAAAAJsDzAGbAwAAAAAgAAAArBubAwAAAAAAAKADqBubA+BJZxPUi1oDzl3ad7yQWgPOXdp3AAAAAAAAAAAgAAAA3Oj9XHyMWgPwi1oDaLadagAAoAMAAAAAIAAAAGiVABtIGJgaBIxaA+Y5m1wgAAAAAQAAAAAAAAB8kFoDaTuWXD0VnFzQRZzKaJUAGwAAAADc6P1cyHZ/ExiNWgNolQAb/////9zo/Vw7DqVcINz9XLyQWgMAAAAAAAAAABGZ4XaQIQRdBgAAAGyNWgNsjVoDAAIAAPz///8BAAAAAAAAAAAAAAAAAAAAAAAAAAAAAAAIXSIOZHYACAAAAAAlAAAADAAAAAMAAAAYAAAADAAAAAAAAAASAAAADAAAAAEAAAAWAAAADAAAAAgAAABUAAAAVAAAAAoAAAAnAAAAHgAAAEoAAAABAAAA/B3wQVWV70EKAAAASwAAAAEAAABMAAAABAAAAAkAAAAnAAAAIAAAAEsAAABQAAAAWAD//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RAAAARwAAACkAAAAzAAAAqQ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DDslC6AAAAAPyLWgP8VuZaAQAAALSMWgMgDQCEAAAAAKNQriEIjFoDJQZZXSh0qQO4dEoOuFmcygIAAADIjVoDql+8XP/////UjVoDDjqjXHhYnMotAAAAqJJaA981o1wodKkDAAAAAAAAAAAAAABCAV+8XAAAAAAAAABA+JmLGgEAAAA0jloDIAAAAMimKBwAAAAAMI5aAwAAAAAAAAAAAgAAAAAAAAAAAAAAEZnhdmSoTQ4JAAAAnI1aA5yNWgMAAgAA/P///wEAAAAAAAAAAAAAAAAAAAAAAAAAAAAAAAhdIg5kdgAIAAAAACUAAAAMAAAABAAAABgAAAAMAAAAAAAAABIAAAAMAAAAAQAAAB4AAAAYAAAAKQAAADMAAADSAAAASAAAACUAAAAMAAAABAAAAFQAAADYAAAAKgAAADMAAADQAAAARwAAAAEAAAD8HfBBVZXvQSoAAAAzAAAAFwAAAEwAAAAAAAAAAAAAAAAAAAD//////////3wAAABBAGIAbwBnAC4AIABFAHMAdABlAGYAYQBuAGkAYQAgAEMAYQByAGUAYQBnAGEAAAAKAAAACQAAAAkAAAAJAAAAAwAAAAQAAAAIAAAABwAAAAUAAAAIAAAABQAAAAgAAAAJAAAABAAAAAgAAAAEAAAACgAAAAgAAAAGAAAACAAAAAgAAAAJAAAAC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cAAAACgAAAFAAAACKAAAAXAAAAAEAAAD8HfBBVZXvQQoAAABQAAAAGAAAAEwAAAAAAAAAAAAAAAAAAAD//////////3wAAABBAGIAbwBnAC4AIABFAHMAdABlAGYAYQBuAGkAYQAgAEMAYQByAGUAYQBnAGEAIAAHAAAABwAAAAcAAAAHAAAAAwAAAAMAAAAGAAAABQAAAAQAAAAGAAAABAAAAAYAAAAHAAAAAwAAAAYAAAADAAAABwAAAAYAAAAEAAAABgAAAAYAAAAHAAAABg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GkAbgBkAGkAYwBvABQABgAAAAMAAAAHAAAABwAAAAMAAAAF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J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Object Id="idInvalidSigLnImg">AQAAAGwAAAAAAAAAAAAAACIBAAB/AAAAAAAAAAAAAAAfIgAA+g4AACBFTUYAAAEAo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NBdWXb4BKADROThXZDIWwDYylsDAAAAAMOe2nf+////QAAAAAAAAAAAAAAAAAAAAAAAAAAAAAAAAAAAAAAAAAAAAAAAAAAAAAAAAAAAAAAAAAAAAAAAAAAAAAAAAAAAAHjJWwMAAAAAODYsExIAFAAoNiwTAABgAAAAAAB8yVsDAAAAAAAAAAAAyVsDAAAAAAAAAgAYyVsDGMlbAxjJWwMCAAAAAgAAAAAAVAC7jSdnVMlbAx2P4nYAAFl2SMlbAwAAAABQyVsDAAAAAGTPUF0AAFl2AAAAABMAFABE5OFd0F1ZdmjJWwNk9Ut2AABZdgAAAAAIXSIO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N53CQAAAAhepwMAAAAA+ASgA/gEoAMa5OFdAAAAACjk4V0AAAAAAAAAAAAAAAAAAAAAAAAAADDMoAMAAAAAAAAAAAAAAAAAAAAAAAAAAAAAAAAAAAAAAAAAAAAAAAAAAAAAAAAAAAAAAAAAAAAAAAAAAAAAAAD45lsD96InZwAA6Hfs51sD6NHad/gEoANkz1BdAAAAAPjS2nf//wAAAAAAANvT2nfb09p3HOhbAyDoWwMa5OFdAAAAAAAAAAAAAAAAAAAAABGZ4XYJAAAABwAAAFToWwNU6FsDAAIAAPz///8BAAAAAAAAAAAAAAAAAAAAAAAAAAAAAAAIXSI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CAAAABQAAAAAAmwPMAZsDAAAAACAAAACsG5sDAAAAAAAAoAOoG5sD4ElnE9SLWgPOXdp3vJBaA85d2ncAAAAAAAAAACAAAADc6P1cfIxaA/CLWgNotp1qAACgAwAAAAAgAAAAaJUAG0gYmBoEjFoD5jmbXCAAAAABAAAAAAAAAHyQWgNpO5ZcPRWcXNBFnMpolQAbAAAAANzo/VzIdn8TGI1aA2iVABv/////3Oj9XDsOpVwg3P1cvJBaAwAAAAAAAAAAEZnhdpAhBF0GAAAAbI1aA2yNWgMAAgAA/P///wEAAAAAAAAAAAAAAAAAAAAAAAAAAAAAAAhdIg5kdgAIAAAAACUAAAAMAAAAAwAAABgAAAAMAAAAAAAAABIAAAAMAAAAAQAAABYAAAAMAAAACAAAAFQAAABUAAAACgAAACcAAAAeAAAASgAAAAEAAAD8HfBBVZXv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MOyULoAAAAA/ItaA/xW5loBAAAAtIxaAyANAIQAAAAAo1CuIQiMWgMlBlldKHSpA7h0Sg64WZzKAgAAAMiNWgOqX7xc/////9SNWgMOOqNceFicyi0AAACokloD3zWjXCh0qQMAAAAAAAAAAAAAAEIBX7xcAAAAAAAAAED4mYsaAQAAADSOWgMgAAAAyKYoHAAAAAAwjloDAAAAAAAAAAACAAAAAAAAAAAAAAARmeF2ZKhNDgkAAACcjVoDnI1aAwACAAD8////AQAAAAAAAAAAAAAAAAAAAAAAAAAAAAAACF0iDmR2AAgAAAAAJQAAAAwAAAAEAAAAGAAAAAwAAAAAAAAAEgAAAAwAAAABAAAAHgAAABgAAAApAAAAMwAAANIAAABIAAAAJQAAAAwAAAAEAAAAVAAAANgAAAAqAAAAMwAAANAAAABHAAAAAQAAAPwd8EFVle9BKgAAADMAAAAXAAAATAAAAAAAAAAAAAAAAAAAAP//////////fAAAAEEAYgBvAGcALgAgAEUAcwB0AGUAZgBhAG4AaQBhACAAQwBhAHIAZQBhAGcAYQCAPwoAAAAJAAAACQAAAAkAAAADAAAABAAAAAgAAAAHAAAABQAAAAgAAAAFAAAACAAAAAkAAAAEAAAACAAAAAQAAAAKAAAACAAAAAYAAAAIAAAACAAAAAkAAAAI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IoAAABcAAAAAQAAAPwd8EFVle9BCgAAAFAAAAAYAAAATAAAAAAAAAAAAAAAAAAAAP//////////fAAAAEEAYgBvAGcALgAgAEUAcwB0AGUAZgBhAG4AaQBhACAAQwBhAHIAZQBhAGcAYQAgAAcAAAAHAAAABwAAAAcAAAADAAAAAwAAAAYAAAAFAAAABAAAAAYAAAAEAAAABgAAAAcAAAADAAAABgAAAAMAAAAHAAAABgAAAAQAAAAGAAAABgAAAAcAAAAGAAAAA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gAAAAKAAAAYAAAAC8AAABsAAAAAQAAAPwd8EFVle9BCgAAAGAAAAAHAAAATAAAAAAAAAAAAAAAAAAAAP//////////XAAAAFMAaQBuAGQAaQBjAG8AIgAGAAAAAwAAAAcAAAAHAAAAAwAAAAUAAAAH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b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xMLWNfCJtXKxZ1bT4gItx9sIZrcdGQqigvN43cKPEjE=</DigestValue>
    </Reference>
    <Reference Type="http://www.w3.org/2000/09/xmldsig#Object" URI="#idOfficeObject">
      <DigestMethod Algorithm="http://www.w3.org/2001/04/xmlenc#sha256"/>
      <DigestValue>Wcpkr/ZIKIkq8uFpmKwPh0QRFRyw1G4PwjEwPvngPik=</DigestValue>
    </Reference>
    <Reference Type="http://uri.etsi.org/01903#SignedProperties" URI="#idSignedProperties">
      <Transforms>
        <Transform Algorithm="http://www.w3.org/TR/2001/REC-xml-c14n-20010315"/>
      </Transforms>
      <DigestMethod Algorithm="http://www.w3.org/2001/04/xmlenc#sha256"/>
      <DigestValue>Ww+MRB9WZs29QiUWLY31jjkbLgD/+4YdwB/tHyGgwUw=</DigestValue>
    </Reference>
    <Reference Type="http://www.w3.org/2000/09/xmldsig#Object" URI="#idValidSigLnImg">
      <DigestMethod Algorithm="http://www.w3.org/2001/04/xmlenc#sha256"/>
      <DigestValue>vz2giRCHGJHaWxkfU2K1gFGTDUg+Tkidue2td3+OCxs=</DigestValue>
    </Reference>
    <Reference Type="http://www.w3.org/2000/09/xmldsig#Object" URI="#idInvalidSigLnImg">
      <DigestMethod Algorithm="http://www.w3.org/2001/04/xmlenc#sha256"/>
      <DigestValue>qEWsdk1QgUIP6JivaqLSAW8g19c1FStGWNO005F3D4g=</DigestValue>
    </Reference>
  </SignedInfo>
  <SignatureValue>ff6aZXSXKp6ruXFnpmRRkOCbIJd7hvIIuhBL6fkdGhLnmYBsceguPoOJt3vF/usOoa964IGWCWAY
OGKapv3LFufoCIXSQI2ZZLQKWXPsmDF8tlBjEkxbA4ydLDrXoDtgrsiS+lCiMHp8JNsNrhQ3VOyh
TnYGlk+xC1CCZEim6OC3qnzEDJdRuAKLfkgx5Rz79Vb5ljzTooNYlnIzYeC6yWU/Jn/YdOPY+5s1
9/+Zam2/qITD/KiuQQQe3hi3P1HYgQnL3qLfFscmS+C85QTHNWvtkuAGaIgTmvMCJ+iicPBZU2i4
Ucryi7Yzk6//Ti41QV0AV7LargpEE9x68y2vmQ==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2022-05-31T16:55:44Z</mdssi:Value>
        </mdssi:SignatureTime>
      </SignatureProperty>
    </SignatureProperties>
  </Object>
  <Object Id="idOfficeObject">
    <SignatureProperties>
      <SignatureProperty Id="idOfficeV1Details" Target="#idPackageSignature">
        <SignatureInfoV1 xmlns="http://schemas.microsoft.com/office/2006/digsig">
          <SetupID>{4F69C7A9-812C-47B1-AE34-01E524505EDD}</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2022-05-31T16:55:44Z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AcGwG3VIs8K3jnnVP0fkSHWbfp5TJQuTJEoE3Xi3Huo=</DigestValue>
    </Reference>
    <Reference Type="http://www.w3.org/2000/09/xmldsig#Object" URI="#idOfficeObject">
      <DigestMethod Algorithm="http://www.w3.org/2001/04/xmlenc#sha256"/>
      <DigestValue>tOkRekPWhmTWxYNxPHenyZJdb/wMYLRiJaH51IxZXxM=</DigestValue>
    </Reference>
    <Reference Type="http://uri.etsi.org/01903#SignedProperties" URI="#idSignedProperties">
      <Transforms>
        <Transform Algorithm="http://www.w3.org/TR/2001/REC-xml-c14n-20010315"/>
      </Transforms>
      <DigestMethod Algorithm="http://www.w3.org/2001/04/xmlenc#sha256"/>
      <DigestValue>wyC10aBlRN7mit064rhle1VrkhbcwiieVuMlpjycGsI=</DigestValue>
    </Reference>
    <Reference Type="http://www.w3.org/2000/09/xmldsig#Object" URI="#idValidSigLnImg">
      <DigestMethod Algorithm="http://www.w3.org/2001/04/xmlenc#sha256"/>
      <DigestValue>203rvWuT1eUunWx+EKPSa7R5U+fJVHS2NxiZpwqTZfE=</DigestValue>
    </Reference>
    <Reference Type="http://www.w3.org/2000/09/xmldsig#Object" URI="#idInvalidSigLnImg">
      <DigestMethod Algorithm="http://www.w3.org/2001/04/xmlenc#sha256"/>
      <DigestValue>pyUcyL+yek/D4mW68rs1ty3aF2T0BalFjX5YdXnDjdk=</DigestValue>
    </Reference>
  </SignedInfo>
  <SignatureValue>LJdxzh2slqhqrJC/ssQRBlbe7kyomzCQOrIONNhRXaEnG2z2FWTEcMppyzH/U0bbmcF42/9orkiR
rrMOJVVCTSKvjRJdiJ66B9hLI0Cbx8L/a+qY3ZCsrT/UH2kocIPxEFmYjwE4V8IhEyo4rTUfS8jT
0WPXva3S25XCAK4wRgg4RcHmYPQANOlCXSoQ/hET53XwyAPgn4+qANvzrBzplUFhclTk5MvtEJ7G
caQK9YgdlTDLiDi/NC5QugKL4HU3JT1DQ8I1qmziw6ryNN0JYpXKOzLCC5Ck6KWV0Zften51fPAv
Ufyoqbx2iaDyn83ekLu8l3PxsIUNj0KJtP2GnA==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2022-05-31T16:55:58Z</mdssi:Value>
        </mdssi:SignatureTime>
      </SignatureProperty>
    </SignatureProperties>
  </Object>
  <Object Id="idOfficeObject">
    <SignatureProperties>
      <SignatureProperty Id="idOfficeV1Details" Target="#idPackageSignature">
        <SignatureInfoV1 xmlns="http://schemas.microsoft.com/office/2006/digsig">
          <SetupID>{443F2E12-0719-4EC4-9F22-97BD1BC784A1}</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2022-05-31T16:55:58Z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i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FQ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d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ehQAAAAcKDQcKDQcJDQ4WMShFrjFU1TJV1gECBAIDBAECBQoRKyZBowsTMQAAAAAAfqbJd6PIeqDCQFZ4JTd0Lk/HMVPSGy5uFiE4GypVJ0KnHjN9AAABAAAAAACcz+7S6ffb7fnC0t1haH0hMm8aLXIuT8ggOIwoRKslP58cK08AAAEAg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Tch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G4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O/6/e5pEUTNwI1Kjzk/eN3nvuZhPskdqovWCRQgR71M=</DigestValue>
    </Reference>
    <Reference Type="http://www.w3.org/2000/09/xmldsig#Object" URI="#idOfficeObject">
      <DigestMethod Algorithm="http://www.w3.org/2001/04/xmlenc#sha256"/>
      <DigestValue>r6DymXG/HQlIsMshohd/ywrkmRehML6DOCbFGQP8zHY=</DigestValue>
    </Reference>
    <Reference Type="http://uri.etsi.org/01903#SignedProperties" URI="#idSignedProperties">
      <Transforms>
        <Transform Algorithm="http://www.w3.org/TR/2001/REC-xml-c14n-20010315"/>
      </Transforms>
      <DigestMethod Algorithm="http://www.w3.org/2001/04/xmlenc#sha256"/>
      <DigestValue>kSRrj/FRjI0Oxpx/4IKH9aacq8M+WEti7yq+btlIr4M=</DigestValue>
    </Reference>
    <Reference Type="http://www.w3.org/2000/09/xmldsig#Object" URI="#idValidSigLnImg">
      <DigestMethod Algorithm="http://www.w3.org/2001/04/xmlenc#sha256"/>
      <DigestValue>vz2giRCHGJHaWxkfU2K1gFGTDUg+Tkidue2td3+OCxs=</DigestValue>
    </Reference>
    <Reference Type="http://www.w3.org/2000/09/xmldsig#Object" URI="#idInvalidSigLnImg">
      <DigestMethod Algorithm="http://www.w3.org/2001/04/xmlenc#sha256"/>
      <DigestValue>Y5gmvCA3054Y8hT1n1ns/kjvHDMOojieCydKIE9MwUM=</DigestValue>
    </Reference>
  </SignedInfo>
  <SignatureValue>Vt7pUpjY8dr1mZcMiOUire4s568anr4p9VhS51fNDJ5hd+QV+uW4t6h7eq9YztWD1cZu4QJB53ms
3+fqUlsENiZoTf4oo3oZ5uNrteB4E+XWiT8fWMAfeevsv9ikVFVumw9Krs3nBM4RgV5cd7rY4oIJ
5MMlzeYj9yT/AGHurX5qTIh+l27iyxbMLAC1n3EQGRbWwfTCnuYRakMEOu2JCrjDiYRGogjntr08
DR7epIyaybq40gJjuFyKiP7xfAsHzjA9OyekBFY1Wo7ZOcwxDpQI9fAeKrzKjU4WqVeqor4YHF8q
3+4g6OFt1WfLYJ0NAFfY8yuYuANSxLKNmNQ8hA==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2022-05-31T16:56:10Z</mdssi:Value>
        </mdssi:SignatureTime>
      </SignatureProperty>
    </SignatureProperties>
  </Object>
  <Object Id="idOfficeObject">
    <SignatureProperties>
      <SignatureProperty Id="idOfficeV1Details" Target="#idPackageSignature">
        <SignatureInfoV1 xmlns="http://schemas.microsoft.com/office/2006/digsig">
          <SetupID>{010D6971-E5A6-495C-A641-188567AD7FF4}</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2022-05-31T16:56:10Z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32E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x/s2jLcsKjntmjhO1u1vApNFluOQd1+RRs3bmKYoZJg=</DigestValue>
    </Reference>
    <Reference Type="http://www.w3.org/2000/09/xmldsig#Object" URI="#idOfficeObject">
      <DigestMethod Algorithm="http://www.w3.org/2001/04/xmlenc#sha256"/>
      <DigestValue>Kt0eWcjFiSeiW46NoRCnwGzS+UqJUXp9zzOStHtm3Mk=</DigestValue>
    </Reference>
    <Reference Type="http://uri.etsi.org/01903#SignedProperties" URI="#idSignedProperties">
      <Transforms>
        <Transform Algorithm="http://www.w3.org/TR/2001/REC-xml-c14n-20010315"/>
      </Transforms>
      <DigestMethod Algorithm="http://www.w3.org/2001/04/xmlenc#sha256"/>
      <DigestValue>XES9v3Et85H+Y6Qy6Cd5KnW8AqgcAtG2PaboZF39NAE=</DigestValue>
    </Reference>
    <Reference Type="http://www.w3.org/2000/09/xmldsig#Object" URI="#idValidSigLnImg">
      <DigestMethod Algorithm="http://www.w3.org/2001/04/xmlenc#sha256"/>
      <DigestValue>203rvWuT1eUunWx+EKPSa7R5U+fJVHS2NxiZpwqTZfE=</DigestValue>
    </Reference>
    <Reference Type="http://www.w3.org/2000/09/xmldsig#Object" URI="#idInvalidSigLnImg">
      <DigestMethod Algorithm="http://www.w3.org/2001/04/xmlenc#sha256"/>
      <DigestValue>JF2ufRb9L8ZAWKM2UL5vL5vpoujSYRKxWS6woRV68Jk=</DigestValue>
    </Reference>
  </SignedInfo>
  <SignatureValue>dok2ANCy/HG6iGqPDxdmJG1A0jncQm1hthZDMP9FSEligmjx829B3U1/uYXK6xu4tcXQeCrLslhL
EuvRz0D/rpHY8DfOGBxTejp7FEPDYK/mYt7GNZzYn3xauYyWLR0ff1D0i0gFhmrLMkU33MpYKoXN
hXCxLUxNqncqJO07YbLsdoWCh4O634q9FM8mY5AGfWjGH/hORyNUAucMv8RugkOpEoRcoEs+qqu+
sxCZRzSxD/aIb7ZQglfDUPKdLck/fFwwKr+oJZu78d4j7RHSYOj/jG5GUE0RDtLt7FV2vPTGRCrk
/Ok3OUJ7UU0vjyMihJzffVKHMQfQdZiHp2wqIA==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2022-05-31T16:56:21Z</mdssi:Value>
        </mdssi:SignatureTime>
      </SignatureProperty>
    </SignatureProperties>
  </Object>
  <Object Id="idOfficeObject">
    <SignatureProperties>
      <SignatureProperty Id="idOfficeV1Details" Target="#idPackageSignature">
        <SignatureInfoV1 xmlns="http://schemas.microsoft.com/office/2006/digsig">
          <SetupID>{3353E7B4-7C75-4344-9D99-FB298227A4D5}</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2022-05-31T16:56:21Z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i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FQ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d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fGQAAADT6ff///////+Tk5MjK0krSbkvUcsuT8YVJFoTIFIrSbgtTcEQHEcAAAAAAJzP7vT6/bTa8kRleixHhy1Nwi5PxiQtTnBwcJKSki81SRwtZAgOIwAAAAAAweD02+35gsLqZ5q6Jz1jNEJyOUZ4qamp+/v7////wdPeVnCJAQECAAAAAACv1/Ho8/ubzu6CwuqMudS3u769vb3////////////L5fZymsABAgMAgAAAAK/X8fz9/uLx+snk9uTy+vz9/v///////////////8vl9nKawAECA95S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G4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KO+CWJbJa2aljMzgM2LHrR5MVJDUPtZ3PtyOXotxcXc=</DigestValue>
    </Reference>
    <Reference Type="http://www.w3.org/2000/09/xmldsig#Object" URI="#idOfficeObject">
      <DigestMethod Algorithm="http://www.w3.org/2001/04/xmlenc#sha256"/>
      <DigestValue>M49rWa/lI93ivDcXvZe3Hvu644secn0vSWPzZ4sKayk=</DigestValue>
    </Reference>
    <Reference Type="http://uri.etsi.org/01903#SignedProperties" URI="#idSignedProperties">
      <Transforms>
        <Transform Algorithm="http://www.w3.org/TR/2001/REC-xml-c14n-20010315"/>
      </Transforms>
      <DigestMethod Algorithm="http://www.w3.org/2001/04/xmlenc#sha256"/>
      <DigestValue>cYsmstn9NqAd1sthgAsnX0CMAAIh2uZs1ZHp8F7DDIs=</DigestValue>
    </Reference>
    <Reference Type="http://www.w3.org/2000/09/xmldsig#Object" URI="#idValidSigLnImg">
      <DigestMethod Algorithm="http://www.w3.org/2001/04/xmlenc#sha256"/>
      <DigestValue>vz2giRCHGJHaWxkfU2K1gFGTDUg+Tkidue2td3+OCxs=</DigestValue>
    </Reference>
    <Reference Type="http://www.w3.org/2000/09/xmldsig#Object" URI="#idInvalidSigLnImg">
      <DigestMethod Algorithm="http://www.w3.org/2001/04/xmlenc#sha256"/>
      <DigestValue>Ox2OGFu+QCdRi1bAV/FtGl+1xbaqLmgRhPbtEr0d15w=</DigestValue>
    </Reference>
  </SignedInfo>
  <SignatureValue>CtxYYHQFwPAgOycmfJNYRMt88eXavdmDDMOL9rSztIaXssV+hG6jpdonY7E9HBXnNU3oMjbND6D1
jWhWG276YJHy+XfRCEwp9twWjo/JkDobLqRC8V1MnJMHgFGkFk+FAvX5x1MjK13pHwilcRjyFgJm
okknF6MZnS2OwdpL9K+hfscNDpAzSwkFQqF7xmRjC0mm6Q+14Vj1V4YHwyk3RHivjv4q10zvv8Q+
3/gI1v/1xWZZ/WyAb7AVuRzntToPe1h4Q72nsachusxFbVGm+ZyaLHa+Gu9o+f+MIoeI7pPAzJRI
VsTtspWWb7zMOSwR3YY/I4pY+1A+H5Kn1vy/8w==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svRKGIGqm/enmY7dLHSTM9Oz4HOdGxikbbxkKcHNKcs=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dIjfhvRDLfoxg2X/QCvNw7c9XfvGQ18HcpdjYdYxJGQ=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wlWWAfVz0aBKL/BCKDcNFWc70y9wXq5svqa237NQK2g=</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SCwKLzuUc18vNBEAoVU8hOZQfz4roM3wHpVT3Qr2/aI=</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xPHAjcuk3Hlu8YCK9nRotO9npfdXDfO2kXKnHnsmjMI=</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1YlZ+M6zLpilDMF6s4ppkEugbAW042v+n1dmFvFYpkQ=</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hlNcQ5BIukB4kc/bORkt++XvtGoh7aRImnPh5xC9TSE=</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C/sTF298hvw6oV9hSfegGK/Bmz/skFKk158uESCgGe4=</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OhHZnLx1wpPY3ZBCS8NO0NVw/bldZ3CiDDTqtNMGxPk=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6PNGPWuDDxkly6JJUCDY4/klevqGXUh3ERQHSs/4uW8=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/CowGoeePsZpcqly9meD/z0SdJAex3GmwC8PCY4fRYA=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m3biht/8EkpgIz1+OqygdwJ6jhjV74fxJjKz0xYziBw=</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XexSlpLoeTrCi4kkCFHD0uFMn+jxLAYQjVtd3uazFmQ=</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Lf8FSn6Px2sTsR/rxq4RMj8wkFIACCzW5bB02mCpT4s=</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f3y8V3xqMthOlLBOjP4xSTa/7SXmn+ORt5nTwFP67Us=</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GxNrXE7O2D3roqhD5m+oRyqp74vVo5BxCUjOy95HtLo=</DigestValue>
      </Reference>
      <Reference URI="/xl/drawings/drawing1.xml?ContentType=application/vnd.openxmlformats-officedocument.drawing+xml">
        <DigestMethod Algorithm="http://www.w3.org/2001/04/xmlenc#sha256"/>
        <DigestValue>Gn+YTfrVHWci15Jr+hWgvVU9EV6cqRKycwQfZLwSYJE=</DigestValue>
      </Reference>
      <Reference URI="/xl/drawings/drawing2.xml?ContentType=application/vnd.openxmlformats-officedocument.drawing+xml">
        <DigestMethod Algorithm="http://www.w3.org/2001/04/xmlenc#sha256"/>
        <DigestValue>rGVyG48Pok8nKpdI/W0jlizG7TPJWeCrLxYgK6RYYtA=</DigestValue>
      </Reference>
      <Reference URI="/xl/drawings/vmlDrawing1.vml?ContentType=application/vnd.openxmlformats-officedocument.vmlDrawing">
        <DigestMethod Algorithm="http://www.w3.org/2001/04/xmlenc#sha256"/>
        <DigestValue>8+BVw+6T/bf+U2234CgCRoSEsf+65TOaQyBOKfVekpY=</DigestValue>
      </Reference>
      <Reference URI="/xl/drawings/vmlDrawing10.vml?ContentType=application/vnd.openxmlformats-officedocument.vmlDrawing">
        <DigestMethod Algorithm="http://www.w3.org/2001/04/xmlenc#sha256"/>
        <DigestValue>XaZ4Ku2AwUXp22mTOJwRKcU/Cnl3791vJ1PEZ6X6tn8=</DigestValue>
      </Reference>
      <Reference URI="/xl/drawings/vmlDrawing11.vml?ContentType=application/vnd.openxmlformats-officedocument.vmlDrawing">
        <DigestMethod Algorithm="http://www.w3.org/2001/04/xmlenc#sha256"/>
        <DigestValue>07SGqd2DBkumKvvuZxld1ubsW9ep22FlzSavtovSMEs=</DigestValue>
      </Reference>
      <Reference URI="/xl/drawings/vmlDrawing12.vml?ContentType=application/vnd.openxmlformats-officedocument.vmlDrawing">
        <DigestMethod Algorithm="http://www.w3.org/2001/04/xmlenc#sha256"/>
        <DigestValue>Txzml8LbE1mdaz8ZrCEO0VFOF+IRvL20jrvGO1Z247o=</DigestValue>
      </Reference>
      <Reference URI="/xl/drawings/vmlDrawing13.vml?ContentType=application/vnd.openxmlformats-officedocument.vmlDrawing">
        <DigestMethod Algorithm="http://www.w3.org/2001/04/xmlenc#sha256"/>
        <DigestValue>UCK74lASMXOd8vBMIrPZWDUam4/5zOwNQUUneThC0nQ=</DigestValue>
      </Reference>
      <Reference URI="/xl/drawings/vmlDrawing14.vml?ContentType=application/vnd.openxmlformats-officedocument.vmlDrawing">
        <DigestMethod Algorithm="http://www.w3.org/2001/04/xmlenc#sha256"/>
        <DigestValue>dF3lbiu303pI1OvntaHxbKT+3AHzB9zwz4G64CMfbwU=</DigestValue>
      </Reference>
      <Reference URI="/xl/drawings/vmlDrawing15.vml?ContentType=application/vnd.openxmlformats-officedocument.vmlDrawing">
        <DigestMethod Algorithm="http://www.w3.org/2001/04/xmlenc#sha256"/>
        <DigestValue>wUZEgLvr39v+vsD/BtQnLoe1pqEV4vifrylZlsX3Sbk=</DigestValue>
      </Reference>
      <Reference URI="/xl/drawings/vmlDrawing2.vml?ContentType=application/vnd.openxmlformats-officedocument.vmlDrawing">
        <DigestMethod Algorithm="http://www.w3.org/2001/04/xmlenc#sha256"/>
        <DigestValue>+oPTL1qYKqblzerbWP1I1teYg9JOdYdPXVDM+ykir2M=</DigestValue>
      </Reference>
      <Reference URI="/xl/drawings/vmlDrawing3.vml?ContentType=application/vnd.openxmlformats-officedocument.vmlDrawing">
        <DigestMethod Algorithm="http://www.w3.org/2001/04/xmlenc#sha256"/>
        <DigestValue>oRUoCbhNrLc/z2CLaD1mZTj511Hu1dsr2pS+ZCL48UY=</DigestValue>
      </Reference>
      <Reference URI="/xl/drawings/vmlDrawing4.vml?ContentType=application/vnd.openxmlformats-officedocument.vmlDrawing">
        <DigestMethod Algorithm="http://www.w3.org/2001/04/xmlenc#sha256"/>
        <DigestValue>k6LoRDP5zXqlTCJGuR2fiwBgkLKg/FvC60xN0EcMfNc=</DigestValue>
      </Reference>
      <Reference URI="/xl/drawings/vmlDrawing5.vml?ContentType=application/vnd.openxmlformats-officedocument.vmlDrawing">
        <DigestMethod Algorithm="http://www.w3.org/2001/04/xmlenc#sha256"/>
        <DigestValue>5vtrEY4JdtlP3QSn2M14VvgTtKjeg4XW+lfbutukitQ=</DigestValue>
      </Reference>
      <Reference URI="/xl/drawings/vmlDrawing6.vml?ContentType=application/vnd.openxmlformats-officedocument.vmlDrawing">
        <DigestMethod Algorithm="http://www.w3.org/2001/04/xmlenc#sha256"/>
        <DigestValue>CesVBxjK/A+7jRB5r6quEMXyK1c/bxifDDuVOoamb64=</DigestValue>
      </Reference>
      <Reference URI="/xl/drawings/vmlDrawing7.vml?ContentType=application/vnd.openxmlformats-officedocument.vmlDrawing">
        <DigestMethod Algorithm="http://www.w3.org/2001/04/xmlenc#sha256"/>
        <DigestValue>J2wmpmpB4akQDtqjiWVXDeH5+W694t2Wwzd1aPrjfAA=</DigestValue>
      </Reference>
      <Reference URI="/xl/drawings/vmlDrawing8.vml?ContentType=application/vnd.openxmlformats-officedocument.vmlDrawing">
        <DigestMethod Algorithm="http://www.w3.org/2001/04/xmlenc#sha256"/>
        <DigestValue>kkmvo0OGAZPwbDRpleEsbeSW2C2sW1S3+Ku/K91IkFE=</DigestValue>
      </Reference>
      <Reference URI="/xl/drawings/vmlDrawing9.vml?ContentType=application/vnd.openxmlformats-officedocument.vmlDrawing">
        <DigestMethod Algorithm="http://www.w3.org/2001/04/xmlenc#sha256"/>
        <DigestValue>cxBK56EhSV9KMH/EEje3JnHRwuftep7cgJCJ6UWNkw4=</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Z+CbJdhvRj7CxsDdD1l8qp6DvlMFqscSibQXqrZEkas=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yz1WOc5yLmXarSb5Ztj4oOPyWD3j5dnKSYiAvlbC3SI=</DigestValue>
      </Reference>
      <Reference URI="/xl/externalLinks/externalLink1.xml?ContentType=application/vnd.openxmlformats-officedocument.spreadsheetml.externalLink+xml">
        <DigestMethod Algorithm="http://www.w3.org/2001/04/xmlenc#sha256"/>
        <DigestValue>lzUdCJmvYFEdgmFNksM2xtNW1aTZGAtGX6/rt6Ngs/s=</DigestValue>
      </Reference>
      <Reference URI="/xl/externalLinks/externalLink2.xml?ContentType=application/vnd.openxmlformats-officedocument.spreadsheetml.externalLink+xml">
        <DigestMethod Algorithm="http://www.w3.org/2001/04/xmlenc#sha256"/>
        <DigestValue>uVkG7S3C/SGMjGFqWGtYDTLmSBXRFWL+eB+kip9HvCA=</DigestValue>
      </Reference>
      <Reference URI="/xl/externalLinks/externalLink3.xml?ContentType=application/vnd.openxmlformats-officedocument.spreadsheetml.externalLink+xml">
        <DigestMethod Algorithm="http://www.w3.org/2001/04/xmlenc#sha256"/>
        <DigestValue>CyalAym1wKNykbTZLdWccJV60oQgdx4LLlHx0ehWYkk=</DigestValue>
      </Reference>
      <Reference URI="/xl/media/image1.emf?ContentType=image/x-emf">
        <DigestMethod Algorithm="http://www.w3.org/2001/04/xmlenc#sha256"/>
        <DigestValue>QBYqLdlwVDZjqdKrebg303LYxc22mKiPL2dNNznGZDM=</DigestValue>
      </Reference>
      <Reference URI="/xl/media/image10.emf?ContentType=image/x-emf">
        <DigestMethod Algorithm="http://www.w3.org/2001/04/xmlenc#sha256"/>
        <DigestValue>59Z/oHCLd+rawQWay49aRSmW/80d11HCVw0wK9ZM+BQ=</DigestValue>
      </Reference>
      <Reference URI="/xl/media/image11.emf?ContentType=image/x-emf">
        <DigestMethod Algorithm="http://www.w3.org/2001/04/xmlenc#sha256"/>
        <DigestValue>DUpRveCTsXkWawB/6cWdA/ZSaSp/DBklzqxXcTggsnQ=</DigestValue>
      </Reference>
      <Reference URI="/xl/media/image12.emf?ContentType=image/x-emf">
        <DigestMethod Algorithm="http://www.w3.org/2001/04/xmlenc#sha256"/>
        <DigestValue>BF3iJ7bZ2G+DWRrohFRVO4k3e6b9xN82m0tRA7Mc4zc=</DigestValue>
      </Reference>
      <Reference URI="/xl/media/image13.emf?ContentType=image/x-emf">
        <DigestMethod Algorithm="http://www.w3.org/2001/04/xmlenc#sha256"/>
        <DigestValue>wKMYST2yXybiC+y297euyRaZWpSSwLKVNqV60U4Xi68=</DigestValue>
      </Reference>
      <Reference URI="/xl/media/image14.emf?ContentType=image/x-emf">
        <DigestMethod Algorithm="http://www.w3.org/2001/04/xmlenc#sha256"/>
        <DigestValue>3Ty4rs3bL8wEGdlA0uoBNJOi7XLDJeEnie4i5zKcvpA=</DigestValue>
      </Reference>
      <Reference URI="/xl/media/image15.emf?ContentType=image/x-emf">
        <DigestMethod Algorithm="http://www.w3.org/2001/04/xmlenc#sha256"/>
        <DigestValue>9lxdCiA0z+N2zyqArruq6epf0RPMJrbfNKCwAN05Dqo=</DigestValue>
      </Reference>
      <Reference URI="/xl/media/image16.emf?ContentType=image/x-emf">
        <DigestMethod Algorithm="http://www.w3.org/2001/04/xmlenc#sha256"/>
        <DigestValue>ql+CjNzJe12yHQ6Jjuzr7Ns9OnoZiBSkttPChYTSqpM=</DigestValue>
      </Reference>
      <Reference URI="/xl/media/image17.emf?ContentType=image/x-emf">
        <DigestMethod Algorithm="http://www.w3.org/2001/04/xmlenc#sha256"/>
        <DigestValue>6fKwCcKsM+UPrDKA7KHdw43O4cgRHSNU8hxfTcT9PAY=</DigestValue>
      </Reference>
      <Reference URI="/xl/media/image18.emf?ContentType=image/x-emf">
        <DigestMethod Algorithm="http://www.w3.org/2001/04/xmlenc#sha256"/>
        <DigestValue>pDfVaieEDBWwsCSmVfW1oaB1VrbWGJRpV6kHOFr1cqo=</DigestValue>
      </Reference>
      <Reference URI="/xl/media/image19.emf?ContentType=image/x-emf">
        <DigestMethod Algorithm="http://www.w3.org/2001/04/xmlenc#sha256"/>
        <DigestValue>Ng65twnCamxHxulBZKGC+wYbCG0jNymz83g+SjFFR5s=</DigestValue>
      </Reference>
      <Reference URI="/xl/media/image2.emf?ContentType=image/x-emf">
        <DigestMethod Algorithm="http://www.w3.org/2001/04/xmlenc#sha256"/>
        <DigestValue>JIP3bL4Jywsbe9u0vihGonHLDn3E5jHZtYK/+gw+iX4=</DigestValue>
      </Reference>
      <Reference URI="/xl/media/image20.emf?ContentType=image/x-emf">
        <DigestMethod Algorithm="http://www.w3.org/2001/04/xmlenc#sha256"/>
        <DigestValue>3n86MUFPxoSMgviRlPYqKhtwdkQAzrwVNK8UlA7/gTI=</DigestValue>
      </Reference>
      <Reference URI="/xl/media/image21.emf?ContentType=image/x-emf">
        <DigestMethod Algorithm="http://www.w3.org/2001/04/xmlenc#sha256"/>
        <DigestValue>jA05ohsCTGMaa4NNr2kLznlLUv+V7pmppXF7vPUC03g=</DigestValue>
      </Reference>
      <Reference URI="/xl/media/image22.emf?ContentType=image/x-emf">
        <DigestMethod Algorithm="http://www.w3.org/2001/04/xmlenc#sha256"/>
        <DigestValue>pO3+nvuzu7ZAMELRSRcEA7fNHPCAWp9VB7XAL+RKq40=</DigestValue>
      </Reference>
      <Reference URI="/xl/media/image23.emf?ContentType=image/x-emf">
        <DigestMethod Algorithm="http://www.w3.org/2001/04/xmlenc#sha256"/>
        <DigestValue>r19i/D1RWWAS/jiz1b47PVVUpW/Ur81cCcNCOeJL79s=</DigestValue>
      </Reference>
      <Reference URI="/xl/media/image24.png?ContentType=image/png">
        <DigestMethod Algorithm="http://www.w3.org/2001/04/xmlenc#sha256"/>
        <DigestValue>4rAbGCKYwDgDTH0BJBwW8CLlMwgKP1gZ5xVFvC9MEyY=</DigestValue>
      </Reference>
      <Reference URI="/xl/media/image25.png?ContentType=image/png">
        <DigestMethod Algorithm="http://www.w3.org/2001/04/xmlenc#sha256"/>
        <DigestValue>knpExaZrPxAraezoHzf9Dhddi0qzy6XlLC3uJMIwK2A=</DigestValue>
      </Reference>
      <Reference URI="/xl/media/image3.emf?ContentType=image/x-emf">
        <DigestMethod Algorithm="http://www.w3.org/2001/04/xmlenc#sha256"/>
        <DigestValue>KH+vjQFHNyreyp+2LtpCFzSHPfe9mDahXMJl0d1ZMwA=</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PHMFmW2SrnkV8wG0eYdDonOKw9Zn7wThi8oMcuv4nGg=</DigestValue>
      </Reference>
      <Reference URI="/xl/media/image6.emf?ContentType=image/x-emf">
        <DigestMethod Algorithm="http://www.w3.org/2001/04/xmlenc#sha256"/>
        <DigestValue>NTxqD75inr9zgCOWESrUBKx7O4PhXRcY2pOcmdR09To=</DigestValue>
      </Reference>
      <Reference URI="/xl/media/image7.emf?ContentType=image/x-emf">
        <DigestMethod Algorithm="http://www.w3.org/2001/04/xmlenc#sha256"/>
        <DigestValue>lTI4yWdAcLTt8gSYnL5IlUpzOKIkldOATWhuGJlbexM=</DigestValue>
      </Reference>
      <Reference URI="/xl/media/image8.emf?ContentType=image/x-emf">
        <DigestMethod Algorithm="http://www.w3.org/2001/04/xmlenc#sha256"/>
        <DigestValue>wJ/T9x7tobUbBcbcSJLXkV+W0hKUl9Qb+WUINIJ2D0o=</DigestValue>
      </Reference>
      <Reference URI="/xl/media/image9.emf?ContentType=image/x-emf">
        <DigestMethod Algorithm="http://www.w3.org/2001/04/xmlenc#sha256"/>
        <DigestValue>0/yeJiiSl+0RDRcoBYavP2SzQBzW9C57RFjAGJJnpXs=</DigestValue>
      </Reference>
      <Reference URI="/xl/printerSettings/printerSettings1.bin?ContentType=application/vnd.openxmlformats-officedocument.spreadsheetml.printerSettings">
        <DigestMethod Algorithm="http://www.w3.org/2001/04/xmlenc#sha256"/>
        <DigestValue>Ibnvf/2tykz6qufy1N2jb59u9YsSz7j8l22qWqD7v/U=</DigestValue>
      </Reference>
      <Reference URI="/xl/printerSettings/printerSettings10.bin?ContentType=application/vnd.openxmlformats-officedocument.spreadsheetml.printerSettings">
        <DigestMethod Algorithm="http://www.w3.org/2001/04/xmlenc#sha256"/>
        <DigestValue>+L+I3P0/b70B+z64Jb6w4Op/Ajr84t3AO0ZjBVZ2G8g=</DigestValue>
      </Reference>
      <Reference URI="/xl/printerSettings/printerSettings11.bin?ContentType=application/vnd.openxmlformats-officedocument.spreadsheetml.printerSettings">
        <DigestMethod Algorithm="http://www.w3.org/2001/04/xmlenc#sha256"/>
        <DigestValue>Ibnvf/2tykz6qufy1N2jb59u9YsSz7j8l22qWqD7v/U=</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v4FyVrdlz6wB9dKLeAQIupw4SV3CWH1Uxa6t40978w0=</DigestValue>
      </Reference>
      <Reference URI="/xl/printerSettings/printerSettings3.bin?ContentType=application/vnd.openxmlformats-officedocument.spreadsheetml.printerSettings">
        <DigestMethod Algorithm="http://www.w3.org/2001/04/xmlenc#sha256"/>
        <DigestValue>Ibnvf/2tykz6qufy1N2jb59u9YsSz7j8l22qWqD7v/U=</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ucBhH//7l0F1AOzlZVLZt+qhVYg+bBAistj38QDo23c=</DigestValue>
      </Reference>
      <Reference URI="/xl/sharedStrings.xml?ContentType=application/vnd.openxmlformats-officedocument.spreadsheetml.sharedStrings+xml">
        <DigestMethod Algorithm="http://www.w3.org/2001/04/xmlenc#sha256"/>
        <DigestValue>ZhPpOju0RmWCYuABUnXBhiTDR7U9TPDK1vwCJ88yhsE=</DigestValue>
      </Reference>
      <Reference URI="/xl/styles.xml?ContentType=application/vnd.openxmlformats-officedocument.spreadsheetml.styles+xml">
        <DigestMethod Algorithm="http://www.w3.org/2001/04/xmlenc#sha256"/>
        <DigestValue>MJ6HWUIPr2xnLd5ythPZu//o5rdPeIgi4v5UgP2ss2g=</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mHjLRFLaAgdsWU0kcxx0P25lGlDXTINtlHPyhhX/RRE=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hbxHAUVgGLrOFg3QCWAv7j8ZdVnqWua+/66EDcxaK9Q=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hAd7ssk4DDP9e6FEYrw0h4j7J/tHk/EZQHHxDXV1HGg=</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xCuCcTPTO4NGg4n9jBCRWBKuhJ8MYrE9F9whgbw5oRM=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mulQJc8P+y/kK7C7rdkkP18e4M4CywVa1vUznKj+ZRY=</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njuAAFY49iAqw7KImbbFKtZHad9M5kerhK5HKVToc0s=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TsKxMaxpJ6DvIQNC2wz1BRnTg+MtjNrrIqMxfbJ0uTU=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YZdKYMSi9hxqkq9jBBbSR4D0rqngIiDup6TIj/VlXMw=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W7mILnuW5WgkVLfN4x59VlBMAIuoXmxBjPqSs2amfrs=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P/NYr0zPVlV3xWfe1L/MPR4JIpZH/hfPov4crhDDnD0=</DigestValue>
      </Reference>
      <Reference URI="/xl/worksheets/sheet1.xml?ContentType=application/vnd.openxmlformats-officedocument.spreadsheetml.worksheet+xml">
        <DigestMethod Algorithm="http://www.w3.org/2001/04/xmlenc#sha256"/>
        <DigestValue>/A7Q0AZvYOl1BULo3WLpbrjxFlFJlhzJgwnRg918mNw=</DigestValue>
      </Reference>
      <Reference URI="/xl/worksheets/sheet10.xml?ContentType=application/vnd.openxmlformats-officedocument.spreadsheetml.worksheet+xml">
        <DigestMethod Algorithm="http://www.w3.org/2001/04/xmlenc#sha256"/>
        <DigestValue>dOmcKLBIdAs2FbRGGPARG9BFtHRE8HFYfAUk9JN0gzE=</DigestValue>
      </Reference>
      <Reference URI="/xl/worksheets/sheet11.xml?ContentType=application/vnd.openxmlformats-officedocument.spreadsheetml.worksheet+xml">
        <DigestMethod Algorithm="http://www.w3.org/2001/04/xmlenc#sha256"/>
        <DigestValue>cwwv6xlXd4e6X5qadjru9Jq38/Y3GM2mwY4v4B1u9SY=</DigestValue>
      </Reference>
      <Reference URI="/xl/worksheets/sheet12.xml?ContentType=application/vnd.openxmlformats-officedocument.spreadsheetml.worksheet+xml">
        <DigestMethod Algorithm="http://www.w3.org/2001/04/xmlenc#sha256"/>
        <DigestValue>qoefRCYy6VjnZnl6IIYRjEDBAJ3BCGyFXjot60eSjlM=</DigestValue>
      </Reference>
      <Reference URI="/xl/worksheets/sheet13.xml?ContentType=application/vnd.openxmlformats-officedocument.spreadsheetml.worksheet+xml">
        <DigestMethod Algorithm="http://www.w3.org/2001/04/xmlenc#sha256"/>
        <DigestValue>IBVfUPPuGEwInDU2VxmwSKJBrbINaxwEAnLeXudLwcY=</DigestValue>
      </Reference>
      <Reference URI="/xl/worksheets/sheet14.xml?ContentType=application/vnd.openxmlformats-officedocument.spreadsheetml.worksheet+xml">
        <DigestMethod Algorithm="http://www.w3.org/2001/04/xmlenc#sha256"/>
        <DigestValue>N4M1pUr4irecL3rnt4Td2GZyC1LD9F+GgHDerBX3Qw4=</DigestValue>
      </Reference>
      <Reference URI="/xl/worksheets/sheet15.xml?ContentType=application/vnd.openxmlformats-officedocument.spreadsheetml.worksheet+xml">
        <DigestMethod Algorithm="http://www.w3.org/2001/04/xmlenc#sha256"/>
        <DigestValue>lLckLhuHUrFl3jMSynmuIwEFBtQ3dOYlcH0XljmXq6Y=</DigestValue>
      </Reference>
      <Reference URI="/xl/worksheets/sheet16.xml?ContentType=application/vnd.openxmlformats-officedocument.spreadsheetml.worksheet+xml">
        <DigestMethod Algorithm="http://www.w3.org/2001/04/xmlenc#sha256"/>
        <DigestValue>de4kGvZ43YvpWEZ35g7Ft850aCe3GWqqDEV4c9s59f0=</DigestValue>
      </Reference>
      <Reference URI="/xl/worksheets/sheet2.xml?ContentType=application/vnd.openxmlformats-officedocument.spreadsheetml.worksheet+xml">
        <DigestMethod Algorithm="http://www.w3.org/2001/04/xmlenc#sha256"/>
        <DigestValue>RRwZZn7Y5O4ji/Fm90cQPnMYmvtsEEnqVp+lKdOyyE8=</DigestValue>
      </Reference>
      <Reference URI="/xl/worksheets/sheet3.xml?ContentType=application/vnd.openxmlformats-officedocument.spreadsheetml.worksheet+xml">
        <DigestMethod Algorithm="http://www.w3.org/2001/04/xmlenc#sha256"/>
        <DigestValue>3PlwZj2refINtPZAfZtJGvhJ72QHwtWk1CAlGy6H8d0=</DigestValue>
      </Reference>
      <Reference URI="/xl/worksheets/sheet4.xml?ContentType=application/vnd.openxmlformats-officedocument.spreadsheetml.worksheet+xml">
        <DigestMethod Algorithm="http://www.w3.org/2001/04/xmlenc#sha256"/>
        <DigestValue>c7BS4EhnhyPGJHH06qmOTw49hmDrmBjzJjCNlKhUktE=</DigestValue>
      </Reference>
      <Reference URI="/xl/worksheets/sheet5.xml?ContentType=application/vnd.openxmlformats-officedocument.spreadsheetml.worksheet+xml">
        <DigestMethod Algorithm="http://www.w3.org/2001/04/xmlenc#sha256"/>
        <DigestValue>HO8LyygIgXDXMN8mmds7qgZnTQqPJD8zoMluP+euqo8=</DigestValue>
      </Reference>
      <Reference URI="/xl/worksheets/sheet6.xml?ContentType=application/vnd.openxmlformats-officedocument.spreadsheetml.worksheet+xml">
        <DigestMethod Algorithm="http://www.w3.org/2001/04/xmlenc#sha256"/>
        <DigestValue>cBHRuwbRqplcfRSWZwb0f/ixX5c8CLetjNzjMMjr/d8=</DigestValue>
      </Reference>
      <Reference URI="/xl/worksheets/sheet7.xml?ContentType=application/vnd.openxmlformats-officedocument.spreadsheetml.worksheet+xml">
        <DigestMethod Algorithm="http://www.w3.org/2001/04/xmlenc#sha256"/>
        <DigestValue>px7YZZLxDdKCmhqCDMHjrgpmd0RsilsSBsNF7BHLZCA=</DigestValue>
      </Reference>
      <Reference URI="/xl/worksheets/sheet8.xml?ContentType=application/vnd.openxmlformats-officedocument.spreadsheetml.worksheet+xml">
        <DigestMethod Algorithm="http://www.w3.org/2001/04/xmlenc#sha256"/>
        <DigestValue>FpZg1+eTlvNaXEspjUtKfXL3HTqpiHnQCA+baAmi8b0=</DigestValue>
      </Reference>
      <Reference URI="/xl/worksheets/sheet9.xml?ContentType=application/vnd.openxmlformats-officedocument.spreadsheetml.worksheet+xml">
        <DigestMethod Algorithm="http://www.w3.org/2001/04/xmlenc#sha256"/>
        <DigestValue>b0JvEmIfRrrJtjqr7281Ifuv2OkMg61wgCgPZ2gSOVc=</DigestValue>
      </Reference>
    </Manifest>
    <SignatureProperties>
      <SignatureProperty Id="idSignatureTime" Target="#idPackageSignature">
        <mdssi:SignatureTime xmlns:mdssi="http://schemas.openxmlformats.org/package/2006/digital-signature">
          <mdssi:Format>YYYY-MM-DDThh:mm:ssTZD</mdssi:Format>
          <mdssi:Value>2022-05-31T16:56:34Z</mdssi:Value>
        </mdssi:SignatureTime>
      </SignatureProperty>
    </SignatureProperties>
  </Object>
  <Object Id="idOfficeObject">
    <SignatureProperties>
      <SignatureProperty Id="idOfficeV1Details" Target="#idPackageSignature">
        <SignatureInfoV1 xmlns="http://schemas.microsoft.com/office/2006/digsig">
          <SetupID>{31AD0DA0-4A6E-4D9B-AEEB-9ED5DFD794DE}</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2022-05-31T16:56:34Z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s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CCtjXWo7VwAHqaaZUh7+QBSAAAASAAAAJJ9mmUugh93AAAAAAAA+HY4zlYAkR4ldwAAAACSfZplsR4ld3TOVgD441wAkn2aZQAAAAD441wAdAsfAAAAAAAAAAAAAAAAAAAAAAAEAAAAaM9WAGjPVgAAAgAAZM5WAAAAFHU8zlYAFBMMdRAAAABqz1YACQAAAJlvFHUOlMcEVAaIfwkAAAAkEwx1aM9WAAACAABoz1YAAAAAAAAAAAAAAAAAAAAAAAAAAAAeppplIK2NdWjOVgAUogR0pumNKh6mmmWQzlYAImoUdQAAAAAAAgAAaM9WAAkAAABoz1YAZHYACAAAAAAlAAAADAAAAAEAAAAYAAAADAAAAAAAAAISAAAADAAAAAEAAAAeAAAAGAAAAL0AAAAEAAAA9wAAABEAAAAlAAAADAAAAAEAAABUAAAAiAAAAL4AAAAEAAAA9QAAABAAAAABAAAA0XbJQasKyUG+AAAABAAAAAoAAABMAAAAAAAAAAAAAAAAAAAA//////////9gAAAAMwAxAC8AMAA1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T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nxkCA8mnM/u69/SvI9jt4tgjIR9FBosDBEjMVTUMlXWMVPRKUSeDxk4AAAAAAAAAADT6ff///////+Tk5MjK0krSbkvUcsuT8YVJFoTIFIrSbgtTcEQHEdh6QAAAJzP7vT6/bTa8kRleixHhy1Nwi5PxiQtTnBwcJKSki81SRwtZAgOIwAAAAAAweD02+35gsLqZ5q6Jz1jNEJyOUZ4qamp+/v7////wdPeVnCJAQECgD8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qO1cAB6mmmVIe/kAUgAAAEgAAACSfZplLoIfdwAAAAAAAPh2OM5WAJEeJXcAAAAAkn2aZbEeJXd0zlYA+ONcAJJ9mmUAAAAA+ONcAHQLHwAAAAAAAAAAAAAAAAAAAAAABAAAAGjPVgBoz1YAAAIAAGTOVgAAABR1PM5WABQTDHUQAAAAas9WAAkAAACZbxR1DpTHBFQGiH8JAAAAJBMMdWjPVgAAAgAAaM9WAAAAAAAAAAAAAAAAAAAAAAAAAAAAHqaaZSCtjXVozlYAFKIEdKbpjSoeppplkM5WACJqFHUAAAAAAAIAAGjPVgAJAAAAaM9WAG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bD9AHHwAoAgAA0AcfAAgCAAAAAAAA4Mx6DxEAAAAAAB8AAAAfAAAAHwBoK5IPEgAAAIQrkg////9/NBUfAAAAAAB8Ah8AHwAAADAVHwC8WyF3YAxWALxbIXf8AQAAAAAAANQrrAS4Bl0AGCqsBAQAAAC8DVYAvA1WAAACAAAAAFYAXG4UdZQMVgAUEwx1EAAAAL4NVgAHAAAAmW8UdY8uPWRUBoh/BwAAACQTDHW8DVYAAAIAALwNVgAAAAAAAAAAAAAAAAAAAAAAAAAAAMYtPWS4Bl0A/AEAALwMVgDOK40q5AxWACJqFHUAAAAAAAIAALwNVgAHAAAAvA1W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FYAqAAAAAEAAAAAAAAAOKf//xwAABwAAAAAAgAAAAAAXADyAwDx4PZtDwAAAADogZcPAwAAAAAAXACIh5cPAAAAAOiBlw/jhUxkAwAAAOyFTGQBAAAAIHSbD2jNfWSOaERk+LJPEAAAAABMKv90BAAAAGQNVgBkDVYAAAIAAAAAVgBcbhR1PAxWABQTDHUQAAAAZg1WAAYAAACZbxR1kAEAAFQGiH8GAAAAJBMMdWQNVgAAAgAAZA1WAAAAAAAAAAAAAAAAAAAAAAAAAAAAAAAAAAAAAAAAAAAAAAAAAKYrjSqMDFYAImoUdQAAAAAAAgAAZA1WAAYAAABkDVY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bkBAGwAAAAAAAAA7ZNYZNgKVgAtl1hkVBUBuSBbTAx0klhkEAqtBCBbTAxom5gPFQAAACBbTAygklhksHBjACBbTAwbAAAAFQAAAAAMVgBom5gPAAAAAAAAAAAAAAAACAAAAEwq/3QEAAAAnAxWAJwMVgAAAgAAAABWAFxuFHV0C1YAFBMMdRAAAACeDFYACQAAAJlvFHWQAQAAVAaIfwkAAAAkEwx1nAxWAAACAACcDFYAAAAAAAAAAAAAAAAAAAAAAAAAAAAAAAAAAAAAAAAAAAAAAAAA7iyNKsQLVgAiahR1AAAAAAACAACcDFYACQAAAJwMVg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2AAAAAoAAABQAAAAbAAAAFwAAAABAAAA0XbJQasKyUEKAAAAUAAAABcAAABMAAAAAAAAAAAAAAAAAAAA//////////98AAAATABpAGMALgAgAEUAbAB2AGkAcgBhACAAUgB1AGYAZgBpAG4AZQBsAGwAaQAgAAAABQAAAAMAAAAFAAAAAwAAAAMAAAAGAAAAAwAAAAUAAAADAAAABAAAAAYAAAADAAAABwAAAAcAAAAEAAAABAAAAAMAAAAHAAAABgAAAAM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AwAQAACgAAAGAAAADYAAAAbAAAAAEAAADRdslBqwrJQQoAAABgAAAAJgAAAEwAAAAAAAAAAAAAAAAAAAD//////////5gAAABDAG8AbgB0AGEAZABvAHIAYQAgAFIAZQBnAC4AQwA3ADUANwAgAEIAYQBrAGUAcgBUAGkAbABsAHkAIABQAGEAcgBhAGcAdQBhAHkABwAAAAcAAAAHAAAABAAAAAYAAAAHAAAABwAAAAQAAAAGAAAAAwAAAAcAAAAGAAAABwAAAAMAAAAHAAAABgAAAAYAAAAGAAAAAwAAAAcAAAAGAAAABgAAAAYAAAAEAAAABQAAAAMAAAADAAAAAwAAAAUAAAADAAAABgAAAAYAAAAEAAAABgAAAAcAAAAHAAAABgAAAAU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CARATULA I</vt:lpstr>
      <vt:lpstr>CARATULA II </vt:lpstr>
      <vt:lpstr>CARATULA III</vt:lpstr>
      <vt:lpstr>ACTIVO-PASIVO</vt:lpstr>
      <vt:lpstr>RESULTADO</vt:lpstr>
      <vt:lpstr>FLUJO</vt:lpstr>
      <vt:lpstr>VARIAC.PATRIM</vt:lpstr>
      <vt:lpstr>NOTA INICIAL</vt:lpstr>
      <vt:lpstr>NOTA 5 A-E</vt:lpstr>
      <vt:lpstr>NOTA 5 F</vt:lpstr>
      <vt:lpstr>ANEXO G-L</vt:lpstr>
      <vt:lpstr>ANEXO M-P</vt:lpstr>
      <vt:lpstr>ANEXO R-U</vt:lpstr>
      <vt:lpstr>ANEXO V-X</vt:lpstr>
      <vt:lpstr>NOTA FINAL</vt:lpstr>
      <vt:lpstr>ANEXO III</vt:lpstr>
      <vt:lpstr>'CARATULA I'!Área_de_impresión</vt:lpstr>
      <vt:lpstr>'CARATULA III'!Área_de_impresión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Contabilidad2</dc:creator>
  <cp:lastModifiedBy>Andrea Celeste Nuñez</cp:lastModifiedBy>
  <cp:lastPrinted>2022-04-01T18:15:43Z</cp:lastPrinted>
  <dcterms:created xsi:type="dcterms:W3CDTF">2020-11-26T19:26:45Z</dcterms:created>
  <dcterms:modified xsi:type="dcterms:W3CDTF">2022-05-31T15:55:12Z</dcterms:modified>
</cp:coreProperties>
</file>