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sigs" ContentType="application/vnd.openxmlformats-package.digital-signature-origin"/>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Override PartName="/_xmlsignatures/sig2.xml" ContentType="application/vnd.openxmlformats-package.digital-signature-xmlsignature+xml"/>
  <Override PartName="/_xmlsignatures/sig4.xml" ContentType="application/vnd.openxmlformats-package.digital-signature-xmlsignature+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mc:AlternateContent xmlns:mc="http://schemas.openxmlformats.org/markup-compatibility/2006">
    <mc:Choice Requires="x15">
      <x15ac:absPath xmlns:x15ac="http://schemas.microsoft.com/office/spreadsheetml/2010/11/ac" url="C:\Users\3194087\Desktop\"/>
    </mc:Choice>
  </mc:AlternateContent>
  <xr:revisionPtr revIDLastSave="0" documentId="13_ncr:201_{61A17670-6B06-4134-8586-6E6C95B8EB9E}" xr6:coauthVersionLast="47" xr6:coauthVersionMax="47" xr10:uidLastSave="{00000000-0000-0000-0000-000000000000}"/>
  <bookViews>
    <workbookView xWindow="-108" yWindow="-108" windowWidth="23256" windowHeight="12576" tabRatio="936" activeTab="2" xr2:uid="{00000000-000D-0000-FFFF-FFFF00000000}"/>
  </bookViews>
  <sheets>
    <sheet name="Índice" sheetId="1" r:id="rId1"/>
    <sheet name="IG" sheetId="2" r:id="rId2"/>
    <sheet name="BG" sheetId="20" r:id="rId3"/>
    <sheet name="ER" sheetId="6" r:id="rId4"/>
    <sheet name="FE" sheetId="21" r:id="rId5"/>
    <sheet name="CA FE" sheetId="22" state="hidden" r:id="rId6"/>
    <sheet name="VPN" sheetId="23" r:id="rId7"/>
    <sheet name="Notas 1 a Nota 4" sheetId="10" r:id="rId8"/>
    <sheet name="Nota 5 - Inc. 5.f al Inc. 5v" sheetId="13" r:id="rId9"/>
    <sheet name="Nota 5 - Inc. 5.a al Inc. 5.e" sheetId="24" r:id="rId10"/>
    <sheet name="Nota 6 a Nota 12" sheetId="14" r:id="rId11"/>
    <sheet name="Clasificación" sheetId="4" state="hidden" r:id="rId12"/>
    <sheet name="BG 062022" sheetId="3" state="hidden" r:id="rId13"/>
    <sheet name="BG122021" sheetId="26" state="hidden" r:id="rId14"/>
  </sheets>
  <definedNames>
    <definedName name="\a" localSheetId="9">#REF!</definedName>
    <definedName name="\a" localSheetId="6">#REF!</definedName>
    <definedName name="\a">#REF!</definedName>
    <definedName name="_____DAT23">#REF!</definedName>
    <definedName name="_____DAT24">#REF!</definedName>
    <definedName name="____DAT23">#REF!</definedName>
    <definedName name="____DAT24">#REF!</definedName>
    <definedName name="___DAT1">#REF!</definedName>
    <definedName name="___DAT12">#REF!</definedName>
    <definedName name="___DAT13">#REF!</definedName>
    <definedName name="___DAT14">#REF!</definedName>
    <definedName name="___DAT15">#REF!</definedName>
    <definedName name="___DAT16">#REF!</definedName>
    <definedName name="___DAT17">#REF!</definedName>
    <definedName name="___DAT18">#REF!</definedName>
    <definedName name="___DAT19">#REF!</definedName>
    <definedName name="___DAT2">#REF!</definedName>
    <definedName name="___DAT20">#REF!</definedName>
    <definedName name="___DAT22">#REF!</definedName>
    <definedName name="___DAT23">#REF!</definedName>
    <definedName name="___DAT24">#REF!</definedName>
    <definedName name="___DAT3">#REF!</definedName>
    <definedName name="___DAT4">#REF!</definedName>
    <definedName name="___DAT5">#REF!</definedName>
    <definedName name="___DAT6">#REF!</definedName>
    <definedName name="___DAT7">#REF!</definedName>
    <definedName name="___DAT8">#REF!</definedName>
    <definedName name="__DAT1">#REF!</definedName>
    <definedName name="__DAT12">#REF!</definedName>
    <definedName name="__DAT13">#REF!</definedName>
    <definedName name="__DAT14">#REF!</definedName>
    <definedName name="__DAT15">#REF!</definedName>
    <definedName name="__DAT16">#REF!</definedName>
    <definedName name="__DAT17">#REF!</definedName>
    <definedName name="__DAT18">#REF!</definedName>
    <definedName name="__DAT19">#REF!</definedName>
    <definedName name="__DAT2">#REF!</definedName>
    <definedName name="__DAT20">#REF!</definedName>
    <definedName name="__DAT22">#REF!</definedName>
    <definedName name="__DAT23" localSheetId="6">#REF!</definedName>
    <definedName name="__DAT23">#REF!</definedName>
    <definedName name="__DAT24" localSheetId="6">#REF!</definedName>
    <definedName name="__DAT24">#REF!</definedName>
    <definedName name="__DAT3">#REF!</definedName>
    <definedName name="__DAT4">#REF!</definedName>
    <definedName name="__DAT5">#REF!</definedName>
    <definedName name="__DAT6">#REF!</definedName>
    <definedName name="__DAT7">#REF!</definedName>
    <definedName name="__DAT8">#REF!</definedName>
    <definedName name="__RSE1">#REF!</definedName>
    <definedName name="__RSE2">#REF!</definedName>
    <definedName name="_DAT1">#REF!</definedName>
    <definedName name="_DAT12">#REF!</definedName>
    <definedName name="_DAT13" localSheetId="6">#REF!</definedName>
    <definedName name="_DAT13">#REF!</definedName>
    <definedName name="_DAT14" localSheetId="6">#REF!</definedName>
    <definedName name="_DAT14">#REF!</definedName>
    <definedName name="_DAT15">#REF!</definedName>
    <definedName name="_DAT16">#REF!</definedName>
    <definedName name="_DAT17" localSheetId="6">#REF!</definedName>
    <definedName name="_DAT17">#REF!</definedName>
    <definedName name="_DAT18" localSheetId="6">#REF!</definedName>
    <definedName name="_DAT18">#REF!</definedName>
    <definedName name="_DAT19" localSheetId="6">#REF!</definedName>
    <definedName name="_DAT19">#REF!</definedName>
    <definedName name="_DAT2">#REF!</definedName>
    <definedName name="_DAT20" localSheetId="6">#REF!</definedName>
    <definedName name="_DAT20">#REF!</definedName>
    <definedName name="_DAT22" localSheetId="6">#REF!</definedName>
    <definedName name="_DAT22">#REF!</definedName>
    <definedName name="_DAT23" localSheetId="6">#REF!</definedName>
    <definedName name="_DAT23">#REF!</definedName>
    <definedName name="_DAT24" localSheetId="6">#REF!</definedName>
    <definedName name="_DAT24">#REF!</definedName>
    <definedName name="_DAT3" localSheetId="6">#REF!</definedName>
    <definedName name="_DAT3">#REF!</definedName>
    <definedName name="_DAT4" localSheetId="6">#REF!</definedName>
    <definedName name="_DAT4">#REF!</definedName>
    <definedName name="_DAT5" localSheetId="6">#REF!</definedName>
    <definedName name="_DAT5">#REF!</definedName>
    <definedName name="_DAT6">#REF!</definedName>
    <definedName name="_DAT7">#REF!</definedName>
    <definedName name="_DAT8">#REF!</definedName>
    <definedName name="_xlnm._FilterDatabase" localSheetId="12" hidden="1">'BG 062022'!#REF!</definedName>
    <definedName name="_xlnm._FilterDatabase" localSheetId="5" hidden="1">'CA FE'!$B$2:$G$163</definedName>
    <definedName name="_xlnm._FilterDatabase" localSheetId="11" hidden="1">Clasificación!$A$4:$N$175</definedName>
    <definedName name="_Key1" localSheetId="6" hidden="1">#REF!</definedName>
    <definedName name="_Key1" hidden="1">#REF!</definedName>
    <definedName name="_Key2" localSheetId="6" hidden="1">#REF!</definedName>
    <definedName name="_Key2" hidden="1">#REF!</definedName>
    <definedName name="_Order1" hidden="1">255</definedName>
    <definedName name="_Order2" hidden="1">255</definedName>
    <definedName name="_Parse_In" localSheetId="6" hidden="1">#REF!</definedName>
    <definedName name="_Parse_In" hidden="1">#REF!</definedName>
    <definedName name="_Parse_Out" localSheetId="6" hidden="1">#REF!</definedName>
    <definedName name="_Parse_Out" hidden="1">#REF!</definedName>
    <definedName name="_RSE1">#REF!</definedName>
    <definedName name="_RSE2">#REF!</definedName>
    <definedName name="_TPy530231">#REF!</definedName>
    <definedName name="a" localSheetId="3" hidden="1">{#N/A,#N/A,FALSE,"Aging Summary";#N/A,#N/A,FALSE,"Ratio Analysis";#N/A,#N/A,FALSE,"Test 120 Day Accts";#N/A,#N/A,FALSE,"Tickmarks"}</definedName>
    <definedName name="a" localSheetId="4" hidden="1">{#N/A,#N/A,FALSE,"Aging Summary";#N/A,#N/A,FALSE,"Ratio Analysis";#N/A,#N/A,FALSE,"Test 120 Day Accts";#N/A,#N/A,FALSE,"Tickmarks"}</definedName>
    <definedName name="a" localSheetId="9" hidden="1">{#N/A,#N/A,FALSE,"Aging Summary";#N/A,#N/A,FALSE,"Ratio Analysis";#N/A,#N/A,FALSE,"Test 120 Day Accts";#N/A,#N/A,FALSE,"Tickmarks"}</definedName>
    <definedName name="A" localSheetId="6">#REF!</definedName>
    <definedName name="a" hidden="1">{#N/A,#N/A,FALSE,"Aging Summary";#N/A,#N/A,FALSE,"Ratio Analysis";#N/A,#N/A,FALSE,"Test 120 Day Accts";#N/A,#N/A,FALSE,"Tickmarks"}</definedName>
    <definedName name="A_impresión_IM" localSheetId="6">#REF!</definedName>
    <definedName name="A_impresión_IM">#REF!</definedName>
    <definedName name="aakdkadk" hidden="1">#REF!</definedName>
    <definedName name="Acceso_Ganado">#REF!</definedName>
    <definedName name="acctascomb">#REF!</definedName>
    <definedName name="acctashold1">#REF!</definedName>
    <definedName name="acctashold2">#REF!</definedName>
    <definedName name="acctasnorte">#REF!</definedName>
    <definedName name="acctassur">#REF!</definedName>
    <definedName name="ADV_PROM" localSheetId="6">#REF!</definedName>
    <definedName name="ADV_PROM">#REF!</definedName>
    <definedName name="APSUMMARY">#REF!</definedName>
    <definedName name="AR_Balance">#REF!</definedName>
    <definedName name="ARA_Threshold">#REF!</definedName>
    <definedName name="_xlnm.Print_Area" localSheetId="3">ER!$A$2:$H$90</definedName>
    <definedName name="_xlnm.Print_Area" localSheetId="9">'Nota 5 - Inc. 5.a al Inc. 5.e'!$A$1:$J$127</definedName>
    <definedName name="_xlnm.Print_Area" localSheetId="8">'Nota 5 - Inc. 5.f al Inc. 5v'!$A$1:$I$195</definedName>
    <definedName name="_xlnm.Print_Area" localSheetId="10">'Nota 6 a Nota 12'!$A$4:$G$73</definedName>
    <definedName name="_xlnm.Print_Area" localSheetId="7">'Notas 1 a Nota 4'!$A$1:$L$106</definedName>
    <definedName name="_xlnm.Print_Area" localSheetId="6">VPN!$B$5:$L$32</definedName>
    <definedName name="Area_de_impresión2" localSheetId="6">#REF!</definedName>
    <definedName name="Area_de_impresión2">#REF!</definedName>
    <definedName name="Area_de_impresión3" localSheetId="6">#REF!</definedName>
    <definedName name="Area_de_impresión3">#REF!</definedName>
    <definedName name="ARGENTINA" localSheetId="6">#REF!</definedName>
    <definedName name="ARGENTINA">#REF!</definedName>
    <definedName name="ARP_Threshold">#REF!</definedName>
    <definedName name="Array">#REF!</definedName>
    <definedName name="AS2DocOpenMode" hidden="1">"AS2DocumentEdit"</definedName>
    <definedName name="AS2HasNoAutoHeaderFooter" hidden="1">" "</definedName>
    <definedName name="AS2ReportLS" hidden="1">1</definedName>
    <definedName name="AS2StaticLS" localSheetId="6" hidden="1">#REF!</definedName>
    <definedName name="AS2StaticLS" hidden="1">#REF!</definedName>
    <definedName name="AS2SyncStepLS" hidden="1">0</definedName>
    <definedName name="AS2TickmarkLS" localSheetId="6" hidden="1">#REF!</definedName>
    <definedName name="AS2TickmarkLS" hidden="1">#REF!</definedName>
    <definedName name="AS2VersionLS" hidden="1">300</definedName>
    <definedName name="assssssssssssssssssssssssssssssssssssssssss" hidden="1">#REF!</definedName>
    <definedName name="B" localSheetId="6">#REF!</definedName>
    <definedName name="B">#REF!</definedName>
    <definedName name="_xlnm.Database" localSheetId="6">#REF!</definedName>
    <definedName name="_xlnm.Database">#REF!</definedName>
    <definedName name="basemeta" localSheetId="6">#REF!</definedName>
    <definedName name="basemeta">#REF!</definedName>
    <definedName name="basenueva" localSheetId="6">#REF!</definedName>
    <definedName name="basenueva">#REF!</definedName>
    <definedName name="BB">#REF!</definedName>
    <definedName name="BCDE" localSheetId="4" hidden="1">{#N/A,#N/A,FALSE,"Aging Summary";#N/A,#N/A,FALSE,"Ratio Analysis";#N/A,#N/A,FALSE,"Test 120 Day Accts";#N/A,#N/A,FALSE,"Tickmarks"}</definedName>
    <definedName name="BCDE" localSheetId="9" hidden="1">{#N/A,#N/A,FALSE,"Aging Summary";#N/A,#N/A,FALSE,"Ratio Analysis";#N/A,#N/A,FALSE,"Test 120 Day Accts";#N/A,#N/A,FALSE,"Tickmarks"}</definedName>
    <definedName name="BCDE" localSheetId="6" hidden="1">{#N/A,#N/A,FALSE,"Aging Summary";#N/A,#N/A,FALSE,"Ratio Analysis";#N/A,#N/A,FALSE,"Test 120 Day Accts";#N/A,#N/A,FALSE,"Tickmarks"}</definedName>
    <definedName name="BCDE" hidden="1">{#N/A,#N/A,FALSE,"Aging Summary";#N/A,#N/A,FALSE,"Ratio Analysis";#N/A,#N/A,FALSE,"Test 120 Day Accts";#N/A,#N/A,FALSE,"Tickmarks"}</definedName>
    <definedName name="BG_Del" hidden="1">15</definedName>
    <definedName name="BG_Ins" hidden="1">4</definedName>
    <definedName name="BG_Mod" hidden="1">6</definedName>
    <definedName name="BIHSIEJFIUDHFSKFVHJSF" hidden="1">#REF!</definedName>
    <definedName name="bjhgugydrfshdxhcfi" hidden="1">#REF!</definedName>
    <definedName name="BRASIL" localSheetId="6">#REF!</definedName>
    <definedName name="BRASIL">#REF!</definedName>
    <definedName name="bsusocomb1">#REF!</definedName>
    <definedName name="bsusonorte1">#REF!</definedName>
    <definedName name="bsusosur1">#REF!</definedName>
    <definedName name="BuiltIn_Print_Area" localSheetId="6">#REF!</definedName>
    <definedName name="BuiltIn_Print_Area">#REF!</definedName>
    <definedName name="BuiltIn_Print_Area___0___0___0___0___0" localSheetId="6">#REF!</definedName>
    <definedName name="BuiltIn_Print_Area___0___0___0___0___0">#REF!</definedName>
    <definedName name="BuiltIn_Print_Area___0___0___0___0___0___0___0___0" localSheetId="6">#REF!</definedName>
    <definedName name="BuiltIn_Print_Area___0___0___0___0___0___0___0___0">#REF!</definedName>
    <definedName name="canal" localSheetId="6">#REF!</definedName>
    <definedName name="canal">#REF!</definedName>
    <definedName name="Capitali">#REF!</definedName>
    <definedName name="CC" localSheetId="6">#REF!</definedName>
    <definedName name="CC">#REF!</definedName>
    <definedName name="cdrogtos">#REF!</definedName>
    <definedName name="cdrogtoscomb">#REF!</definedName>
    <definedName name="cdrogtoshold">#REF!</definedName>
    <definedName name="CdroGtosHYP">#REF!</definedName>
    <definedName name="cdrogtosnorte">#REF!</definedName>
    <definedName name="CdroGtosSAP">#REF!</definedName>
    <definedName name="cdrogtossur">#REF!</definedName>
    <definedName name="chart1" localSheetId="6">#REF!</definedName>
    <definedName name="chart1">#REF!</definedName>
    <definedName name="cliente" localSheetId="6">#REF!</definedName>
    <definedName name="cliente">#REF!</definedName>
    <definedName name="cliente2" localSheetId="6">#REF!</definedName>
    <definedName name="cliente2">#REF!</definedName>
    <definedName name="Clientes" localSheetId="6">#REF!</definedName>
    <definedName name="Clientes">#REF!</definedName>
    <definedName name="Clients_Population_Total" localSheetId="6">#REF!</definedName>
    <definedName name="Clients_Population_Total">#REF!</definedName>
    <definedName name="cndsuuuuuuuuuuuuuuuuuuuuuuuuuuuuuuuuuuuuuuuuuuuuuuuuuuuuu" hidden="1">#REF!</definedName>
    <definedName name="co" localSheetId="6">#REF!</definedName>
    <definedName name="co">#REF!</definedName>
    <definedName name="COMPAÑIAS" localSheetId="6">#REF!</definedName>
    <definedName name="COMPAÑIAS">#REF!</definedName>
    <definedName name="Compilacion">#REF!</definedName>
    <definedName name="complacu" localSheetId="6">#REF!</definedName>
    <definedName name="complacu">#REF!</definedName>
    <definedName name="complemes" localSheetId="6">#REF!</definedName>
    <definedName name="complemes">#REF!</definedName>
    <definedName name="Computed_Sample_Population_Total" localSheetId="6">#REF!</definedName>
    <definedName name="Computed_Sample_Population_Total">#REF!</definedName>
    <definedName name="COST_MP" localSheetId="6">#REF!</definedName>
    <definedName name="COST_MP">#REF!</definedName>
    <definedName name="crin0010">#REF!</definedName>
    <definedName name="Customer">#REF!</definedName>
    <definedName name="customerld">#REF!</definedName>
    <definedName name="CustomerPCS">#REF!</definedName>
    <definedName name="CY_Accounts_Receivable" localSheetId="6">#REF!</definedName>
    <definedName name="CY_Administration" localSheetId="6">#REF!</definedName>
    <definedName name="CY_Administration">#REF!</definedName>
    <definedName name="CY_Cash" localSheetId="6">#REF!</definedName>
    <definedName name="CY_Cash_Div_Dec" localSheetId="6">#REF!</definedName>
    <definedName name="CY_CASH_DIVIDENDS_DECLARED__per_common_share" localSheetId="6">#REF!</definedName>
    <definedName name="CY_Common_Equity" localSheetId="6">#REF!</definedName>
    <definedName name="CY_Cost_of_Sales" localSheetId="6">#REF!</definedName>
    <definedName name="CY_Current_Liabilities" localSheetId="6">#REF!</definedName>
    <definedName name="CY_Depreciation" localSheetId="6">#REF!</definedName>
    <definedName name="CY_Disc._Ops." localSheetId="6">#REF!</definedName>
    <definedName name="CY_Disc_mnth">#REF!</definedName>
    <definedName name="CY_Disc_pd">#REF!</definedName>
    <definedName name="CY_Discounts">#REF!</definedName>
    <definedName name="CY_Earnings_per_share" localSheetId="6">#REF!</definedName>
    <definedName name="CY_Extraord." localSheetId="6">#REF!</definedName>
    <definedName name="CY_Gross_Profit" localSheetId="6">#REF!</definedName>
    <definedName name="CY_INC_AFT_TAX" localSheetId="6">#REF!</definedName>
    <definedName name="CY_INC_BEF_EXTRAORD" localSheetId="6">#REF!</definedName>
    <definedName name="CY_Inc_Bef_Tax" localSheetId="6">#REF!</definedName>
    <definedName name="CY_Intangible_Assets" localSheetId="6">#REF!</definedName>
    <definedName name="CY_Intangible_Assets">#REF!</definedName>
    <definedName name="CY_Interest_Expense" localSheetId="6">#REF!</definedName>
    <definedName name="CY_Inventory" localSheetId="6">#REF!</definedName>
    <definedName name="CY_LIABIL_EQUITY" localSheetId="6">#REF!</definedName>
    <definedName name="CY_LIABIL_EQUITY">#REF!</definedName>
    <definedName name="CY_Long_term_Debt__excl_Dfd_Taxes" localSheetId="6">#REF!</definedName>
    <definedName name="CY_LT_Debt" localSheetId="6">#REF!</definedName>
    <definedName name="CY_Market_Value_of_Equity" localSheetId="6">#REF!</definedName>
    <definedName name="CY_Marketable_Sec" localSheetId="6">#REF!</definedName>
    <definedName name="CY_Marketable_Sec">#REF!</definedName>
    <definedName name="CY_NET_INCOME" localSheetId="6">#REF!</definedName>
    <definedName name="CY_NET_PROFIT">#REF!</definedName>
    <definedName name="CY_Net_Revenue" localSheetId="6">#REF!</definedName>
    <definedName name="CY_Operating_Income" localSheetId="6">#REF!</definedName>
    <definedName name="CY_Operating_Income">#REF!</definedName>
    <definedName name="CY_Other" localSheetId="6">#REF!</definedName>
    <definedName name="CY_Other">#REF!</definedName>
    <definedName name="CY_Other_Curr_Assets" localSheetId="6">#REF!</definedName>
    <definedName name="CY_Other_Curr_Assets">#REF!</definedName>
    <definedName name="CY_Other_LT_Assets" localSheetId="6">#REF!</definedName>
    <definedName name="CY_Other_LT_Assets">#REF!</definedName>
    <definedName name="CY_Other_LT_Liabilities" localSheetId="6">#REF!</definedName>
    <definedName name="CY_Other_LT_Liabilities">#REF!</definedName>
    <definedName name="CY_Preferred_Stock" localSheetId="6">#REF!</definedName>
    <definedName name="CY_Preferred_Stock">#REF!</definedName>
    <definedName name="CY_QUICK_ASSETS" localSheetId="6">#REF!</definedName>
    <definedName name="CY_Ret_mnth">#REF!</definedName>
    <definedName name="CY_Ret_pd">#REF!</definedName>
    <definedName name="CY_Retained_Earnings" localSheetId="6">#REF!</definedName>
    <definedName name="CY_Retained_Earnings">#REF!</definedName>
    <definedName name="CY_Returns">#REF!</definedName>
    <definedName name="CY_Selling" localSheetId="6">#REF!</definedName>
    <definedName name="CY_Selling">#REF!</definedName>
    <definedName name="CY_Tangible_Assets" localSheetId="6">#REF!</definedName>
    <definedName name="CY_Tangible_Assets">#REF!</definedName>
    <definedName name="CY_Tangible_Net_Worth" localSheetId="6">#REF!</definedName>
    <definedName name="CY_Taxes" localSheetId="6">#REF!</definedName>
    <definedName name="CY_TOTAL_ASSETS" localSheetId="6">#REF!</definedName>
    <definedName name="CY_TOTAL_CURR_ASSETS" localSheetId="6">#REF!</definedName>
    <definedName name="CY_TOTAL_DEBT" localSheetId="6">#REF!</definedName>
    <definedName name="CY_TOTAL_EQUITY" localSheetId="6">#REF!</definedName>
    <definedName name="CY_Trade_Payables" localSheetId="6">#REF!</definedName>
    <definedName name="CY_Weighted_Average" localSheetId="6">#REF!</definedName>
    <definedName name="CY_Working_Capital" localSheetId="6">#REF!</definedName>
    <definedName name="CY_Year_Income_Statement" localSheetId="6">#REF!</definedName>
    <definedName name="da" localSheetId="3" hidden="1">{#N/A,#N/A,FALSE,"Aging Summary";#N/A,#N/A,FALSE,"Ratio Analysis";#N/A,#N/A,FALSE,"Test 120 Day Accts";#N/A,#N/A,FALSE,"Tickmarks"}</definedName>
    <definedName name="da" localSheetId="4" hidden="1">{#N/A,#N/A,FALSE,"Aging Summary";#N/A,#N/A,FALSE,"Ratio Analysis";#N/A,#N/A,FALSE,"Test 120 Day Accts";#N/A,#N/A,FALSE,"Tickmarks"}</definedName>
    <definedName name="da" localSheetId="9" hidden="1">{#N/A,#N/A,FALSE,"Aging Summary";#N/A,#N/A,FALSE,"Ratio Analysis";#N/A,#N/A,FALSE,"Test 120 Day Accts";#N/A,#N/A,FALSE,"Tickmarks"}</definedName>
    <definedName name="da" localSheetId="6" hidden="1">{#N/A,#N/A,FALSE,"Aging Summary";#N/A,#N/A,FALSE,"Ratio Analysis";#N/A,#N/A,FALSE,"Test 120 Day Accts";#N/A,#N/A,FALSE,"Tickmarks"}</definedName>
    <definedName name="da" hidden="1">{#N/A,#N/A,FALSE,"Aging Summary";#N/A,#N/A,FALSE,"Ratio Analysis";#N/A,#N/A,FALSE,"Test 120 Day Accts";#N/A,#N/A,FALSE,"Tickmarks"}</definedName>
    <definedName name="DAFDFAD" localSheetId="3" hidden="1">{#N/A,#N/A,FALSE,"VOL"}</definedName>
    <definedName name="DAFDFAD" localSheetId="4" hidden="1">{#N/A,#N/A,FALSE,"VOL"}</definedName>
    <definedName name="DAFDFAD" localSheetId="9" hidden="1">{#N/A,#N/A,FALSE,"VOL"}</definedName>
    <definedName name="DAFDFAD" localSheetId="6" hidden="1">{#N/A,#N/A,FALSE,"VOL"}</definedName>
    <definedName name="DAFDFAD" hidden="1">{#N/A,#N/A,FALSE,"VOL"}</definedName>
    <definedName name="DASA" localSheetId="6">#REF!</definedName>
    <definedName name="DASA">#REF!</definedName>
    <definedName name="data" localSheetId="6">#REF!</definedName>
    <definedName name="data">#REF!</definedName>
    <definedName name="DATA1">#REF!</definedName>
    <definedName name="DATA10">#REF!</definedName>
    <definedName name="DATA11">#REF!</definedName>
    <definedName name="DATA12">#REF!</definedName>
    <definedName name="DATA13">#REF!</definedName>
    <definedName name="DATA14">#REF!</definedName>
    <definedName name="DATA2">#REF!</definedName>
    <definedName name="DATA3">#REF!</definedName>
    <definedName name="DATA4">#REF!</definedName>
    <definedName name="DATA5">#REF!</definedName>
    <definedName name="DATA6">#REF!</definedName>
    <definedName name="DATA7">#REF!</definedName>
    <definedName name="DATA8">#REF!</definedName>
    <definedName name="DATA9">#REF!</definedName>
    <definedName name="datos" localSheetId="6">#REF!</definedName>
    <definedName name="datos">#REF!</definedName>
    <definedName name="Definición">#REF!</definedName>
    <definedName name="desc" localSheetId="6">#REF!</definedName>
    <definedName name="desc">#REF!</definedName>
    <definedName name="detaacu" localSheetId="6">#REF!</definedName>
    <definedName name="detaacu">#REF!</definedName>
    <definedName name="detames" localSheetId="6">#REF!</definedName>
    <definedName name="detames">#REF!</definedName>
    <definedName name="dgh">#REF!</definedName>
    <definedName name="Diferencias_de_redondeo">#REF!</definedName>
    <definedName name="Disagg_AR_Balance">#REF!</definedName>
    <definedName name="Disaggregations_SRD">#REF!</definedName>
    <definedName name="Disc_Allowance">#REF!</definedName>
    <definedName name="Dist" localSheetId="6">#REF!</definedName>
    <definedName name="Dist">#REF!</definedName>
    <definedName name="distribuidores" localSheetId="6">#REF!</definedName>
    <definedName name="distribuidores">#REF!</definedName>
    <definedName name="Dollar_Threshold" localSheetId="6">#REF!</definedName>
    <definedName name="Dollar_Threshold">#REF!</definedName>
    <definedName name="dtt" hidden="1">#REF!</definedName>
    <definedName name="Edesa" localSheetId="6">#REF!</definedName>
    <definedName name="Edesa">#REF!</definedName>
    <definedName name="Enriputo" localSheetId="6">#REF!</definedName>
    <definedName name="Enriputo">#REF!</definedName>
    <definedName name="eoafh">#REF!</definedName>
    <definedName name="eoafn">#REF!</definedName>
    <definedName name="eoafs">#REF!</definedName>
    <definedName name="est" localSheetId="6">#REF!</definedName>
    <definedName name="est">#REF!</definedName>
    <definedName name="ESTBF" localSheetId="6">#REF!</definedName>
    <definedName name="ESTBF">#REF!</definedName>
    <definedName name="ESTIMADO" localSheetId="6">#REF!</definedName>
    <definedName name="ESTIMADO">#REF!</definedName>
    <definedName name="EV__LASTREFTIME__" hidden="1">38972.3597337963</definedName>
    <definedName name="EX" localSheetId="6">#REF!</definedName>
    <definedName name="EX">#REF!</definedName>
    <definedName name="Excel_BuiltIn__FilterDatabase_1_1">#REF!</definedName>
    <definedName name="Excel_BuiltIn_Print_Area_6_1_1_1">"$'OMNI 2007'.$#REF!$#REF!:$#REF!$#REF!"</definedName>
    <definedName name="fdg">#REF!</definedName>
    <definedName name="fds">#REF!</definedName>
    <definedName name="ffffff" hidden="1">"AS2DocumentBrowse"</definedName>
    <definedName name="fgg">#REF!</definedName>
    <definedName name="fnjrjkkkkkkkkkkkkkkkk" hidden="1">#REF!</definedName>
    <definedName name="GA">#REF!</definedName>
    <definedName name="gald">#REF!</definedName>
    <definedName name="GAPCS">#REF!</definedName>
    <definedName name="GASTOS" localSheetId="6">#REF!</definedName>
    <definedName name="GASTOS">#REF!</definedName>
    <definedName name="grandes3">#REF!</definedName>
    <definedName name="histor" localSheetId="6">#REF!</definedName>
    <definedName name="histor">#REF!</definedName>
    <definedName name="hjkhjficjnkdhfoikds" hidden="1">#REF!</definedName>
    <definedName name="Hola">#REF!</definedName>
    <definedName name="in" hidden="1">#REF!</definedName>
    <definedName name="INT">#REF!</definedName>
    <definedName name="intangcomb">#REF!</definedName>
    <definedName name="intanghold">#REF!</definedName>
    <definedName name="intangnorte">#REF!</definedName>
    <definedName name="intangsur">#REF!</definedName>
    <definedName name="Interval" localSheetId="6">#REF!</definedName>
    <definedName name="Interval">#REF!</definedName>
    <definedName name="jhhj" hidden="1">#REF!</definedName>
    <definedName name="jjee">#REF!</definedName>
    <definedName name="jkkj" hidden="1">#REF!</definedName>
    <definedName name="junio">#REF!</definedName>
    <definedName name="JYGJHSDSJDFD" hidden="1">#REF!</definedName>
    <definedName name="K2_WBEVMODE" hidden="1">-1</definedName>
    <definedName name="kdkdk">#REF!</definedName>
    <definedName name="kfdg">#REF!</definedName>
    <definedName name="kfg">#REF!</definedName>
    <definedName name="Leadsheet">#REF!</definedName>
    <definedName name="liq" localSheetId="3" hidden="1">{#N/A,#N/A,FALSE,"VOL"}</definedName>
    <definedName name="liq" localSheetId="4" hidden="1">{#N/A,#N/A,FALSE,"VOL"}</definedName>
    <definedName name="liq" localSheetId="9" hidden="1">{#N/A,#N/A,FALSE,"VOL"}</definedName>
    <definedName name="liq" localSheetId="6" hidden="1">{#N/A,#N/A,FALSE,"VOL"}</definedName>
    <definedName name="liq" hidden="1">{#N/A,#N/A,FALSE,"VOL"}</definedName>
    <definedName name="listasuper" localSheetId="6">#REF!</definedName>
    <definedName name="listasuper">#REF!</definedName>
    <definedName name="Maintenance">#REF!</definedName>
    <definedName name="maintenanceld">#REF!</definedName>
    <definedName name="MaintenancePCS">#REF!</definedName>
    <definedName name="marca" localSheetId="6">#REF!</definedName>
    <definedName name="marca">#REF!</definedName>
    <definedName name="Marcas" localSheetId="6">#REF!</definedName>
    <definedName name="Marcas">#REF!</definedName>
    <definedName name="Minimis">#REF!</definedName>
    <definedName name="MKT">#REF!</definedName>
    <definedName name="mktld">#REF!</definedName>
    <definedName name="MKTPCS">#REF!</definedName>
    <definedName name="MP" localSheetId="6">#REF!</definedName>
    <definedName name="MP">#REF!</definedName>
    <definedName name="MP_AR_Balance">#REF!</definedName>
    <definedName name="MP_SRD">#REF!</definedName>
    <definedName name="Muestrini" hidden="1">3</definedName>
    <definedName name="ncjdbjfkw" hidden="1">#REF!</definedName>
    <definedName name="NDJFDOVFD" hidden="1">#REF!</definedName>
    <definedName name="Networ">#REF!</definedName>
    <definedName name="Network">#REF!</definedName>
    <definedName name="networkld">#REF!</definedName>
    <definedName name="NetworkPCS">#REF!</definedName>
    <definedName name="new" localSheetId="4" hidden="1">{#N/A,#N/A,FALSE,"Aging Summary";#N/A,#N/A,FALSE,"Ratio Analysis";#N/A,#N/A,FALSE,"Test 120 Day Accts";#N/A,#N/A,FALSE,"Tickmarks"}</definedName>
    <definedName name="new" localSheetId="9" hidden="1">{#N/A,#N/A,FALSE,"Aging Summary";#N/A,#N/A,FALSE,"Ratio Analysis";#N/A,#N/A,FALSE,"Test 120 Day Accts";#N/A,#N/A,FALSE,"Tickmarks"}</definedName>
    <definedName name="new" localSheetId="6" hidden="1">{#N/A,#N/A,FALSE,"Aging Summary";#N/A,#N/A,FALSE,"Ratio Analysis";#N/A,#N/A,FALSE,"Test 120 Day Accts";#N/A,#N/A,FALSE,"Tickmarks"}</definedName>
    <definedName name="new" hidden="1">{#N/A,#N/A,FALSE,"Aging Summary";#N/A,#N/A,FALSE,"Ratio Analysis";#N/A,#N/A,FALSE,"Test 120 Day Accts";#N/A,#N/A,FALSE,"Tickmarks"}</definedName>
    <definedName name="ngughuiyhuhhhhhhhhhhhhhhhhhh" hidden="1">#REF!</definedName>
    <definedName name="njkhoikh" hidden="1">#REF!</definedName>
    <definedName name="nmm" localSheetId="3" hidden="1">{#N/A,#N/A,FALSE,"VOL"}</definedName>
    <definedName name="nmm" localSheetId="4" hidden="1">{#N/A,#N/A,FALSE,"VOL"}</definedName>
    <definedName name="nmm" localSheetId="9" hidden="1">{#N/A,#N/A,FALSE,"VOL"}</definedName>
    <definedName name="nmm" localSheetId="6" hidden="1">{#N/A,#N/A,FALSE,"VOL"}</definedName>
    <definedName name="nmm" hidden="1">{#N/A,#N/A,FALSE,"VOL"}</definedName>
    <definedName name="NO" localSheetId="3" hidden="1">{#N/A,#N/A,FALSE,"VOL"}</definedName>
    <definedName name="NO" localSheetId="4" hidden="1">{#N/A,#N/A,FALSE,"VOL"}</definedName>
    <definedName name="NO" localSheetId="9" hidden="1">{#N/A,#N/A,FALSE,"VOL"}</definedName>
    <definedName name="NO" localSheetId="6" hidden="1">{#N/A,#N/A,FALSE,"VOL"}</definedName>
    <definedName name="NO" hidden="1">{#N/A,#N/A,FALSE,"VOL"}</definedName>
    <definedName name="NonTop_Stratum_Value" localSheetId="6">#REF!</definedName>
    <definedName name="NonTop_Stratum_Value">#REF!</definedName>
    <definedName name="Number_of_Selections">#REF!</definedName>
    <definedName name="Numof_Selections2">#REF!</definedName>
    <definedName name="ñfdsl">#REF!</definedName>
    <definedName name="ññ">#REF!</definedName>
    <definedName name="OLE_LINK1" localSheetId="9">'Nota 5 - Inc. 5.a al Inc. 5.e'!$B$27</definedName>
    <definedName name="OLE_LINK1" localSheetId="8">'Nota 5 - Inc. 5.f al Inc. 5v'!#REF!</definedName>
    <definedName name="OLE_LINK1" localSheetId="10">'Nota 6 a Nota 12'!#REF!</definedName>
    <definedName name="OPPROD" localSheetId="6">#REF!</definedName>
    <definedName name="OPPROD">#REF!</definedName>
    <definedName name="opt">#REF!</definedName>
    <definedName name="optr">#REF!</definedName>
    <definedName name="Others">#REF!</definedName>
    <definedName name="othersld">#REF!</definedName>
    <definedName name="OthersPCS">#REF!</definedName>
    <definedName name="PARAGUAY" localSheetId="6">#REF!</definedName>
    <definedName name="PARAGUAY">#REF!</definedName>
    <definedName name="participa" localSheetId="6">#REF!</definedName>
    <definedName name="participa">#REF!</definedName>
    <definedName name="Partidas_seleccionadas_test_de_">#REF!</definedName>
    <definedName name="Partidas_Selecionadas">#REF!</definedName>
    <definedName name="Percent_Threshold" localSheetId="6">#REF!</definedName>
    <definedName name="Percent_Threshold">#REF!</definedName>
    <definedName name="PL_Dollar_Threshold" localSheetId="6">#REF!</definedName>
    <definedName name="PL_Dollar_Threshold">#REF!</definedName>
    <definedName name="PL_Percent_Threshold" localSheetId="6">#REF!</definedName>
    <definedName name="PL_Percent_Threshold">#REF!</definedName>
    <definedName name="pmoslpcomb1">#REF!</definedName>
    <definedName name="pmoslpcomb2">#REF!</definedName>
    <definedName name="pmoslpnorte1">#REF!</definedName>
    <definedName name="pmoslpnorte2">#REF!</definedName>
    <definedName name="pmoslpsur1">#REF!</definedName>
    <definedName name="pmoslpsur2">#REF!</definedName>
    <definedName name="POLYAR" localSheetId="6">#REF!</definedName>
    <definedName name="POLYAR">#REF!</definedName>
    <definedName name="potir">#REF!</definedName>
    <definedName name="ppc" localSheetId="6">#REF!</definedName>
    <definedName name="ppc">#REF!</definedName>
    <definedName name="pr" localSheetId="6">#REF!</definedName>
    <definedName name="pr">#REF!</definedName>
    <definedName name="previs">#REF!</definedName>
    <definedName name="PS_Test_de_Gastos">#REF!</definedName>
    <definedName name="PY_Accounts_Receivable" localSheetId="6">#REF!</definedName>
    <definedName name="PY_Administration" localSheetId="6">#REF!</definedName>
    <definedName name="PY_Administration">#REF!</definedName>
    <definedName name="PY_Cash" localSheetId="6">#REF!</definedName>
    <definedName name="PY_Cash_Div_Dec" localSheetId="6">#REF!</definedName>
    <definedName name="PY_CASH_DIVIDENDS_DECLARED__per_common_share" localSheetId="6">#REF!</definedName>
    <definedName name="PY_Common_Equity" localSheetId="6">#REF!</definedName>
    <definedName name="PY_Cost_of_Sales" localSheetId="6">#REF!</definedName>
    <definedName name="PY_Current_Liabilities" localSheetId="6">#REF!</definedName>
    <definedName name="PY_Depreciation" localSheetId="6">#REF!</definedName>
    <definedName name="PY_Disc._Ops." localSheetId="6">#REF!</definedName>
    <definedName name="PY_Disc_allow">#REF!</definedName>
    <definedName name="PY_Disc_mnth">#REF!</definedName>
    <definedName name="PY_Disc_pd">#REF!</definedName>
    <definedName name="PY_Discounts">#REF!</definedName>
    <definedName name="PY_Earnings_per_share" localSheetId="6">#REF!</definedName>
    <definedName name="PY_Extraord." localSheetId="6">#REF!</definedName>
    <definedName name="PY_Gross_Profit" localSheetId="6">#REF!</definedName>
    <definedName name="PY_INC_AFT_TAX" localSheetId="6">#REF!</definedName>
    <definedName name="PY_INC_BEF_EXTRAORD" localSheetId="6">#REF!</definedName>
    <definedName name="PY_Inc_Bef_Tax" localSheetId="6">#REF!</definedName>
    <definedName name="PY_Intangible_Assets" localSheetId="6">#REF!</definedName>
    <definedName name="PY_Intangible_Assets">#REF!</definedName>
    <definedName name="PY_Interest_Expense" localSheetId="6">#REF!</definedName>
    <definedName name="PY_Inventory" localSheetId="6">#REF!</definedName>
    <definedName name="PY_LIABIL_EQUITY" localSheetId="6">#REF!</definedName>
    <definedName name="PY_LIABIL_EQUITY">#REF!</definedName>
    <definedName name="PY_Long_term_Debt__excl_Dfd_Taxes" localSheetId="6">#REF!</definedName>
    <definedName name="PY_LT_Debt" localSheetId="6">#REF!</definedName>
    <definedName name="PY_Market_Value_of_Equity" localSheetId="6">#REF!</definedName>
    <definedName name="PY_Marketable_Sec" localSheetId="6">#REF!</definedName>
    <definedName name="PY_Marketable_Sec">#REF!</definedName>
    <definedName name="PY_NET_INCOME" localSheetId="6">#REF!</definedName>
    <definedName name="PY_NET_PROFIT">#REF!</definedName>
    <definedName name="PY_Net_Revenue" localSheetId="6">#REF!</definedName>
    <definedName name="PY_Operating_Inc" localSheetId="6">#REF!</definedName>
    <definedName name="PY_Operating_Inc">#REF!</definedName>
    <definedName name="PY_Operating_Income" localSheetId="6">#REF!</definedName>
    <definedName name="PY_Operating_Income">#REF!</definedName>
    <definedName name="PY_Other_Curr_Assets" localSheetId="6">#REF!</definedName>
    <definedName name="PY_Other_Curr_Assets">#REF!</definedName>
    <definedName name="PY_Other_Exp" localSheetId="6">#REF!</definedName>
    <definedName name="PY_Other_Exp">#REF!</definedName>
    <definedName name="PY_Other_LT_Assets" localSheetId="6">#REF!</definedName>
    <definedName name="PY_Other_LT_Assets">#REF!</definedName>
    <definedName name="PY_Other_LT_Liabilities" localSheetId="6">#REF!</definedName>
    <definedName name="PY_Other_LT_Liabilities">#REF!</definedName>
    <definedName name="PY_Preferred_Stock" localSheetId="6">#REF!</definedName>
    <definedName name="PY_Preferred_Stock">#REF!</definedName>
    <definedName name="PY_QUICK_ASSETS" localSheetId="6">#REF!</definedName>
    <definedName name="PY_Ret_allow">#REF!</definedName>
    <definedName name="PY_Ret_mnth">#REF!</definedName>
    <definedName name="PY_Ret_pd">#REF!</definedName>
    <definedName name="PY_Retained_Earnings" localSheetId="6">#REF!</definedName>
    <definedName name="PY_Retained_Earnings">#REF!</definedName>
    <definedName name="PY_Returns">#REF!</definedName>
    <definedName name="PY_Selling" localSheetId="6">#REF!</definedName>
    <definedName name="PY_Selling">#REF!</definedName>
    <definedName name="PY_Tangible_Assets" localSheetId="6">#REF!</definedName>
    <definedName name="PY_Tangible_Assets">#REF!</definedName>
    <definedName name="PY_Tangible_Net_Worth" localSheetId="6">#REF!</definedName>
    <definedName name="PY_Taxes" localSheetId="6">#REF!</definedName>
    <definedName name="PY_TOTAL_ASSETS" localSheetId="6">#REF!</definedName>
    <definedName name="PY_TOTAL_CURR_ASSETS" localSheetId="6">#REF!</definedName>
    <definedName name="PY_TOTAL_DEBT" localSheetId="6">#REF!</definedName>
    <definedName name="PY_TOTAL_EQUITY" localSheetId="6">#REF!</definedName>
    <definedName name="PY_Trade_Payables" localSheetId="6">#REF!</definedName>
    <definedName name="PY_Weighted_Average" localSheetId="6">#REF!</definedName>
    <definedName name="PY_Working_Capital" localSheetId="6">#REF!</definedName>
    <definedName name="PY_Year_Income_Statement" localSheetId="6">#REF!</definedName>
    <definedName name="PY2_Accounts_Receivable" localSheetId="6">#REF!</definedName>
    <definedName name="PY2_Administration" localSheetId="6">#REF!</definedName>
    <definedName name="PY2_Cash" localSheetId="6">#REF!</definedName>
    <definedName name="PY2_Cash_Div_Dec" localSheetId="6">#REF!</definedName>
    <definedName name="PY2_CASH_DIVIDENDS_DECLARED__per_common_share" localSheetId="6">#REF!</definedName>
    <definedName name="PY2_Common_Equity" localSheetId="6">#REF!</definedName>
    <definedName name="PY2_Cost_of_Sales" localSheetId="6">#REF!</definedName>
    <definedName name="PY2_Current_Liabilities" localSheetId="6">#REF!</definedName>
    <definedName name="PY2_Depreciation" localSheetId="6">#REF!</definedName>
    <definedName name="PY2_Disc._Ops." localSheetId="6">#REF!</definedName>
    <definedName name="PY2_Earnings_per_share" localSheetId="6">#REF!</definedName>
    <definedName name="PY2_Extraord." localSheetId="6">#REF!</definedName>
    <definedName name="PY2_Gross_Profit" localSheetId="6">#REF!</definedName>
    <definedName name="PY2_INC_AFT_TAX" localSheetId="6">#REF!</definedName>
    <definedName name="PY2_INC_BEF_EXTRAORD" localSheetId="6">#REF!</definedName>
    <definedName name="PY2_Inc_Bef_Tax" localSheetId="6">#REF!</definedName>
    <definedName name="PY2_Intangible_Assets" localSheetId="6">#REF!</definedName>
    <definedName name="PY2_Interest_Expense" localSheetId="6">#REF!</definedName>
    <definedName name="PY2_Inventory" localSheetId="6">#REF!</definedName>
    <definedName name="PY2_LIABIL_EQUITY" localSheetId="6">#REF!</definedName>
    <definedName name="PY2_Long_term_Debt__excl_Dfd_Taxes" localSheetId="6">#REF!</definedName>
    <definedName name="PY2_LT_Debt" localSheetId="6">#REF!</definedName>
    <definedName name="PY2_Market_Value_of_Equity" localSheetId="6">#REF!</definedName>
    <definedName name="PY2_Marketable_Sec" localSheetId="6">#REF!</definedName>
    <definedName name="PY2_NET_INCOME" localSheetId="6">#REF!</definedName>
    <definedName name="PY2_Net_Revenue" localSheetId="6">#REF!</definedName>
    <definedName name="PY2_Operating_Inc" localSheetId="6">#REF!</definedName>
    <definedName name="PY2_Operating_Income" localSheetId="6">#REF!</definedName>
    <definedName name="PY2_Other_Curr_Assets" localSheetId="6">#REF!</definedName>
    <definedName name="PY2_Other_Exp." localSheetId="6">#REF!</definedName>
    <definedName name="PY2_Other_LT_Assets" localSheetId="6">#REF!</definedName>
    <definedName name="PY2_Other_LT_Liabilities" localSheetId="6">#REF!</definedName>
    <definedName name="PY2_Preferred_Stock" localSheetId="6">#REF!</definedName>
    <definedName name="PY2_QUICK_ASSETS" localSheetId="6">#REF!</definedName>
    <definedName name="PY2_Retained_Earnings" localSheetId="6">#REF!</definedName>
    <definedName name="PY2_Selling" localSheetId="6">#REF!</definedName>
    <definedName name="PY2_Tangible_Assets" localSheetId="6">#REF!</definedName>
    <definedName name="PY2_Tangible_Net_Worth" localSheetId="6">#REF!</definedName>
    <definedName name="PY2_Taxes" localSheetId="6">#REF!</definedName>
    <definedName name="PY2_TOTAL_ASSETS" localSheetId="6">#REF!</definedName>
    <definedName name="PY2_TOTAL_CURR_ASSETS" localSheetId="6">#REF!</definedName>
    <definedName name="PY2_TOTAL_DEBT" localSheetId="6">#REF!</definedName>
    <definedName name="PY2_TOTAL_EQUITY" localSheetId="6">#REF!</definedName>
    <definedName name="PY2_Trade_Payables" localSheetId="6">#REF!</definedName>
    <definedName name="PY2_Weighted_Average" localSheetId="6">#REF!</definedName>
    <definedName name="PY2_Working_Capital" localSheetId="6">#REF!</definedName>
    <definedName name="PY2_Year_Income_Statement" localSheetId="6">#REF!</definedName>
    <definedName name="PY3_Accounts_Receivable" localSheetId="6">#REF!</definedName>
    <definedName name="PY3_Administration" localSheetId="6">#REF!</definedName>
    <definedName name="PY3_Cash" localSheetId="6">#REF!</definedName>
    <definedName name="PY3_Common_Equity" localSheetId="6">#REF!</definedName>
    <definedName name="PY3_Cost_of_Sales" localSheetId="6">#REF!</definedName>
    <definedName name="PY3_Current_Liabilities" localSheetId="6">#REF!</definedName>
    <definedName name="PY3_Depreciation" localSheetId="6">#REF!</definedName>
    <definedName name="PY3_Disc._Ops." localSheetId="6">#REF!</definedName>
    <definedName name="PY3_Extraord." localSheetId="6">#REF!</definedName>
    <definedName name="PY3_Gross_Profit" localSheetId="6">#REF!</definedName>
    <definedName name="PY3_INC_AFT_TAX" localSheetId="6">#REF!</definedName>
    <definedName name="PY3_INC_BEF_EXTRAORD" localSheetId="6">#REF!</definedName>
    <definedName name="PY3_Inc_Bef_Tax" localSheetId="6">#REF!</definedName>
    <definedName name="PY3_Intangible_Assets" localSheetId="6">#REF!</definedName>
    <definedName name="PY3_Intangible_Assets">#REF!</definedName>
    <definedName name="PY3_Interest_Expense" localSheetId="6">#REF!</definedName>
    <definedName name="PY3_Inventory" localSheetId="6">#REF!</definedName>
    <definedName name="PY3_LIABIL_EQUITY" localSheetId="6">#REF!</definedName>
    <definedName name="PY3_Long_term_Debt__excl_Dfd_Taxes" localSheetId="6">#REF!</definedName>
    <definedName name="PY3_Marketable_Sec" localSheetId="6">#REF!</definedName>
    <definedName name="PY3_Marketable_Sec">#REF!</definedName>
    <definedName name="PY3_NET_INCOME" localSheetId="6">#REF!</definedName>
    <definedName name="PY3_Net_Revenue" localSheetId="6">#REF!</definedName>
    <definedName name="PY3_Operating_Inc" localSheetId="6">#REF!</definedName>
    <definedName name="PY3_Other_Curr_Assets" localSheetId="6">#REF!</definedName>
    <definedName name="PY3_Other_Curr_Assets">#REF!</definedName>
    <definedName name="PY3_Other_Exp." localSheetId="6">#REF!</definedName>
    <definedName name="PY3_Other_LT_Assets" localSheetId="6">#REF!</definedName>
    <definedName name="PY3_Other_LT_Assets">#REF!</definedName>
    <definedName name="PY3_Other_LT_Liabilities" localSheetId="6">#REF!</definedName>
    <definedName name="PY3_Other_LT_Liabilities">#REF!</definedName>
    <definedName name="PY3_Preferred_Stock" localSheetId="6">#REF!</definedName>
    <definedName name="PY3_Preferred_Stock">#REF!</definedName>
    <definedName name="PY3_QUICK_ASSETS" localSheetId="6">#REF!</definedName>
    <definedName name="PY3_Retained_Earnings" localSheetId="6">#REF!</definedName>
    <definedName name="PY3_Retained_Earnings">#REF!</definedName>
    <definedName name="PY3_Selling" localSheetId="6">#REF!</definedName>
    <definedName name="PY3_Tangible_Assets" localSheetId="6">#REF!</definedName>
    <definedName name="PY3_Tangible_Assets">#REF!</definedName>
    <definedName name="PY3_Taxes" localSheetId="6">#REF!</definedName>
    <definedName name="PY3_TOTAL_ASSETS" localSheetId="6">#REF!</definedName>
    <definedName name="PY3_TOTAL_CURR_ASSETS" localSheetId="6">#REF!</definedName>
    <definedName name="PY3_TOTAL_DEBT" localSheetId="6">#REF!</definedName>
    <definedName name="PY3_TOTAL_EQUITY" localSheetId="6">#REF!</definedName>
    <definedName name="PY3_Trade_Payables" localSheetId="6">#REF!</definedName>
    <definedName name="PY3_Year_Income_Statement" localSheetId="6">#REF!</definedName>
    <definedName name="PY4_Accounts_Receivable" localSheetId="6">#REF!</definedName>
    <definedName name="PY4_Administration" localSheetId="6">#REF!</definedName>
    <definedName name="PY4_Cash" localSheetId="6">#REF!</definedName>
    <definedName name="PY4_Common_Equity" localSheetId="6">#REF!</definedName>
    <definedName name="PY4_Cost_of_Sales" localSheetId="6">#REF!</definedName>
    <definedName name="PY4_Current_Liabilities" localSheetId="6">#REF!</definedName>
    <definedName name="PY4_Depreciation" localSheetId="6">#REF!</definedName>
    <definedName name="PY4_Disc._Ops." localSheetId="6">#REF!</definedName>
    <definedName name="PY4_Extraord." localSheetId="6">#REF!</definedName>
    <definedName name="PY4_Gross_Profit" localSheetId="6">#REF!</definedName>
    <definedName name="PY4_INC_AFT_TAX" localSheetId="6">#REF!</definedName>
    <definedName name="PY4_INC_BEF_EXTRAORD" localSheetId="6">#REF!</definedName>
    <definedName name="PY4_Inc_Bef_Tax" localSheetId="6">#REF!</definedName>
    <definedName name="PY4_Intangible_Assets" localSheetId="6">#REF!</definedName>
    <definedName name="PY4_Intangible_Assets">#REF!</definedName>
    <definedName name="PY4_Interest_Expense" localSheetId="6">#REF!</definedName>
    <definedName name="PY4_Inventory" localSheetId="6">#REF!</definedName>
    <definedName name="PY4_LIABIL_EQUITY" localSheetId="6">#REF!</definedName>
    <definedName name="PY4_Long_term_Debt__excl_Dfd_Taxes" localSheetId="6">#REF!</definedName>
    <definedName name="PY4_Marketable_Sec" localSheetId="6">#REF!</definedName>
    <definedName name="PY4_Marketable_Sec">#REF!</definedName>
    <definedName name="PY4_NET_INCOME" localSheetId="6">#REF!</definedName>
    <definedName name="PY4_Net_Revenue" localSheetId="6">#REF!</definedName>
    <definedName name="PY4_Operating_Inc" localSheetId="6">#REF!</definedName>
    <definedName name="PY4_Other_Cur_Assets" localSheetId="6">#REF!</definedName>
    <definedName name="PY4_Other_Cur_Assets">#REF!</definedName>
    <definedName name="PY4_Other_Exp." localSheetId="6">#REF!</definedName>
    <definedName name="PY4_Other_LT_Assets" localSheetId="6">#REF!</definedName>
    <definedName name="PY4_Other_LT_Assets">#REF!</definedName>
    <definedName name="PY4_Other_LT_Liabilities" localSheetId="6">#REF!</definedName>
    <definedName name="PY4_Other_LT_Liabilities">#REF!</definedName>
    <definedName name="PY4_Preferred_Stock" localSheetId="6">#REF!</definedName>
    <definedName name="PY4_Preferred_Stock">#REF!</definedName>
    <definedName name="PY4_QUICK_ASSETS" localSheetId="6">#REF!</definedName>
    <definedName name="PY4_Retained_Earnings" localSheetId="6">#REF!</definedName>
    <definedName name="PY4_Retained_Earnings">#REF!</definedName>
    <definedName name="PY4_Selling" localSheetId="6">#REF!</definedName>
    <definedName name="PY4_Tangible_Assets" localSheetId="6">#REF!</definedName>
    <definedName name="PY4_Tangible_Assets">#REF!</definedName>
    <definedName name="PY4_Taxes" localSheetId="6">#REF!</definedName>
    <definedName name="PY4_TOTAL_ASSETS" localSheetId="6">#REF!</definedName>
    <definedName name="PY4_TOTAL_CURR_ASSETS" localSheetId="6">#REF!</definedName>
    <definedName name="PY4_TOTAL_DEBT" localSheetId="6">#REF!</definedName>
    <definedName name="PY4_TOTAL_EQUITY" localSheetId="6">#REF!</definedName>
    <definedName name="PY4_Trade_Payables" localSheetId="6">#REF!</definedName>
    <definedName name="PY4_Year_Income_Statement" localSheetId="6">#REF!</definedName>
    <definedName name="PY5_Accounts_Receivable" localSheetId="6">#REF!</definedName>
    <definedName name="PY5_Accounts_Receivable">#REF!</definedName>
    <definedName name="PY5_Administration" localSheetId="6">#REF!</definedName>
    <definedName name="PY5_Cash" localSheetId="6">#REF!</definedName>
    <definedName name="PY5_Common_Equity" localSheetId="6">#REF!</definedName>
    <definedName name="PY5_Cost_of_Sales" localSheetId="6">#REF!</definedName>
    <definedName name="PY5_Current_Liabilities" localSheetId="6">#REF!</definedName>
    <definedName name="PY5_Depreciation" localSheetId="6">#REF!</definedName>
    <definedName name="PY5_Disc._Ops." localSheetId="6">#REF!</definedName>
    <definedName name="PY5_Extraord." localSheetId="6">#REF!</definedName>
    <definedName name="PY5_Gross_Profit" localSheetId="6">#REF!</definedName>
    <definedName name="PY5_INC_AFT_TAX" localSheetId="6">#REF!</definedName>
    <definedName name="PY5_INC_BEF_EXTRAORD" localSheetId="6">#REF!</definedName>
    <definedName name="PY5_Inc_Bef_Tax" localSheetId="6">#REF!</definedName>
    <definedName name="PY5_Intangible_Assets" localSheetId="6">#REF!</definedName>
    <definedName name="PY5_Intangible_Assets">#REF!</definedName>
    <definedName name="PY5_Interest_Expense" localSheetId="6">#REF!</definedName>
    <definedName name="PY5_Inventory" localSheetId="6">#REF!</definedName>
    <definedName name="PY5_Inventory">#REF!</definedName>
    <definedName name="PY5_LIABIL_EQUITY" localSheetId="6">#REF!</definedName>
    <definedName name="PY5_Long_term_Debt__excl_Dfd_Taxes" localSheetId="6">#REF!</definedName>
    <definedName name="PY5_Marketable_Sec" localSheetId="6">#REF!</definedName>
    <definedName name="PY5_Marketable_Sec">#REF!</definedName>
    <definedName name="PY5_NET_INCOME" localSheetId="6">#REF!</definedName>
    <definedName name="PY5_Net_Revenue" localSheetId="6">#REF!</definedName>
    <definedName name="PY5_Operating_Inc" localSheetId="6">#REF!</definedName>
    <definedName name="PY5_Other_Curr_Assets" localSheetId="6">#REF!</definedName>
    <definedName name="PY5_Other_Curr_Assets">#REF!</definedName>
    <definedName name="PY5_Other_Exp." localSheetId="6">#REF!</definedName>
    <definedName name="PY5_Other_LT_Assets" localSheetId="6">#REF!</definedName>
    <definedName name="PY5_Other_LT_Assets">#REF!</definedName>
    <definedName name="PY5_Other_LT_Liabilities" localSheetId="6">#REF!</definedName>
    <definedName name="PY5_Other_LT_Liabilities">#REF!</definedName>
    <definedName name="PY5_Preferred_Stock" localSheetId="6">#REF!</definedName>
    <definedName name="PY5_Preferred_Stock">#REF!</definedName>
    <definedName name="PY5_QUICK_ASSETS" localSheetId="6">#REF!</definedName>
    <definedName name="PY5_Retained_Earnings" localSheetId="6">#REF!</definedName>
    <definedName name="PY5_Retained_Earnings">#REF!</definedName>
    <definedName name="PY5_Selling" localSheetId="6">#REF!</definedName>
    <definedName name="PY5_Tangible_Assets" localSheetId="6">#REF!</definedName>
    <definedName name="PY5_Tangible_Assets">#REF!</definedName>
    <definedName name="PY5_Taxes" localSheetId="6">#REF!</definedName>
    <definedName name="PY5_TOTAL_ASSETS" localSheetId="6">#REF!</definedName>
    <definedName name="PY5_TOTAL_CURR_ASSETS" localSheetId="6">#REF!</definedName>
    <definedName name="PY5_TOTAL_DEBT" localSheetId="6">#REF!</definedName>
    <definedName name="PY5_TOTAL_EQUITY" localSheetId="6">#REF!</definedName>
    <definedName name="PY5_Trade_Payables" localSheetId="6">#REF!</definedName>
    <definedName name="PY5_Year_Income_Statement" localSheetId="6">#REF!</definedName>
    <definedName name="QGPL_CLTESLB">#REF!</definedName>
    <definedName name="quarter" localSheetId="6">#REF!</definedName>
    <definedName name="quarter">#REF!</definedName>
    <definedName name="R_Factor" localSheetId="6">#REF!</definedName>
    <definedName name="R_Factor">#REF!</definedName>
    <definedName name="R_Factor_AR_Balance">#REF!</definedName>
    <definedName name="R_Factor_SRD">#REF!</definedName>
    <definedName name="Ret_Allowance">#REF!</definedName>
    <definedName name="roie">#REF!</definedName>
    <definedName name="rr" localSheetId="9" hidden="1">{#N/A,#N/A,FALSE,"VOL"}</definedName>
    <definedName name="rr" localSheetId="6" hidden="1">{#N/A,#N/A,FALSE,"VOL"}</definedName>
    <definedName name="rr" hidden="1">{#N/A,#N/A,FALSE,"VOL"}</definedName>
    <definedName name="rt">#REF!</definedName>
    <definedName name="rte">#REF!</definedName>
    <definedName name="S_AcctDes">#REF!</definedName>
    <definedName name="S_Adjust">#REF!</definedName>
    <definedName name="S_AJE_Tot">#REF!</definedName>
    <definedName name="S_CompNum">#REF!</definedName>
    <definedName name="S_CY_Beg">#REF!</definedName>
    <definedName name="S_CY_End">#REF!</definedName>
    <definedName name="S_Diff_Amt">#REF!</definedName>
    <definedName name="S_Diff_Pct">#REF!</definedName>
    <definedName name="S_GrpNum">#REF!</definedName>
    <definedName name="S_Headings">#REF!</definedName>
    <definedName name="S_KeyValue">#REF!</definedName>
    <definedName name="S_PY_End">#REF!</definedName>
    <definedName name="S_RJE_Tot">#REF!</definedName>
    <definedName name="S_RowNum">#REF!</definedName>
    <definedName name="Sales">#REF!</definedName>
    <definedName name="salesld">#REF!</definedName>
    <definedName name="SalesPCS">#REF!</definedName>
    <definedName name="SAPBEXrevision" localSheetId="6" hidden="1">1</definedName>
    <definedName name="SAPBEXrevision" hidden="1">3</definedName>
    <definedName name="SAPBEXsysID" hidden="1">"PLW"</definedName>
    <definedName name="SAPBEXwbID" localSheetId="6" hidden="1">"0B3C5WPQ1PKHTD1CRY997L2MI"</definedName>
    <definedName name="SAPBEXwbID" hidden="1">"14RHU0IXG8KL7C7PJMON454VM"</definedName>
    <definedName name="sdfnlsd" hidden="1">#REF!</definedName>
    <definedName name="sectores">#REF!</definedName>
    <definedName name="sedal" localSheetId="6">#REF!</definedName>
    <definedName name="sedal">#REF!</definedName>
    <definedName name="Selection_Remainder" localSheetId="6">#REF!</definedName>
    <definedName name="Selection_Remainder">#REF!</definedName>
    <definedName name="sku" localSheetId="6">#REF!</definedName>
    <definedName name="sku">#REF!</definedName>
    <definedName name="skus" localSheetId="6">#REF!</definedName>
    <definedName name="skus">#REF!</definedName>
    <definedName name="Starting_Point" localSheetId="6">#REF!</definedName>
    <definedName name="Starting_Point">#REF!</definedName>
    <definedName name="STKDIARIO" localSheetId="6">#REF!</definedName>
    <definedName name="STKDIARIO">#REF!</definedName>
    <definedName name="STKDIARIOPX01" localSheetId="6">#REF!</definedName>
    <definedName name="STKDIARIOPX01">#REF!</definedName>
    <definedName name="STKDIARIOPX04" localSheetId="6">#REF!</definedName>
    <definedName name="STKDIARIOPX04">#REF!</definedName>
    <definedName name="Suma_de_ABR_U_3">#REF!</definedName>
    <definedName name="SUMMARY" localSheetId="6">#REF!</definedName>
    <definedName name="SUMMARY">#REF!</definedName>
    <definedName name="super" localSheetId="6">#REF!</definedName>
    <definedName name="super">#REF!</definedName>
    <definedName name="tablasun" localSheetId="6">#REF!</definedName>
    <definedName name="tablasun">#REF!</definedName>
    <definedName name="TbPy530159">#REF!</definedName>
    <definedName name="Tech">#REF!</definedName>
    <definedName name="techld">#REF!</definedName>
    <definedName name="TechPCS">#REF!</definedName>
    <definedName name="Test_de_Gastos_Mayores">#REF!</definedName>
    <definedName name="TEST0" localSheetId="6">#REF!</definedName>
    <definedName name="TEST0">#REF!</definedName>
    <definedName name="TEST1" localSheetId="6">#REF!</definedName>
    <definedName name="TEST1">#REF!</definedName>
    <definedName name="TEST10">#REF!</definedName>
    <definedName name="TEST11">#REF!</definedName>
    <definedName name="TEST12">#REF!</definedName>
    <definedName name="TEST13">#REF!</definedName>
    <definedName name="TEST14">#REF!</definedName>
    <definedName name="TEST15">#REF!</definedName>
    <definedName name="TEST16">#REF!</definedName>
    <definedName name="TEST17">#REF!</definedName>
    <definedName name="TEST18">#REF!</definedName>
    <definedName name="TEST19">#REF!</definedName>
    <definedName name="TEST20">#REF!</definedName>
    <definedName name="TEST21">#REF!</definedName>
    <definedName name="TEST22">#REF!</definedName>
    <definedName name="TEST23">#REF!</definedName>
    <definedName name="TEST24">#REF!</definedName>
    <definedName name="TEST25">#REF!</definedName>
    <definedName name="TEST26">#REF!</definedName>
    <definedName name="TEST27">#REF!</definedName>
    <definedName name="TEST28">#REF!</definedName>
    <definedName name="TEST29">#REF!</definedName>
    <definedName name="TEST30">#REF!</definedName>
    <definedName name="TEST31">#REF!</definedName>
    <definedName name="TEST32">#REF!</definedName>
    <definedName name="TEST33">#REF!</definedName>
    <definedName name="TEST34">#REF!</definedName>
    <definedName name="TEST35">#REF!</definedName>
    <definedName name="TEST36">#REF!</definedName>
    <definedName name="TEST6">#REF!</definedName>
    <definedName name="TEST7">#REF!</definedName>
    <definedName name="TEST8">#REF!</definedName>
    <definedName name="TEST9">#REF!</definedName>
    <definedName name="TESTKEYS" localSheetId="6">#REF!</definedName>
    <definedName name="TESTKEYS">#REF!</definedName>
    <definedName name="TextRefCopy1">#REF!</definedName>
    <definedName name="TextRefCopy10" localSheetId="6">#REF!</definedName>
    <definedName name="TextRefCopy10">#REF!</definedName>
    <definedName name="TextRefCopy100" localSheetId="6">#REF!</definedName>
    <definedName name="TextRefCopy100">#REF!</definedName>
    <definedName name="TextRefCopy102" localSheetId="6">#REF!</definedName>
    <definedName name="TextRefCopy102">#REF!</definedName>
    <definedName name="TextRefCopy103" localSheetId="6">#REF!</definedName>
    <definedName name="TextRefCopy103">#REF!</definedName>
    <definedName name="TextRefCopy104" localSheetId="6">#REF!</definedName>
    <definedName name="TextRefCopy104">#REF!</definedName>
    <definedName name="TextRefCopy105" localSheetId="6">#REF!</definedName>
    <definedName name="TextRefCopy105">#REF!</definedName>
    <definedName name="TextRefCopy107" localSheetId="6">#REF!</definedName>
    <definedName name="TextRefCopy107">#REF!</definedName>
    <definedName name="TextRefCopy108" localSheetId="6">#REF!</definedName>
    <definedName name="TextRefCopy108">#REF!</definedName>
    <definedName name="TextRefCopy109" localSheetId="6">#REF!</definedName>
    <definedName name="TextRefCopy109">#REF!</definedName>
    <definedName name="TextRefCopy11" localSheetId="6">#REF!</definedName>
    <definedName name="TextRefCopy111">#REF!</definedName>
    <definedName name="TextRefCopy112" localSheetId="6">#REF!</definedName>
    <definedName name="TextRefCopy112">#REF!</definedName>
    <definedName name="TextRefCopy113" localSheetId="6">#REF!</definedName>
    <definedName name="TextRefCopy113">#REF!</definedName>
    <definedName name="TextRefCopy114">#REF!</definedName>
    <definedName name="TextRefCopy116" localSheetId="6">#REF!</definedName>
    <definedName name="TextRefCopy116">#REF!</definedName>
    <definedName name="TextRefCopy118" localSheetId="6">#REF!</definedName>
    <definedName name="TextRefCopy118">#REF!</definedName>
    <definedName name="TextRefCopy119" localSheetId="6">#REF!</definedName>
    <definedName name="TextRefCopy119">#REF!</definedName>
    <definedName name="TextRefCopy12" localSheetId="6">#REF!</definedName>
    <definedName name="TextRefCopy120" localSheetId="6">#REF!</definedName>
    <definedName name="TextRefCopy120">#REF!</definedName>
    <definedName name="TextRefCopy121" localSheetId="6">#REF!</definedName>
    <definedName name="TextRefCopy121">#REF!</definedName>
    <definedName name="TextRefCopy122">#REF!</definedName>
    <definedName name="TextRefCopy123">#REF!</definedName>
    <definedName name="TextRefCopy127" localSheetId="6">#REF!</definedName>
    <definedName name="TextRefCopy127">#REF!</definedName>
    <definedName name="TextRefCopy13" localSheetId="6">#REF!</definedName>
    <definedName name="TextRefCopy14" localSheetId="6">#REF!</definedName>
    <definedName name="TextRefCopy15" localSheetId="6">#REF!</definedName>
    <definedName name="TextRefCopy169">#REF!</definedName>
    <definedName name="TextRefCopy171">#REF!</definedName>
    <definedName name="TextRefCopy172">#REF!</definedName>
    <definedName name="TextRefCopy173">#REF!</definedName>
    <definedName name="TextRefCopy175">#REF!</definedName>
    <definedName name="TextRefCopy177">#REF!</definedName>
    <definedName name="TextRefCopy178">#REF!</definedName>
    <definedName name="TextRefCopy29">#REF!</definedName>
    <definedName name="TextRefCopy3" localSheetId="6">#REF!</definedName>
    <definedName name="TextRefCopy3">#REF!</definedName>
    <definedName name="TextRefCopy30">#REF!</definedName>
    <definedName name="TextRefCopy31">#REF!</definedName>
    <definedName name="TextRefCopy32">#REF!</definedName>
    <definedName name="TextRefCopy35">#REF!</definedName>
    <definedName name="TextRefCopy37">#REF!</definedName>
    <definedName name="TextRefCopy38">#REF!</definedName>
    <definedName name="TextRefCopy39">#REF!</definedName>
    <definedName name="TextRefCopy4" localSheetId="6">#REF!</definedName>
    <definedName name="TextRefCopy4">#REF!</definedName>
    <definedName name="TextRefCopy41">#REF!</definedName>
    <definedName name="TextRefCopy42" localSheetId="6">#REF!</definedName>
    <definedName name="TextRefCopy42">#REF!</definedName>
    <definedName name="TextRefCopy43" localSheetId="6">#REF!</definedName>
    <definedName name="TextRefCopy44" localSheetId="6">#REF!</definedName>
    <definedName name="TextRefCopy44">#REF!</definedName>
    <definedName name="TextRefCopy46">#REF!</definedName>
    <definedName name="TextRefCopy53" localSheetId="6">#REF!</definedName>
    <definedName name="TextRefCopy53">#REF!</definedName>
    <definedName name="TextRefCopy54" localSheetId="6">#REF!</definedName>
    <definedName name="TextRefCopy54">#REF!</definedName>
    <definedName name="TextRefCopy55" localSheetId="6">#REF!</definedName>
    <definedName name="TextRefCopy55">#REF!</definedName>
    <definedName name="TextRefCopy56" localSheetId="6">#REF!</definedName>
    <definedName name="TextRefCopy56">#REF!</definedName>
    <definedName name="TextRefCopy6">#REF!</definedName>
    <definedName name="TextRefCopy63" localSheetId="6">#REF!</definedName>
    <definedName name="TextRefCopy63">#REF!</definedName>
    <definedName name="TextRefCopy65" localSheetId="6">#REF!</definedName>
    <definedName name="TextRefCopy65">#REF!</definedName>
    <definedName name="TextRefCopy66" localSheetId="6">#REF!</definedName>
    <definedName name="TextRefCopy66">#REF!</definedName>
    <definedName name="TextRefCopy67" localSheetId="6">#REF!</definedName>
    <definedName name="TextRefCopy67">#REF!</definedName>
    <definedName name="TextRefCopy68" localSheetId="6">#REF!</definedName>
    <definedName name="TextRefCopy68">#REF!</definedName>
    <definedName name="TextRefCopy7" localSheetId="6">#REF!</definedName>
    <definedName name="TextRefCopy7">#REF!</definedName>
    <definedName name="TextRefCopy70" localSheetId="6">#REF!</definedName>
    <definedName name="TextRefCopy70">#REF!</definedName>
    <definedName name="TextRefCopy71" localSheetId="6">#REF!</definedName>
    <definedName name="TextRefCopy71">#REF!</definedName>
    <definedName name="TextRefCopy73" localSheetId="6">#REF!</definedName>
    <definedName name="TextRefCopy73">#REF!</definedName>
    <definedName name="TextRefCopy75" localSheetId="6">#REF!</definedName>
    <definedName name="TextRefCopy75">#REF!</definedName>
    <definedName name="TextRefCopy77" localSheetId="6">#REF!</definedName>
    <definedName name="TextRefCopy77">#REF!</definedName>
    <definedName name="TextRefCopy79" localSheetId="6">#REF!</definedName>
    <definedName name="TextRefCopy79">#REF!</definedName>
    <definedName name="TextRefCopy8" localSheetId="6">#REF!</definedName>
    <definedName name="TextRefCopy8">#REF!</definedName>
    <definedName name="TextRefCopy80" localSheetId="6">#REF!</definedName>
    <definedName name="TextRefCopy80">#REF!</definedName>
    <definedName name="TextRefCopy82" localSheetId="6">#REF!</definedName>
    <definedName name="TextRefCopy82">#REF!</definedName>
    <definedName name="TextRefCopy85" localSheetId="6">#REF!</definedName>
    <definedName name="TextRefCopy86" localSheetId="6">#REF!</definedName>
    <definedName name="TextRefCopy88" localSheetId="6">#REF!</definedName>
    <definedName name="TextRefCopy89" localSheetId="6">#REF!</definedName>
    <definedName name="TextRefCopy90" localSheetId="6">#REF!</definedName>
    <definedName name="TextRefCopy91" localSheetId="6">#REF!</definedName>
    <definedName name="TextRefCopy92" localSheetId="6">#REF!</definedName>
    <definedName name="TextRefCopy93" localSheetId="6">#REF!</definedName>
    <definedName name="TextRefCopy97" localSheetId="6">#REF!</definedName>
    <definedName name="TextRefCopy97">#REF!</definedName>
    <definedName name="TextRefCopy98">#REF!</definedName>
    <definedName name="TextRefCopyRangeCount" localSheetId="6" hidden="1">12</definedName>
    <definedName name="TextRefCopyRangeCount" hidden="1">1</definedName>
    <definedName name="TítuloDeColumna1">#REF!</definedName>
    <definedName name="Top_Stratum_Number" localSheetId="6">#REF!</definedName>
    <definedName name="Top_Stratum_Number">#REF!</definedName>
    <definedName name="Top_Stratum_Value" localSheetId="6">#REF!</definedName>
    <definedName name="Top_Stratum_Value">#REF!</definedName>
    <definedName name="Total_Amount">#REF!</definedName>
    <definedName name="Total_Number_Selections" localSheetId="6">#REF!</definedName>
    <definedName name="Total_Number_Selections">#REF!</definedName>
    <definedName name="tp" localSheetId="6">#REF!</definedName>
    <definedName name="tp">#REF!</definedName>
    <definedName name="Unidades" localSheetId="6">#REF!</definedName>
    <definedName name="Unidades">#REF!</definedName>
    <definedName name="URUGUAY" localSheetId="6">#REF!</definedName>
    <definedName name="URUGUAY">#REF!</definedName>
    <definedName name="vencidos">#REF!</definedName>
    <definedName name="vigencia" localSheetId="6">#REF!</definedName>
    <definedName name="vigencia">#REF!</definedName>
    <definedName name="vpphold">#REF!</definedName>
    <definedName name="VTADIAR" localSheetId="6">#REF!</definedName>
    <definedName name="VTADIAR">#REF!</definedName>
    <definedName name="VTO">#REF!</definedName>
    <definedName name="vtoañoc">#REF!</definedName>
    <definedName name="vtoañon">#REF!</definedName>
    <definedName name="vtoaños">#REF!</definedName>
    <definedName name="VTOSN">#REF!</definedName>
    <definedName name="WDSD" hidden="1">#REF!</definedName>
    <definedName name="wrn.Aging._.and._.Trend._.Analysis." localSheetId="3" hidden="1">{#N/A,#N/A,FALSE,"Aging Summary";#N/A,#N/A,FALSE,"Ratio Analysis";#N/A,#N/A,FALSE,"Test 120 Day Accts";#N/A,#N/A,FALSE,"Tickmarks"}</definedName>
    <definedName name="wrn.Aging._.and._.Trend._.Analysis." localSheetId="4" hidden="1">{#N/A,#N/A,FALSE,"Aging Summary";#N/A,#N/A,FALSE,"Ratio Analysis";#N/A,#N/A,FALSE,"Test 120 Day Accts";#N/A,#N/A,FALSE,"Tickmarks"}</definedName>
    <definedName name="wrn.Aging._.and._.Trend._.Analysis." localSheetId="9" hidden="1">{#N/A,#N/A,FALSE,"Aging Summary";#N/A,#N/A,FALSE,"Ratio Analysis";#N/A,#N/A,FALSE,"Test 120 Day Accts";#N/A,#N/A,FALSE,"Tickmarks"}</definedName>
    <definedName name="wrn.Aging._.and._.Trend._.Analysis." localSheetId="6" hidden="1">{#N/A,#N/A,FALSE,"Aging Summary";#N/A,#N/A,FALSE,"Ratio Analysis";#N/A,#N/A,FALSE,"Test 120 Day Accts";#N/A,#N/A,FALSE,"Tickmarks"}</definedName>
    <definedName name="wrn.Aging._.and._.Trend._.Analysis." hidden="1">{#N/A,#N/A,FALSE,"Aging Summary";#N/A,#N/A,FALSE,"Ratio Analysis";#N/A,#N/A,FALSE,"Test 120 Day Accts";#N/A,#N/A,FALSE,"Tickmarks"}</definedName>
    <definedName name="wrn.Volumen." localSheetId="3" hidden="1">{#N/A,#N/A,FALSE,"VOL"}</definedName>
    <definedName name="wrn.Volumen." localSheetId="4" hidden="1">{#N/A,#N/A,FALSE,"VOL"}</definedName>
    <definedName name="wrn.Volumen." localSheetId="9" hidden="1">{#N/A,#N/A,FALSE,"VOL"}</definedName>
    <definedName name="wrn.Volumen." localSheetId="6" hidden="1">{#N/A,#N/A,FALSE,"VOL"}</definedName>
    <definedName name="wrn.Volumen." hidden="1">{#N/A,#N/A,FALSE,"VOL"}</definedName>
    <definedName name="xdc">#REF!</definedName>
    <definedName name="XREF_COLUMN_1" hidden="1">#REF!</definedName>
    <definedName name="XREF_COLUMN_10" hidden="1">#REF!</definedName>
    <definedName name="XREF_COLUMN_11" localSheetId="6" hidden="1">VPN!#REF!</definedName>
    <definedName name="XREF_COLUMN_12" localSheetId="6" hidden="1">VPN!#REF!</definedName>
    <definedName name="XREF_COLUMN_12" hidden="1">#REF!</definedName>
    <definedName name="XREF_COLUMN_13" localSheetId="6" hidden="1">VPN!#REF!</definedName>
    <definedName name="XREF_COLUMN_13" hidden="1">#REF!</definedName>
    <definedName name="XREF_COLUMN_14" localSheetId="6" hidden="1">VPN!$Q:$Q</definedName>
    <definedName name="XREF_COLUMN_14" hidden="1">#REF!</definedName>
    <definedName name="XREF_COLUMN_15" localSheetId="6" hidden="1">#REF!</definedName>
    <definedName name="XREF_COLUMN_15" hidden="1">#REF!</definedName>
    <definedName name="XREF_COLUMN_17" localSheetId="6" hidden="1">#REF!</definedName>
    <definedName name="XREF_COLUMN_17" hidden="1">#REF!</definedName>
    <definedName name="XREF_COLUMN_2" hidden="1">#REF!</definedName>
    <definedName name="XREF_COLUMN_24" hidden="1">#REF!</definedName>
    <definedName name="XREF_COLUMN_4" localSheetId="6" hidden="1">#REF!</definedName>
    <definedName name="XREF_COLUMN_5" localSheetId="6" hidden="1">VPN!$D:$D</definedName>
    <definedName name="XREF_COLUMN_7" hidden="1">#REF!</definedName>
    <definedName name="XREF_COLUMN_9" hidden="1">#REF!</definedName>
    <definedName name="XRefActiveRow" localSheetId="6" hidden="1">#REF!</definedName>
    <definedName name="XRefActiveRow" hidden="1">#REF!</definedName>
    <definedName name="XRefColumnsCount" localSheetId="6" hidden="1">14</definedName>
    <definedName name="XRefColumnsCount" hidden="1">2</definedName>
    <definedName name="XRefCopy1" localSheetId="6" hidden="1">#REF!</definedName>
    <definedName name="XRefCopy1" hidden="1">#REF!</definedName>
    <definedName name="XRefCopy10" localSheetId="6" hidden="1">#REF!</definedName>
    <definedName name="XRefCopy100" localSheetId="6" hidden="1">#REF!</definedName>
    <definedName name="XRefCopy100" hidden="1">#REF!</definedName>
    <definedName name="XRefCopy100Row" localSheetId="6" hidden="1">#REF!</definedName>
    <definedName name="XRefCopy100Row" hidden="1">#REF!</definedName>
    <definedName name="XRefCopy101" localSheetId="6" hidden="1">#REF!</definedName>
    <definedName name="XRefCopy101" hidden="1">#REF!</definedName>
    <definedName name="XRefCopy101Row" localSheetId="6" hidden="1">#REF!</definedName>
    <definedName name="XRefCopy101Row" hidden="1">#REF!</definedName>
    <definedName name="XRefCopy102" localSheetId="6" hidden="1">#REF!</definedName>
    <definedName name="XRefCopy102" hidden="1">#REF!</definedName>
    <definedName name="XRefCopy102Row" localSheetId="6" hidden="1">#REF!</definedName>
    <definedName name="XRefCopy102Row" hidden="1">#REF!</definedName>
    <definedName name="XRefCopy103" localSheetId="6" hidden="1">#REF!</definedName>
    <definedName name="XRefCopy103" hidden="1">#REF!</definedName>
    <definedName name="XRefCopy103Row" localSheetId="6" hidden="1">#REF!</definedName>
    <definedName name="XRefCopy103Row" hidden="1">#REF!</definedName>
    <definedName name="XRefCopy104" localSheetId="6" hidden="1">#REF!</definedName>
    <definedName name="XRefCopy104" hidden="1">#REF!</definedName>
    <definedName name="XRefCopy104Row" localSheetId="6" hidden="1">#REF!</definedName>
    <definedName name="XRefCopy104Row" hidden="1">#REF!</definedName>
    <definedName name="XRefCopy105" hidden="1">#REF!</definedName>
    <definedName name="XRefCopy105Row" localSheetId="6" hidden="1">#REF!</definedName>
    <definedName name="XRefCopy105Row" hidden="1">#REF!</definedName>
    <definedName name="XRefCopy106" hidden="1">#REF!</definedName>
    <definedName name="XRefCopy106Row" localSheetId="6" hidden="1">#REF!</definedName>
    <definedName name="XRefCopy106Row" hidden="1">#REF!</definedName>
    <definedName name="XRefCopy107" hidden="1">#REF!</definedName>
    <definedName name="XRefCopy107Row" localSheetId="6" hidden="1">#REF!</definedName>
    <definedName name="XRefCopy107Row" hidden="1">#REF!</definedName>
    <definedName name="XRefCopy108" hidden="1">#REF!</definedName>
    <definedName name="XRefCopy108Row" localSheetId="6" hidden="1">#REF!</definedName>
    <definedName name="XRefCopy108Row" hidden="1">#REF!</definedName>
    <definedName name="XRefCopy109" hidden="1">#REF!</definedName>
    <definedName name="XRefCopy109Row" localSheetId="6" hidden="1">#REF!</definedName>
    <definedName name="XRefCopy109Row" hidden="1">#REF!</definedName>
    <definedName name="XRefCopy10Row" localSheetId="6" hidden="1">#REF!</definedName>
    <definedName name="XRefCopy10Row" hidden="1">#REF!</definedName>
    <definedName name="XRefCopy11" localSheetId="6" hidden="1">#REF!</definedName>
    <definedName name="XRefCopy110Row" localSheetId="6" hidden="1">#REF!</definedName>
    <definedName name="XRefCopy110Row" hidden="1">#REF!</definedName>
    <definedName name="XRefCopy111Row" localSheetId="6" hidden="1">#REF!</definedName>
    <definedName name="XRefCopy111Row" hidden="1">#REF!</definedName>
    <definedName name="XRefCopy112" hidden="1">#REF!</definedName>
    <definedName name="XRefCopy112Row" localSheetId="6" hidden="1">#REF!</definedName>
    <definedName name="XRefCopy112Row" hidden="1">#REF!</definedName>
    <definedName name="XRefCopy113" hidden="1">#REF!</definedName>
    <definedName name="XRefCopy113Row" localSheetId="6" hidden="1">#REF!</definedName>
    <definedName name="XRefCopy113Row" hidden="1">#REF!</definedName>
    <definedName name="XRefCopy114" hidden="1">#REF!</definedName>
    <definedName name="XRefCopy114Row" localSheetId="6" hidden="1">#REF!</definedName>
    <definedName name="XRefCopy114Row" hidden="1">#REF!</definedName>
    <definedName name="XRefCopy115" hidden="1">#REF!</definedName>
    <definedName name="XRefCopy115Row" localSheetId="6" hidden="1">#REF!</definedName>
    <definedName name="XRefCopy115Row" hidden="1">#REF!</definedName>
    <definedName name="XRefCopy116" hidden="1">#REF!</definedName>
    <definedName name="XRefCopy116Row" localSheetId="6" hidden="1">#REF!</definedName>
    <definedName name="XRefCopy116Row" hidden="1">#REF!</definedName>
    <definedName name="XRefCopy117" hidden="1">#REF!</definedName>
    <definedName name="XRefCopy117Row" localSheetId="6" hidden="1">#REF!</definedName>
    <definedName name="XRefCopy117Row" hidden="1">#REF!</definedName>
    <definedName name="XRefCopy118" localSheetId="6" hidden="1">#REF!</definedName>
    <definedName name="XRefCopy118" hidden="1">#REF!</definedName>
    <definedName name="XRefCopy118Row" localSheetId="6" hidden="1">#REF!</definedName>
    <definedName name="XRefCopy118Row" hidden="1">#REF!</definedName>
    <definedName name="XRefCopy119" localSheetId="6" hidden="1">#REF!</definedName>
    <definedName name="XRefCopy119" hidden="1">#REF!</definedName>
    <definedName name="XRefCopy119Row" localSheetId="6" hidden="1">#REF!</definedName>
    <definedName name="XRefCopy119Row" hidden="1">#REF!</definedName>
    <definedName name="XRefCopy11Row" localSheetId="6" hidden="1">#REF!</definedName>
    <definedName name="XRefCopy11Row" hidden="1">#REF!</definedName>
    <definedName name="XRefCopy12" hidden="1">#REF!</definedName>
    <definedName name="XRefCopy120" localSheetId="6" hidden="1">#REF!</definedName>
    <definedName name="XRefCopy120" hidden="1">#REF!</definedName>
    <definedName name="XRefCopy120Row" localSheetId="6" hidden="1">#REF!</definedName>
    <definedName name="XRefCopy120Row" hidden="1">#REF!</definedName>
    <definedName name="XRefCopy121" localSheetId="6" hidden="1">#REF!</definedName>
    <definedName name="XRefCopy121" hidden="1">#REF!</definedName>
    <definedName name="XRefCopy121Row" localSheetId="6" hidden="1">#REF!</definedName>
    <definedName name="XRefCopy121Row" hidden="1">#REF!</definedName>
    <definedName name="XRefCopy122" localSheetId="6" hidden="1">#REF!</definedName>
    <definedName name="XRefCopy122" hidden="1">#REF!</definedName>
    <definedName name="XRefCopy122Row" localSheetId="6" hidden="1">#REF!</definedName>
    <definedName name="XRefCopy122Row" hidden="1">#REF!</definedName>
    <definedName name="XRefCopy123" hidden="1">#REF!</definedName>
    <definedName name="XRefCopy123Row" localSheetId="6" hidden="1">#REF!</definedName>
    <definedName name="XRefCopy123Row" hidden="1">#REF!</definedName>
    <definedName name="XRefCopy124" hidden="1">#REF!</definedName>
    <definedName name="XRefCopy124Row" localSheetId="6" hidden="1">#REF!</definedName>
    <definedName name="XRefCopy124Row" hidden="1">#REF!</definedName>
    <definedName name="XRefCopy125" hidden="1">#REF!</definedName>
    <definedName name="XRefCopy125Row" localSheetId="6" hidden="1">#REF!</definedName>
    <definedName name="XRefCopy125Row" hidden="1">#REF!</definedName>
    <definedName name="XRefCopy126" hidden="1">#REF!</definedName>
    <definedName name="XRefCopy126Row" localSheetId="6" hidden="1">#REF!</definedName>
    <definedName name="XRefCopy126Row" hidden="1">#REF!</definedName>
    <definedName name="XRefCopy127" hidden="1">#REF!</definedName>
    <definedName name="XRefCopy127Row" localSheetId="6" hidden="1">#REF!</definedName>
    <definedName name="XRefCopy127Row" hidden="1">#REF!</definedName>
    <definedName name="XRefCopy128" hidden="1">#REF!</definedName>
    <definedName name="XRefCopy129" hidden="1">#REF!</definedName>
    <definedName name="XRefCopy129Row" localSheetId="6" hidden="1">#REF!</definedName>
    <definedName name="XRefCopy129Row" hidden="1">#REF!</definedName>
    <definedName name="XRefCopy12Row" localSheetId="6" hidden="1">#REF!</definedName>
    <definedName name="XRefCopy12Row" hidden="1">#REF!</definedName>
    <definedName name="XRefCopy13" localSheetId="6" hidden="1">#REF!</definedName>
    <definedName name="XRefCopy130" hidden="1">#REF!</definedName>
    <definedName name="XRefCopy130Row" localSheetId="6" hidden="1">#REF!</definedName>
    <definedName name="XRefCopy130Row" hidden="1">#REF!</definedName>
    <definedName name="XRefCopy131" hidden="1">#REF!</definedName>
    <definedName name="XRefCopy131Row" localSheetId="6" hidden="1">#REF!</definedName>
    <definedName name="XRefCopy131Row" hidden="1">#REF!</definedName>
    <definedName name="XRefCopy132" localSheetId="6" hidden="1">#REF!</definedName>
    <definedName name="XRefCopy132" hidden="1">#REF!</definedName>
    <definedName name="XRefCopy132Row" localSheetId="6" hidden="1">#REF!</definedName>
    <definedName name="XRefCopy132Row" hidden="1">#REF!</definedName>
    <definedName name="XRefCopy133" localSheetId="6" hidden="1">#REF!</definedName>
    <definedName name="XRefCopy133" hidden="1">#REF!</definedName>
    <definedName name="XRefCopy133Row" localSheetId="6" hidden="1">#REF!</definedName>
    <definedName name="XRefCopy133Row" hidden="1">#REF!</definedName>
    <definedName name="XRefCopy134" hidden="1">#REF!</definedName>
    <definedName name="XRefCopy134Row" localSheetId="6" hidden="1">#REF!</definedName>
    <definedName name="XRefCopy134Row" hidden="1">#REF!</definedName>
    <definedName name="XRefCopy135" hidden="1">#REF!</definedName>
    <definedName name="XRefCopy135Row" localSheetId="6" hidden="1">#REF!</definedName>
    <definedName name="XRefCopy135Row" hidden="1">#REF!</definedName>
    <definedName name="XRefCopy136" hidden="1">#REF!</definedName>
    <definedName name="XRefCopy136Row" localSheetId="6" hidden="1">#REF!</definedName>
    <definedName name="XRefCopy136Row" hidden="1">#REF!</definedName>
    <definedName name="XRefCopy137" hidden="1">#REF!</definedName>
    <definedName name="XRefCopy137Row" localSheetId="6" hidden="1">#REF!</definedName>
    <definedName name="XRefCopy137Row" hidden="1">#REF!</definedName>
    <definedName name="XRefCopy138" hidden="1">#REF!</definedName>
    <definedName name="XRefCopy138Row" localSheetId="6" hidden="1">#REF!</definedName>
    <definedName name="XRefCopy138Row" hidden="1">#REF!</definedName>
    <definedName name="XRefCopy139" hidden="1">#REF!</definedName>
    <definedName name="XRefCopy139Row" localSheetId="6" hidden="1">#REF!</definedName>
    <definedName name="XRefCopy139Row" hidden="1">#REF!</definedName>
    <definedName name="XRefCopy13Row" localSheetId="6" hidden="1">#REF!</definedName>
    <definedName name="XRefCopy13Row" hidden="1">#REF!</definedName>
    <definedName name="XRefCopy140" hidden="1">#REF!</definedName>
    <definedName name="XRefCopy140Row" localSheetId="6" hidden="1">#REF!</definedName>
    <definedName name="XRefCopy140Row" hidden="1">#REF!</definedName>
    <definedName name="XRefCopy141Row" localSheetId="6" hidden="1">#REF!</definedName>
    <definedName name="XRefCopy141Row" hidden="1">#REF!</definedName>
    <definedName name="XRefCopy142" localSheetId="6" hidden="1">#REF!</definedName>
    <definedName name="XRefCopy142Row" localSheetId="6" hidden="1">#REF!</definedName>
    <definedName name="XRefCopy142Row" hidden="1">#REF!</definedName>
    <definedName name="XRefCopy143" localSheetId="6" hidden="1">#REF!</definedName>
    <definedName name="XRefCopy143Row" localSheetId="6" hidden="1">#REF!</definedName>
    <definedName name="XRefCopy143Row" hidden="1">#REF!</definedName>
    <definedName name="XRefCopy144Row" localSheetId="6" hidden="1">#REF!</definedName>
    <definedName name="XRefCopy144Row" hidden="1">#REF!</definedName>
    <definedName name="XRefCopy145Row" localSheetId="6" hidden="1">#REF!</definedName>
    <definedName name="XRefCopy145Row" hidden="1">#REF!</definedName>
    <definedName name="XRefCopy146" localSheetId="6" hidden="1">#REF!</definedName>
    <definedName name="XRefCopy146Row" localSheetId="6" hidden="1">#REF!</definedName>
    <definedName name="XRefCopy146Row" hidden="1">#REF!</definedName>
    <definedName name="XRefCopy147" localSheetId="6" hidden="1">#REF!</definedName>
    <definedName name="XRefCopy147Row" localSheetId="6" hidden="1">#REF!</definedName>
    <definedName name="XRefCopy147Row" hidden="1">#REF!</definedName>
    <definedName name="XRefCopy148" localSheetId="6" hidden="1">#REF!</definedName>
    <definedName name="XRefCopy148Row" localSheetId="6" hidden="1">#REF!</definedName>
    <definedName name="XRefCopy148Row" hidden="1">#REF!</definedName>
    <definedName name="XRefCopy149" localSheetId="6" hidden="1">#REF!</definedName>
    <definedName name="XRefCopy149" hidden="1">#REF!</definedName>
    <definedName name="XRefCopy149Row" localSheetId="6" hidden="1">#REF!</definedName>
    <definedName name="XRefCopy149Row" hidden="1">#REF!</definedName>
    <definedName name="XRefCopy14Row" hidden="1">#REF!</definedName>
    <definedName name="XRefCopy150" localSheetId="6" hidden="1">#REF!</definedName>
    <definedName name="XRefCopy150" hidden="1">#REF!</definedName>
    <definedName name="XRefCopy150Row" localSheetId="6" hidden="1">#REF!</definedName>
    <definedName name="XRefCopy150Row" hidden="1">#REF!</definedName>
    <definedName name="XRefCopy151" localSheetId="6" hidden="1">#REF!</definedName>
    <definedName name="XRefCopy151" hidden="1">#REF!</definedName>
    <definedName name="XRefCopy151Row" localSheetId="6" hidden="1">#REF!</definedName>
    <definedName name="XRefCopy151Row" hidden="1">#REF!</definedName>
    <definedName name="XRefCopy152" localSheetId="6" hidden="1">#REF!</definedName>
    <definedName name="XRefCopy152" hidden="1">#REF!</definedName>
    <definedName name="XRefCopy152Row" localSheetId="6" hidden="1">#REF!</definedName>
    <definedName name="XRefCopy152Row" hidden="1">#REF!</definedName>
    <definedName name="XRefCopy153" localSheetId="6" hidden="1">#REF!</definedName>
    <definedName name="XRefCopy153" hidden="1">#REF!</definedName>
    <definedName name="XRefCopy153Row" localSheetId="6" hidden="1">#REF!</definedName>
    <definedName name="XRefCopy153Row" hidden="1">#REF!</definedName>
    <definedName name="XRefCopy154" localSheetId="6" hidden="1">#REF!</definedName>
    <definedName name="XRefCopy154" hidden="1">#REF!</definedName>
    <definedName name="XRefCopy154Row" localSheetId="6" hidden="1">#REF!</definedName>
    <definedName name="XRefCopy154Row" hidden="1">#REF!</definedName>
    <definedName name="XRefCopy155" localSheetId="6" hidden="1">#REF!</definedName>
    <definedName name="XRefCopy155" hidden="1">#REF!</definedName>
    <definedName name="XRefCopy155Row" localSheetId="6" hidden="1">#REF!</definedName>
    <definedName name="XRefCopy155Row" hidden="1">#REF!</definedName>
    <definedName name="XRefCopy156" localSheetId="6" hidden="1">#REF!</definedName>
    <definedName name="XRefCopy156" hidden="1">#REF!</definedName>
    <definedName name="XRefCopy156Row" localSheetId="6" hidden="1">#REF!</definedName>
    <definedName name="XRefCopy156Row" hidden="1">#REF!</definedName>
    <definedName name="XRefCopy157" localSheetId="6" hidden="1">#REF!</definedName>
    <definedName name="XRefCopy157" hidden="1">#REF!</definedName>
    <definedName name="XRefCopy157Row" localSheetId="6" hidden="1">#REF!</definedName>
    <definedName name="XRefCopy157Row" hidden="1">#REF!</definedName>
    <definedName name="XRefCopy158" localSheetId="6" hidden="1">#REF!</definedName>
    <definedName name="XRefCopy158" hidden="1">#REF!</definedName>
    <definedName name="XRefCopy158Row" localSheetId="6" hidden="1">#REF!</definedName>
    <definedName name="XRefCopy158Row" hidden="1">#REF!</definedName>
    <definedName name="XRefCopy159" localSheetId="6" hidden="1">#REF!</definedName>
    <definedName name="XRefCopy159" hidden="1">#REF!</definedName>
    <definedName name="XRefCopy159Row" localSheetId="6" hidden="1">#REF!</definedName>
    <definedName name="XRefCopy159Row" hidden="1">#REF!</definedName>
    <definedName name="XRefCopy15Row" localSheetId="6" hidden="1">#REF!</definedName>
    <definedName name="XRefCopy160" localSheetId="6" hidden="1">#REF!</definedName>
    <definedName name="XRefCopy160" hidden="1">#REF!</definedName>
    <definedName name="XRefCopy160Row" localSheetId="6" hidden="1">#REF!</definedName>
    <definedName name="XRefCopy160Row" hidden="1">#REF!</definedName>
    <definedName name="XRefCopy161" localSheetId="6" hidden="1">#REF!</definedName>
    <definedName name="XRefCopy161" hidden="1">#REF!</definedName>
    <definedName name="XRefCopy161Row" localSheetId="6" hidden="1">#REF!</definedName>
    <definedName name="XRefCopy161Row" hidden="1">#REF!</definedName>
    <definedName name="XRefCopy162" localSheetId="6" hidden="1">#REF!</definedName>
    <definedName name="XRefCopy162" hidden="1">#REF!</definedName>
    <definedName name="XRefCopy162Row" localSheetId="6" hidden="1">#REF!</definedName>
    <definedName name="XRefCopy162Row" hidden="1">#REF!</definedName>
    <definedName name="XRefCopy163" localSheetId="6" hidden="1">#REF!</definedName>
    <definedName name="XRefCopy163" hidden="1">#REF!</definedName>
    <definedName name="XRefCopy163Row" localSheetId="6" hidden="1">#REF!</definedName>
    <definedName name="XRefCopy163Row" hidden="1">#REF!</definedName>
    <definedName name="XRefCopy164" localSheetId="6" hidden="1">#REF!</definedName>
    <definedName name="XRefCopy164" hidden="1">#REF!</definedName>
    <definedName name="XRefCopy164Row" localSheetId="6" hidden="1">#REF!</definedName>
    <definedName name="XRefCopy164Row" hidden="1">#REF!</definedName>
    <definedName name="XRefCopy165" localSheetId="6" hidden="1">#REF!</definedName>
    <definedName name="XRefCopy165" hidden="1">#REF!</definedName>
    <definedName name="XRefCopy165Row" hidden="1">#REF!</definedName>
    <definedName name="XRefCopy166" localSheetId="6" hidden="1">#REF!</definedName>
    <definedName name="XRefCopy166" hidden="1">#REF!</definedName>
    <definedName name="XRefCopy166Row" hidden="1">#REF!</definedName>
    <definedName name="XRefCopy167" localSheetId="6" hidden="1">#REF!</definedName>
    <definedName name="XRefCopy167" hidden="1">#REF!</definedName>
    <definedName name="XRefCopy167Row" hidden="1">#REF!</definedName>
    <definedName name="XRefCopy168" hidden="1">#REF!</definedName>
    <definedName name="XRefCopy168Row" hidden="1">#REF!</definedName>
    <definedName name="XRefCopy169" hidden="1">#REF!</definedName>
    <definedName name="XRefCopy169Row" hidden="1">#REF!</definedName>
    <definedName name="XRefCopy16Row" localSheetId="6" hidden="1">#REF!</definedName>
    <definedName name="XRefCopy16Row" hidden="1">#REF!</definedName>
    <definedName name="XRefCopy17" hidden="1">#REF!</definedName>
    <definedName name="XRefCopy170" hidden="1">#REF!</definedName>
    <definedName name="XRefCopy170Row" hidden="1">#REF!</definedName>
    <definedName name="XRefCopy171" hidden="1">#REF!</definedName>
    <definedName name="XRefCopy171Row" hidden="1">#REF!</definedName>
    <definedName name="XRefCopy172" hidden="1">#REF!</definedName>
    <definedName name="XRefCopy172Row" hidden="1">#REF!</definedName>
    <definedName name="XRefCopy173" hidden="1">#REF!</definedName>
    <definedName name="XRefCopy173Row" hidden="1">#REF!</definedName>
    <definedName name="XRefCopy174" hidden="1">#REF!</definedName>
    <definedName name="XRefCopy174Row" hidden="1">#REF!</definedName>
    <definedName name="XRefCopy175" hidden="1">#REF!</definedName>
    <definedName name="XRefCopy175Row" hidden="1">#REF!</definedName>
    <definedName name="XRefCopy176" hidden="1">#REF!</definedName>
    <definedName name="XRefCopy176Row" hidden="1">#REF!</definedName>
    <definedName name="XRefCopy177" hidden="1">#REF!</definedName>
    <definedName name="XRefCopy177Row" hidden="1">#REF!</definedName>
    <definedName name="XRefCopy178" hidden="1">#REF!</definedName>
    <definedName name="XRefCopy178Row" hidden="1">#REF!</definedName>
    <definedName name="XRefCopy179" hidden="1">#REF!</definedName>
    <definedName name="XRefCopy179Row" hidden="1">#REF!</definedName>
    <definedName name="XRefCopy17Row" localSheetId="6" hidden="1">#REF!</definedName>
    <definedName name="XRefCopy17Row" hidden="1">#REF!</definedName>
    <definedName name="XRefCopy180" hidden="1">#REF!</definedName>
    <definedName name="XRefCopy180Row" hidden="1">#REF!</definedName>
    <definedName name="XRefCopy181" hidden="1">#REF!</definedName>
    <definedName name="XRefCopy181Row" hidden="1">#REF!</definedName>
    <definedName name="XRefCopy182" hidden="1">#REF!</definedName>
    <definedName name="XRefCopy182Row" hidden="1">#REF!</definedName>
    <definedName name="XRefCopy183" hidden="1">#REF!</definedName>
    <definedName name="XRefCopy183Row" hidden="1">#REF!</definedName>
    <definedName name="XRefCopy184" hidden="1">#REF!</definedName>
    <definedName name="XRefCopy184Row" hidden="1">#REF!</definedName>
    <definedName name="XRefCopy185" hidden="1">#REF!</definedName>
    <definedName name="XRefCopy185Row" hidden="1">#REF!</definedName>
    <definedName name="XRefCopy186" hidden="1">#REF!</definedName>
    <definedName name="XRefCopy186Row" hidden="1">#REF!</definedName>
    <definedName name="XRefCopy187" hidden="1">#REF!</definedName>
    <definedName name="XRefCopy187Row" hidden="1">#REF!</definedName>
    <definedName name="XRefCopy188" hidden="1">#REF!</definedName>
    <definedName name="XRefCopy188Row" hidden="1">#REF!</definedName>
    <definedName name="XRefCopy189" hidden="1">#REF!</definedName>
    <definedName name="XRefCopy189Row" hidden="1">#REF!</definedName>
    <definedName name="XRefCopy18Row" localSheetId="6" hidden="1">#REF!</definedName>
    <definedName name="XRefCopy190" hidden="1">#REF!</definedName>
    <definedName name="XRefCopy190Row" hidden="1">#REF!</definedName>
    <definedName name="XRefCopy191" hidden="1">#REF!</definedName>
    <definedName name="XRefCopy191Row" hidden="1">#REF!</definedName>
    <definedName name="XRefCopy192" hidden="1">#REF!</definedName>
    <definedName name="XRefCopy192Row" hidden="1">#REF!</definedName>
    <definedName name="XRefCopy193" hidden="1">#REF!</definedName>
    <definedName name="XRefCopy193Row" hidden="1">#REF!</definedName>
    <definedName name="XRefCopy194" hidden="1">#REF!</definedName>
    <definedName name="XRefCopy194Row" hidden="1">#REF!</definedName>
    <definedName name="XRefCopy195" hidden="1">#REF!</definedName>
    <definedName name="XRefCopy195Row" hidden="1">#REF!</definedName>
    <definedName name="XRefCopy196" hidden="1">#REF!</definedName>
    <definedName name="XRefCopy196Row" hidden="1">#REF!</definedName>
    <definedName name="XRefCopy197" hidden="1">#REF!</definedName>
    <definedName name="XRefCopy197Row" hidden="1">#REF!</definedName>
    <definedName name="XRefCopy198" hidden="1">#REF!</definedName>
    <definedName name="XRefCopy198Row" hidden="1">#REF!</definedName>
    <definedName name="XRefCopy199" hidden="1">#REF!</definedName>
    <definedName name="XRefCopy199Row" hidden="1">#REF!</definedName>
    <definedName name="XRefCopy19Row" localSheetId="6" hidden="1">#REF!</definedName>
    <definedName name="XRefCopy19Row" hidden="1">#REF!</definedName>
    <definedName name="XRefCopy1Row" localSheetId="6" hidden="1">#REF!</definedName>
    <definedName name="XRefCopy1Row" hidden="1">#REF!</definedName>
    <definedName name="XRefCopy2" localSheetId="6" hidden="1">#REF!</definedName>
    <definedName name="XRefCopy2" hidden="1">#REF!</definedName>
    <definedName name="XRefCopy20" localSheetId="6" hidden="1">#REF!</definedName>
    <definedName name="XRefCopy200" hidden="1">#REF!</definedName>
    <definedName name="XRefCopy200Row" hidden="1">#REF!</definedName>
    <definedName name="XRefCopy201" hidden="1">#REF!</definedName>
    <definedName name="XRefCopy201Row" hidden="1">#REF!</definedName>
    <definedName name="XRefCopy202" hidden="1">#REF!</definedName>
    <definedName name="XRefCopy202Row" hidden="1">#REF!</definedName>
    <definedName name="XRefCopy203" hidden="1">#REF!</definedName>
    <definedName name="XRefCopy203Row" hidden="1">#REF!</definedName>
    <definedName name="XRefCopy204" hidden="1">#REF!</definedName>
    <definedName name="XRefCopy204Row" hidden="1">#REF!</definedName>
    <definedName name="XRefCopy205" hidden="1">#REF!</definedName>
    <definedName name="XRefCopy205Row" hidden="1">#REF!</definedName>
    <definedName name="XRefCopy206" hidden="1">#REF!</definedName>
    <definedName name="XRefCopy206Row" hidden="1">#REF!</definedName>
    <definedName name="XRefCopy207" hidden="1">#REF!</definedName>
    <definedName name="XRefCopy207Row" hidden="1">#REF!</definedName>
    <definedName name="XRefCopy208" hidden="1">#REF!</definedName>
    <definedName name="XRefCopy208Row" hidden="1">#REF!</definedName>
    <definedName name="XRefCopy209" hidden="1">#REF!</definedName>
    <definedName name="XRefCopy209Row" hidden="1">#REF!</definedName>
    <definedName name="XRefCopy20Row" localSheetId="6" hidden="1">#REF!</definedName>
    <definedName name="XRefCopy20Row" hidden="1">#REF!</definedName>
    <definedName name="XRefCopy210" hidden="1">#REF!</definedName>
    <definedName name="XRefCopy210Row" hidden="1">#REF!</definedName>
    <definedName name="XRefCopy211" hidden="1">#REF!</definedName>
    <definedName name="XRefCopy211Row" hidden="1">#REF!</definedName>
    <definedName name="XRefCopy212" hidden="1">#REF!</definedName>
    <definedName name="XRefCopy212Row" hidden="1">#REF!</definedName>
    <definedName name="XRefCopy213" hidden="1">#REF!</definedName>
    <definedName name="XRefCopy213Row" hidden="1">#REF!</definedName>
    <definedName name="XRefCopy214" hidden="1">#REF!</definedName>
    <definedName name="XRefCopy214Row" hidden="1">#REF!</definedName>
    <definedName name="XRefCopy215" hidden="1">#REF!</definedName>
    <definedName name="XRefCopy215Row" hidden="1">#REF!</definedName>
    <definedName name="XRefCopy216" hidden="1">#REF!</definedName>
    <definedName name="XRefCopy216Row" hidden="1">#REF!</definedName>
    <definedName name="XRefCopy217" hidden="1">#REF!</definedName>
    <definedName name="XRefCopy217Row" hidden="1">#REF!</definedName>
    <definedName name="XRefCopy218" hidden="1">#REF!</definedName>
    <definedName name="XRefCopy218Row" hidden="1">#REF!</definedName>
    <definedName name="XRefCopy219" hidden="1">#REF!</definedName>
    <definedName name="XRefCopy219Row" hidden="1">#REF!</definedName>
    <definedName name="XRefCopy21Row" localSheetId="6" hidden="1">#REF!</definedName>
    <definedName name="XRefCopy21Row" hidden="1">#REF!</definedName>
    <definedName name="XRefCopy220" hidden="1">#REF!</definedName>
    <definedName name="XRefCopy220Row" hidden="1">#REF!</definedName>
    <definedName name="XRefCopy221" hidden="1">#REF!</definedName>
    <definedName name="XRefCopy221Row" hidden="1">#REF!</definedName>
    <definedName name="XRefCopy222" hidden="1">#REF!</definedName>
    <definedName name="XRefCopy222Row" hidden="1">#REF!</definedName>
    <definedName name="XRefCopy223" hidden="1">#REF!</definedName>
    <definedName name="XRefCopy224" hidden="1">#REF!</definedName>
    <definedName name="XRefCopy224Row" hidden="1">#REF!</definedName>
    <definedName name="XRefCopy225" hidden="1">#REF!</definedName>
    <definedName name="XRefCopy225Row" hidden="1">#REF!</definedName>
    <definedName name="XRefCopy226" hidden="1">#REF!</definedName>
    <definedName name="XRefCopy226Row" hidden="1">#REF!</definedName>
    <definedName name="XRefCopy227" hidden="1">#REF!</definedName>
    <definedName name="XRefCopy227Row" hidden="1">#REF!</definedName>
    <definedName name="XRefCopy228" hidden="1">#REF!</definedName>
    <definedName name="XRefCopy228Row" hidden="1">#REF!</definedName>
    <definedName name="XRefCopy229" hidden="1">#REF!</definedName>
    <definedName name="XRefCopy229Row" hidden="1">#REF!</definedName>
    <definedName name="XRefCopy22Row" localSheetId="6" hidden="1">#REF!</definedName>
    <definedName name="XRefCopy22Row" hidden="1">#REF!</definedName>
    <definedName name="XRefCopy230" hidden="1">#REF!</definedName>
    <definedName name="XRefCopy230Row" hidden="1">#REF!</definedName>
    <definedName name="XRefCopy231" hidden="1">#REF!</definedName>
    <definedName name="XRefCopy231Row" hidden="1">#REF!</definedName>
    <definedName name="XRefCopy232" hidden="1">#REF!</definedName>
    <definedName name="XRefCopy232Row" hidden="1">#REF!</definedName>
    <definedName name="XRefCopy233" hidden="1">#REF!</definedName>
    <definedName name="XRefCopy233Row" hidden="1">#REF!</definedName>
    <definedName name="XRefCopy234" hidden="1">#REF!</definedName>
    <definedName name="XRefCopy234Row" hidden="1">#REF!</definedName>
    <definedName name="XRefCopy235" hidden="1">#REF!</definedName>
    <definedName name="XRefCopy235Row" hidden="1">#REF!</definedName>
    <definedName name="XRefCopy236" hidden="1">#REF!</definedName>
    <definedName name="XRefCopy236Row" hidden="1">#REF!</definedName>
    <definedName name="XRefCopy237" hidden="1">#REF!</definedName>
    <definedName name="XRefCopy237Row" hidden="1">#REF!</definedName>
    <definedName name="XRefCopy238" hidden="1">#REF!</definedName>
    <definedName name="XRefCopy238Row" hidden="1">#REF!</definedName>
    <definedName name="XRefCopy239" hidden="1">#REF!</definedName>
    <definedName name="XRefCopy239Row" hidden="1">#REF!</definedName>
    <definedName name="XRefCopy23Row" localSheetId="6" hidden="1">#REF!</definedName>
    <definedName name="XRefCopy23Row" hidden="1">#REF!</definedName>
    <definedName name="XRefCopy240" hidden="1">#REF!</definedName>
    <definedName name="XRefCopy240Row" hidden="1">#REF!</definedName>
    <definedName name="XRefCopy241" hidden="1">#REF!</definedName>
    <definedName name="XRefCopy241Row" hidden="1">#REF!</definedName>
    <definedName name="XRefCopy242" hidden="1">#REF!</definedName>
    <definedName name="XRefCopy242Row" hidden="1">#REF!</definedName>
    <definedName name="XRefCopy243" hidden="1">#REF!</definedName>
    <definedName name="XRefCopy243Row" hidden="1">#REF!</definedName>
    <definedName name="XRefCopy244" hidden="1">#REF!</definedName>
    <definedName name="XRefCopy244Row" hidden="1">#REF!</definedName>
    <definedName name="XRefCopy245" hidden="1">#REF!</definedName>
    <definedName name="XRefCopy245Row" hidden="1">#REF!</definedName>
    <definedName name="XRefCopy246" hidden="1">#REF!</definedName>
    <definedName name="XRefCopy246Row" hidden="1">#REF!</definedName>
    <definedName name="XRefCopy247" hidden="1">#REF!</definedName>
    <definedName name="XRefCopy247Row" hidden="1">#REF!</definedName>
    <definedName name="XRefCopy248" hidden="1">#REF!</definedName>
    <definedName name="XRefCopy248Row" hidden="1">#REF!</definedName>
    <definedName name="XRefCopy249" hidden="1">#REF!</definedName>
    <definedName name="XRefCopy249Row" hidden="1">#REF!</definedName>
    <definedName name="XRefCopy24Row" localSheetId="6" hidden="1">#REF!</definedName>
    <definedName name="XRefCopy24Row" hidden="1">#REF!</definedName>
    <definedName name="XRefCopy250" hidden="1">#REF!</definedName>
    <definedName name="XRefCopy250Row" hidden="1">#REF!</definedName>
    <definedName name="XRefCopy251" hidden="1">#REF!</definedName>
    <definedName name="XRefCopy251Row" hidden="1">#REF!</definedName>
    <definedName name="XRefCopy252" hidden="1">#REF!</definedName>
    <definedName name="XRefCopy252Row" hidden="1">#REF!</definedName>
    <definedName name="XRefCopy253" hidden="1">#REF!</definedName>
    <definedName name="XRefCopy253Row" hidden="1">#REF!</definedName>
    <definedName name="XRefCopy254" hidden="1">#REF!</definedName>
    <definedName name="XRefCopy254Row" hidden="1">#REF!</definedName>
    <definedName name="XRefCopy255" hidden="1">#REF!</definedName>
    <definedName name="XRefCopy255Row" hidden="1">#REF!</definedName>
    <definedName name="XRefCopy256" hidden="1">#REF!</definedName>
    <definedName name="XRefCopy256Row" hidden="1">#REF!</definedName>
    <definedName name="XRefCopy257" hidden="1">#REF!</definedName>
    <definedName name="XRefCopy257Row" hidden="1">#REF!</definedName>
    <definedName name="XRefCopy258" hidden="1">#REF!</definedName>
    <definedName name="XRefCopy258Row" hidden="1">#REF!</definedName>
    <definedName name="XRefCopy259" hidden="1">#REF!</definedName>
    <definedName name="XRefCopy259Row" hidden="1">#REF!</definedName>
    <definedName name="XRefCopy25Row" localSheetId="6" hidden="1">#REF!</definedName>
    <definedName name="XRefCopy25Row" hidden="1">#REF!</definedName>
    <definedName name="XRefCopy260" hidden="1">#REF!</definedName>
    <definedName name="XRefCopy260Row" hidden="1">#REF!</definedName>
    <definedName name="XRefCopy261" hidden="1">#REF!</definedName>
    <definedName name="XRefCopy261Row" hidden="1">#REF!</definedName>
    <definedName name="XRefCopy262" hidden="1">#REF!</definedName>
    <definedName name="XRefCopy262Row" hidden="1">#REF!</definedName>
    <definedName name="XRefCopy263" hidden="1">#REF!</definedName>
    <definedName name="XRefCopy263Row" hidden="1">#REF!</definedName>
    <definedName name="XRefCopy264" hidden="1">#REF!</definedName>
    <definedName name="XRefCopy264Row" hidden="1">#REF!</definedName>
    <definedName name="XRefCopy265" hidden="1">#REF!</definedName>
    <definedName name="XRefCopy265Row" hidden="1">#REF!</definedName>
    <definedName name="XRefCopy266" hidden="1">#REF!</definedName>
    <definedName name="XRefCopy266Row" hidden="1">#REF!</definedName>
    <definedName name="XRefCopy267" hidden="1">#REF!</definedName>
    <definedName name="XRefCopy267Row" hidden="1">#REF!</definedName>
    <definedName name="XRefCopy268" hidden="1">#REF!</definedName>
    <definedName name="XRefCopy268Row" hidden="1">#REF!</definedName>
    <definedName name="XRefCopy269" hidden="1">#REF!</definedName>
    <definedName name="XRefCopy269Row" hidden="1">#REF!</definedName>
    <definedName name="XRefCopy26Row" localSheetId="6" hidden="1">#REF!</definedName>
    <definedName name="XRefCopy26Row" hidden="1">#REF!</definedName>
    <definedName name="XRefCopy270" hidden="1">#REF!</definedName>
    <definedName name="XRefCopy270Row" hidden="1">#REF!</definedName>
    <definedName name="XRefCopy271" hidden="1">#REF!</definedName>
    <definedName name="XRefCopy271Row" hidden="1">#REF!</definedName>
    <definedName name="XRefCopy272" hidden="1">#REF!</definedName>
    <definedName name="XRefCopy272Row" hidden="1">#REF!</definedName>
    <definedName name="XRefCopy273" hidden="1">#REF!</definedName>
    <definedName name="XRefCopy273Row" hidden="1">#REF!</definedName>
    <definedName name="XRefCopy274" hidden="1">#REF!</definedName>
    <definedName name="XRefCopy274Row" hidden="1">#REF!</definedName>
    <definedName name="XRefCopy275" hidden="1">#REF!</definedName>
    <definedName name="XRefCopy275Row" hidden="1">#REF!</definedName>
    <definedName name="XRefCopy276" hidden="1">#REF!</definedName>
    <definedName name="XRefCopy276Row" hidden="1">#REF!</definedName>
    <definedName name="XRefCopy277" hidden="1">#REF!</definedName>
    <definedName name="XRefCopy277Row" hidden="1">#REF!</definedName>
    <definedName name="XRefCopy278" hidden="1">#REF!</definedName>
    <definedName name="XRefCopy278Row" hidden="1">#REF!</definedName>
    <definedName name="XRefCopy279" hidden="1">#REF!</definedName>
    <definedName name="XRefCopy279Row" hidden="1">#REF!</definedName>
    <definedName name="XRefCopy27Row" localSheetId="6" hidden="1">#REF!</definedName>
    <definedName name="XRefCopy27Row" hidden="1">#REF!</definedName>
    <definedName name="XRefCopy280" hidden="1">#REF!</definedName>
    <definedName name="XRefCopy280Row" hidden="1">#REF!</definedName>
    <definedName name="XRefCopy281" hidden="1">#REF!</definedName>
    <definedName name="XRefCopy281Row" hidden="1">#REF!</definedName>
    <definedName name="XRefCopy282" hidden="1">#REF!</definedName>
    <definedName name="XRefCopy282Row" hidden="1">#REF!</definedName>
    <definedName name="XRefCopy283" hidden="1">#REF!</definedName>
    <definedName name="XRefCopy283Row" hidden="1">#REF!</definedName>
    <definedName name="XRefCopy284" hidden="1">#REF!</definedName>
    <definedName name="XRefCopy284Row" hidden="1">#REF!</definedName>
    <definedName name="XRefCopy285" hidden="1">#REF!</definedName>
    <definedName name="XRefCopy285Row" hidden="1">#REF!</definedName>
    <definedName name="XRefCopy286" hidden="1">#REF!</definedName>
    <definedName name="XRefCopy286Row" hidden="1">#REF!</definedName>
    <definedName name="XRefCopy287" hidden="1">#REF!</definedName>
    <definedName name="XRefCopy287Row" hidden="1">#REF!</definedName>
    <definedName name="XRefCopy288" hidden="1">#REF!</definedName>
    <definedName name="XRefCopy288Row" hidden="1">#REF!</definedName>
    <definedName name="XRefCopy289" hidden="1">#REF!</definedName>
    <definedName name="XRefCopy289Row" hidden="1">#REF!</definedName>
    <definedName name="XRefCopy28Row" localSheetId="6" hidden="1">#REF!</definedName>
    <definedName name="XRefCopy28Row" hidden="1">#REF!</definedName>
    <definedName name="XRefCopy290" hidden="1">#REF!</definedName>
    <definedName name="XRefCopy290Row" hidden="1">#REF!</definedName>
    <definedName name="XRefCopy291" hidden="1">#REF!</definedName>
    <definedName name="XRefCopy291Row" hidden="1">#REF!</definedName>
    <definedName name="XRefCopy292" hidden="1">#REF!</definedName>
    <definedName name="XRefCopy292Row" hidden="1">#REF!</definedName>
    <definedName name="XRefCopy29Row" localSheetId="6" hidden="1">#REF!</definedName>
    <definedName name="XRefCopy29Row" hidden="1">#REF!</definedName>
    <definedName name="XRefCopy2Row" localSheetId="6" hidden="1">#REF!</definedName>
    <definedName name="XRefCopy2Row" hidden="1">#REF!</definedName>
    <definedName name="XRefCopy30Row" localSheetId="6" hidden="1">#REF!</definedName>
    <definedName name="XRefCopy30Row" hidden="1">#REF!</definedName>
    <definedName name="XRefCopy31Row" localSheetId="6" hidden="1">#REF!</definedName>
    <definedName name="XRefCopy31Row" hidden="1">#REF!</definedName>
    <definedName name="XRefCopy32Row" localSheetId="6" hidden="1">#REF!</definedName>
    <definedName name="XRefCopy32Row" hidden="1">#REF!</definedName>
    <definedName name="XRefCopy33Row" localSheetId="6" hidden="1">#REF!</definedName>
    <definedName name="XRefCopy33Row" hidden="1">#REF!</definedName>
    <definedName name="XRefCopy34Row" localSheetId="6" hidden="1">#REF!</definedName>
    <definedName name="XRefCopy34Row" hidden="1">#REF!</definedName>
    <definedName name="XRefCopy35Row" localSheetId="6" hidden="1">#REF!</definedName>
    <definedName name="XRefCopy35Row" hidden="1">#REF!</definedName>
    <definedName name="XRefCopy36Row" localSheetId="6" hidden="1">#REF!</definedName>
    <definedName name="XRefCopy36Row" hidden="1">#REF!</definedName>
    <definedName name="XRefCopy37Row" localSheetId="6" hidden="1">#REF!</definedName>
    <definedName name="XRefCopy37Row" hidden="1">#REF!</definedName>
    <definedName name="XRefCopy38Row" localSheetId="6" hidden="1">#REF!</definedName>
    <definedName name="XRefCopy38Row" hidden="1">#REF!</definedName>
    <definedName name="XRefCopy39Row" localSheetId="6" hidden="1">#REF!</definedName>
    <definedName name="XRefCopy39Row" hidden="1">#REF!</definedName>
    <definedName name="XRefCopy3Row" localSheetId="6" hidden="1">#REF!</definedName>
    <definedName name="XRefCopy40Row" localSheetId="6" hidden="1">#REF!</definedName>
    <definedName name="XRefCopy40Row" hidden="1">#REF!</definedName>
    <definedName name="XRefCopy41Row" localSheetId="6" hidden="1">#REF!</definedName>
    <definedName name="XRefCopy41Row" hidden="1">#REF!</definedName>
    <definedName name="XRefCopy42Row" localSheetId="6" hidden="1">#REF!</definedName>
    <definedName name="XRefCopy42Row" hidden="1">#REF!</definedName>
    <definedName name="XRefCopy43Row" localSheetId="6" hidden="1">#REF!</definedName>
    <definedName name="XRefCopy43Row" hidden="1">#REF!</definedName>
    <definedName name="XRefCopy44Row" localSheetId="6" hidden="1">#REF!</definedName>
    <definedName name="XRefCopy44Row" hidden="1">#REF!</definedName>
    <definedName name="XRefCopy45Row" localSheetId="6" hidden="1">#REF!</definedName>
    <definedName name="XRefCopy45Row" hidden="1">#REF!</definedName>
    <definedName name="XRefCopy46Row" localSheetId="6" hidden="1">#REF!</definedName>
    <definedName name="XRefCopy46Row" hidden="1">#REF!</definedName>
    <definedName name="XRefCopy47Row" localSheetId="6" hidden="1">#REF!</definedName>
    <definedName name="XRefCopy47Row" hidden="1">#REF!</definedName>
    <definedName name="XRefCopy48Row" localSheetId="6" hidden="1">#REF!</definedName>
    <definedName name="XRefCopy48Row" hidden="1">#REF!</definedName>
    <definedName name="XRefCopy49Row" localSheetId="6" hidden="1">#REF!</definedName>
    <definedName name="XRefCopy49Row" hidden="1">#REF!</definedName>
    <definedName name="XRefCopy4Row" localSheetId="6" hidden="1">#REF!</definedName>
    <definedName name="XRefCopy50Row" localSheetId="6" hidden="1">#REF!</definedName>
    <definedName name="XRefCopy50Row" hidden="1">#REF!</definedName>
    <definedName name="XRefCopy51Row" localSheetId="6" hidden="1">#REF!</definedName>
    <definedName name="XRefCopy51Row" hidden="1">#REF!</definedName>
    <definedName name="XRefCopy52Row" localSheetId="6" hidden="1">#REF!</definedName>
    <definedName name="XRefCopy52Row" hidden="1">#REF!</definedName>
    <definedName name="XRefCopy53" localSheetId="6" hidden="1">#REF!</definedName>
    <definedName name="XRefCopy53" hidden="1">#REF!</definedName>
    <definedName name="XRefCopy53Row" localSheetId="6" hidden="1">#REF!</definedName>
    <definedName name="XRefCopy53Row" hidden="1">#REF!</definedName>
    <definedName name="XRefCopy54" hidden="1">#REF!</definedName>
    <definedName name="XRefCopy54Row" localSheetId="6" hidden="1">#REF!</definedName>
    <definedName name="XRefCopy54Row" hidden="1">#REF!</definedName>
    <definedName name="XRefCopy55" hidden="1">#REF!</definedName>
    <definedName name="XRefCopy55Row" localSheetId="6" hidden="1">#REF!</definedName>
    <definedName name="XRefCopy55Row" hidden="1">#REF!</definedName>
    <definedName name="XRefCopy56" hidden="1">#REF!</definedName>
    <definedName name="XRefCopy56Row" localSheetId="6" hidden="1">#REF!</definedName>
    <definedName name="XRefCopy56Row" hidden="1">#REF!</definedName>
    <definedName name="XRefCopy57" hidden="1">#REF!</definedName>
    <definedName name="XRefCopy57Row" localSheetId="6" hidden="1">#REF!</definedName>
    <definedName name="XRefCopy57Row" hidden="1">#REF!</definedName>
    <definedName name="XRefCopy58" hidden="1">#REF!</definedName>
    <definedName name="XRefCopy58Row" localSheetId="6" hidden="1">#REF!</definedName>
    <definedName name="XRefCopy58Row" hidden="1">#REF!</definedName>
    <definedName name="XRefCopy59" hidden="1">#REF!</definedName>
    <definedName name="XRefCopy59Row" localSheetId="6" hidden="1">#REF!</definedName>
    <definedName name="XRefCopy59Row" hidden="1">#REF!</definedName>
    <definedName name="XRefCopy60" hidden="1">#REF!</definedName>
    <definedName name="XRefCopy60Row" localSheetId="6" hidden="1">#REF!</definedName>
    <definedName name="XRefCopy60Row" hidden="1">#REF!</definedName>
    <definedName name="XRefCopy61" hidden="1">#REF!</definedName>
    <definedName name="XRefCopy61Row" localSheetId="6" hidden="1">#REF!</definedName>
    <definedName name="XRefCopy61Row" hidden="1">#REF!</definedName>
    <definedName name="XRefCopy62" hidden="1">#REF!</definedName>
    <definedName name="XRefCopy62Row" localSheetId="6" hidden="1">#REF!</definedName>
    <definedName name="XRefCopy62Row" hidden="1">#REF!</definedName>
    <definedName name="XRefCopy63" hidden="1">#REF!</definedName>
    <definedName name="XRefCopy63Row" localSheetId="6" hidden="1">#REF!</definedName>
    <definedName name="XRefCopy63Row" hidden="1">#REF!</definedName>
    <definedName name="XRefCopy64" hidden="1">#REF!</definedName>
    <definedName name="XRefCopy64Row" localSheetId="6" hidden="1">#REF!</definedName>
    <definedName name="XRefCopy64Row" hidden="1">#REF!</definedName>
    <definedName name="XRefCopy65" hidden="1">#REF!</definedName>
    <definedName name="XRefCopy65Row" localSheetId="6" hidden="1">#REF!</definedName>
    <definedName name="XRefCopy65Row" hidden="1">#REF!</definedName>
    <definedName name="XRefCopy66" hidden="1">#REF!</definedName>
    <definedName name="XRefCopy66Row" localSheetId="6" hidden="1">#REF!</definedName>
    <definedName name="XRefCopy66Row" hidden="1">#REF!</definedName>
    <definedName name="XRefCopy67" hidden="1">#REF!</definedName>
    <definedName name="XRefCopy67Row" localSheetId="6" hidden="1">#REF!</definedName>
    <definedName name="XRefCopy67Row" hidden="1">#REF!</definedName>
    <definedName name="XRefCopy68" hidden="1">#REF!</definedName>
    <definedName name="XRefCopy68Row" localSheetId="6" hidden="1">#REF!</definedName>
    <definedName name="XRefCopy68Row" hidden="1">#REF!</definedName>
    <definedName name="XRefCopy69" hidden="1">#REF!</definedName>
    <definedName name="XRefCopy69Row" localSheetId="6" hidden="1">#REF!</definedName>
    <definedName name="XRefCopy69Row" hidden="1">#REF!</definedName>
    <definedName name="XRefCopy7" localSheetId="6" hidden="1">VPN!#REF!</definedName>
    <definedName name="XRefCopy70" hidden="1">#REF!</definedName>
    <definedName name="XRefCopy70Row" localSheetId="6" hidden="1">#REF!</definedName>
    <definedName name="XRefCopy70Row" hidden="1">#REF!</definedName>
    <definedName name="XRefCopy71" hidden="1">#REF!</definedName>
    <definedName name="XRefCopy71Row" localSheetId="6" hidden="1">#REF!</definedName>
    <definedName name="XRefCopy71Row" hidden="1">#REF!</definedName>
    <definedName name="XRefCopy72" hidden="1">#REF!</definedName>
    <definedName name="XRefCopy72Row" localSheetId="6" hidden="1">#REF!</definedName>
    <definedName name="XRefCopy72Row" hidden="1">#REF!</definedName>
    <definedName name="XRefCopy73" hidden="1">#REF!</definedName>
    <definedName name="XRefCopy73Row" localSheetId="6" hidden="1">#REF!</definedName>
    <definedName name="XRefCopy73Row" hidden="1">#REF!</definedName>
    <definedName name="XRefCopy74" hidden="1">#REF!</definedName>
    <definedName name="XRefCopy74Row" localSheetId="6" hidden="1">#REF!</definedName>
    <definedName name="XRefCopy74Row" hidden="1">#REF!</definedName>
    <definedName name="XRefCopy75" localSheetId="6" hidden="1">VPN!#REF!</definedName>
    <definedName name="XRefCopy75" hidden="1">#REF!</definedName>
    <definedName name="XRefCopy75Row" localSheetId="6" hidden="1">#REF!</definedName>
    <definedName name="XRefCopy75Row" hidden="1">#REF!</definedName>
    <definedName name="XRefCopy76" localSheetId="6" hidden="1">VPN!#REF!</definedName>
    <definedName name="XRefCopy76" hidden="1">#REF!</definedName>
    <definedName name="XRefCopy76Row" localSheetId="6" hidden="1">#REF!</definedName>
    <definedName name="XRefCopy76Row" hidden="1">#REF!</definedName>
    <definedName name="XRefCopy77" hidden="1">#REF!</definedName>
    <definedName name="XRefCopy77Row" localSheetId="6" hidden="1">#REF!</definedName>
    <definedName name="XRefCopy77Row" hidden="1">#REF!</definedName>
    <definedName name="XRefCopy78" hidden="1">#REF!</definedName>
    <definedName name="XRefCopy78Row" localSheetId="6" hidden="1">#REF!</definedName>
    <definedName name="XRefCopy78Row" hidden="1">#REF!</definedName>
    <definedName name="XRefCopy79" hidden="1">#REF!</definedName>
    <definedName name="XRefCopy79Row" localSheetId="6" hidden="1">#REF!</definedName>
    <definedName name="XRefCopy79Row" hidden="1">#REF!</definedName>
    <definedName name="XRefCopy7Row" localSheetId="6" hidden="1">#REF!</definedName>
    <definedName name="XRefCopy7Row" hidden="1">#REF!</definedName>
    <definedName name="XRefCopy8" localSheetId="6" hidden="1">VPN!#REF!</definedName>
    <definedName name="XRefCopy80Row" localSheetId="6" hidden="1">#REF!</definedName>
    <definedName name="XRefCopy80Row" hidden="1">#REF!</definedName>
    <definedName name="XRefCopy81Row" localSheetId="6" hidden="1">#REF!</definedName>
    <definedName name="XRefCopy81Row" hidden="1">#REF!</definedName>
    <definedName name="XRefCopy82Row" localSheetId="6" hidden="1">#REF!</definedName>
    <definedName name="XRefCopy82Row" hidden="1">#REF!</definedName>
    <definedName name="XRefCopy83Row" localSheetId="6" hidden="1">#REF!</definedName>
    <definedName name="XRefCopy83Row" hidden="1">#REF!</definedName>
    <definedName name="XRefCopy84Row" localSheetId="6" hidden="1">#REF!</definedName>
    <definedName name="XRefCopy84Row" hidden="1">#REF!</definedName>
    <definedName name="XRefCopy85" hidden="1">#REF!</definedName>
    <definedName name="XRefCopy85Row" localSheetId="6" hidden="1">#REF!</definedName>
    <definedName name="XRefCopy85Row" hidden="1">#REF!</definedName>
    <definedName name="XRefCopy86" hidden="1">#REF!</definedName>
    <definedName name="XRefCopy86Row" localSheetId="6" hidden="1">#REF!</definedName>
    <definedName name="XRefCopy86Row" hidden="1">#REF!</definedName>
    <definedName name="XRefCopy87" hidden="1">#REF!</definedName>
    <definedName name="XRefCopy87Row" localSheetId="6" hidden="1">#REF!</definedName>
    <definedName name="XRefCopy87Row" hidden="1">#REF!</definedName>
    <definedName name="XRefCopy88" hidden="1">#REF!</definedName>
    <definedName name="XRefCopy88Row" localSheetId="6" hidden="1">#REF!</definedName>
    <definedName name="XRefCopy88Row" hidden="1">#REF!</definedName>
    <definedName name="XRefCopy89" hidden="1">#REF!</definedName>
    <definedName name="XRefCopy89Row" localSheetId="6" hidden="1">#REF!</definedName>
    <definedName name="XRefCopy89Row" hidden="1">#REF!</definedName>
    <definedName name="XRefCopy8Row" localSheetId="6" hidden="1">#REF!</definedName>
    <definedName name="XRefCopy8Row" hidden="1">#REF!</definedName>
    <definedName name="XRefCopy9" localSheetId="6" hidden="1">VPN!#REF!</definedName>
    <definedName name="XRefCopy90" hidden="1">#REF!</definedName>
    <definedName name="XRefCopy90Row" localSheetId="6" hidden="1">#REF!</definedName>
    <definedName name="XRefCopy90Row" hidden="1">#REF!</definedName>
    <definedName name="XRefCopy91" hidden="1">#REF!</definedName>
    <definedName name="XRefCopy91Row" localSheetId="6" hidden="1">#REF!</definedName>
    <definedName name="XRefCopy91Row" hidden="1">#REF!</definedName>
    <definedName name="XRefCopy92" localSheetId="6" hidden="1">#REF!</definedName>
    <definedName name="XRefCopy92" hidden="1">#REF!</definedName>
    <definedName name="XRefCopy92Row" localSheetId="6" hidden="1">#REF!</definedName>
    <definedName name="XRefCopy92Row" hidden="1">#REF!</definedName>
    <definedName name="XRefCopy93" localSheetId="6" hidden="1">#REF!</definedName>
    <definedName name="XRefCopy93" hidden="1">#REF!</definedName>
    <definedName name="XRefCopy93Row" localSheetId="6" hidden="1">#REF!</definedName>
    <definedName name="XRefCopy93Row" hidden="1">#REF!</definedName>
    <definedName name="XRefCopy94" localSheetId="6" hidden="1">#REF!</definedName>
    <definedName name="XRefCopy94" hidden="1">#REF!</definedName>
    <definedName name="XRefCopy94Row" localSheetId="6" hidden="1">#REF!</definedName>
    <definedName name="XRefCopy94Row" hidden="1">#REF!</definedName>
    <definedName name="XRefCopy95" hidden="1">#REF!</definedName>
    <definedName name="XRefCopy95Row" localSheetId="6" hidden="1">#REF!</definedName>
    <definedName name="XRefCopy95Row" hidden="1">#REF!</definedName>
    <definedName name="XRefCopy96" hidden="1">#REF!</definedName>
    <definedName name="XRefCopy96Row" localSheetId="6" hidden="1">#REF!</definedName>
    <definedName name="XRefCopy96Row" hidden="1">#REF!</definedName>
    <definedName name="XRefCopy97" hidden="1">#REF!</definedName>
    <definedName name="XRefCopy97Row" localSheetId="6" hidden="1">#REF!</definedName>
    <definedName name="XRefCopy97Row" hidden="1">#REF!</definedName>
    <definedName name="XRefCopy98" hidden="1">#REF!</definedName>
    <definedName name="XRefCopy98Row" localSheetId="6" hidden="1">#REF!</definedName>
    <definedName name="XRefCopy98Row" hidden="1">#REF!</definedName>
    <definedName name="XRefCopy99" hidden="1">#REF!</definedName>
    <definedName name="XRefCopy99Row" localSheetId="6" hidden="1">#REF!</definedName>
    <definedName name="XRefCopy99Row" hidden="1">#REF!</definedName>
    <definedName name="XRefCopy9Row" localSheetId="6" hidden="1">#REF!</definedName>
    <definedName name="XRefCopy9Row" hidden="1">#REF!</definedName>
    <definedName name="XRefCopyRangeCount" localSheetId="6" hidden="1">76</definedName>
    <definedName name="XRefCopyRangeCount" hidden="1">4</definedName>
    <definedName name="XRefPaste1" hidden="1">#REF!</definedName>
    <definedName name="XRefPaste10" hidden="1">#REF!</definedName>
    <definedName name="XRefPaste100" localSheetId="6" hidden="1">#REF!</definedName>
    <definedName name="XRefPaste100" hidden="1">#REF!</definedName>
    <definedName name="XRefPaste100Row" localSheetId="6" hidden="1">#REF!</definedName>
    <definedName name="XRefPaste100Row" hidden="1">#REF!</definedName>
    <definedName name="XRefPaste101" localSheetId="6" hidden="1">#REF!</definedName>
    <definedName name="XRefPaste101" hidden="1">#REF!</definedName>
    <definedName name="XRefPaste101Row" localSheetId="6" hidden="1">#REF!</definedName>
    <definedName name="XRefPaste101Row" hidden="1">#REF!</definedName>
    <definedName name="XRefPaste102" localSheetId="6" hidden="1">#REF!</definedName>
    <definedName name="XRefPaste102" hidden="1">#REF!</definedName>
    <definedName name="XRefPaste102Row" localSheetId="6" hidden="1">#REF!</definedName>
    <definedName name="XRefPaste102Row" hidden="1">#REF!</definedName>
    <definedName name="XRefPaste103" localSheetId="6" hidden="1">#REF!</definedName>
    <definedName name="XRefPaste103" hidden="1">#REF!</definedName>
    <definedName name="XRefPaste103Row" localSheetId="6" hidden="1">#REF!</definedName>
    <definedName name="XRefPaste103Row" hidden="1">#REF!</definedName>
    <definedName name="XRefPaste104" localSheetId="6" hidden="1">#REF!</definedName>
    <definedName name="XRefPaste104" hidden="1">#REF!</definedName>
    <definedName name="XRefPaste104Row" localSheetId="6" hidden="1">#REF!</definedName>
    <definedName name="XRefPaste104Row" hidden="1">#REF!</definedName>
    <definedName name="XRefPaste105" localSheetId="6" hidden="1">#REF!</definedName>
    <definedName name="XRefPaste105" hidden="1">#REF!</definedName>
    <definedName name="XRefPaste105Row" localSheetId="6" hidden="1">#REF!</definedName>
    <definedName name="XRefPaste105Row" hidden="1">#REF!</definedName>
    <definedName name="XRefPaste106" localSheetId="6" hidden="1">#REF!</definedName>
    <definedName name="XRefPaste106" hidden="1">#REF!</definedName>
    <definedName name="XRefPaste106Row" localSheetId="6" hidden="1">#REF!</definedName>
    <definedName name="XRefPaste106Row" hidden="1">#REF!</definedName>
    <definedName name="XRefPaste107" localSheetId="6" hidden="1">#REF!</definedName>
    <definedName name="XRefPaste107" hidden="1">#REF!</definedName>
    <definedName name="XRefPaste107Row" localSheetId="6" hidden="1">#REF!</definedName>
    <definedName name="XRefPaste107Row" hidden="1">#REF!</definedName>
    <definedName name="XRefPaste108" localSheetId="6" hidden="1">#REF!</definedName>
    <definedName name="XRefPaste108" hidden="1">#REF!</definedName>
    <definedName name="XRefPaste108Row" localSheetId="6" hidden="1">#REF!</definedName>
    <definedName name="XRefPaste108Row" hidden="1">#REF!</definedName>
    <definedName name="XRefPaste109" localSheetId="6" hidden="1">#REF!</definedName>
    <definedName name="XRefPaste109" hidden="1">#REF!</definedName>
    <definedName name="XRefPaste109Row" localSheetId="6" hidden="1">#REF!</definedName>
    <definedName name="XRefPaste109Row" hidden="1">#REF!</definedName>
    <definedName name="XRefPaste10Row" localSheetId="6" hidden="1">#REF!</definedName>
    <definedName name="XRefPaste10Row" hidden="1">#REF!</definedName>
    <definedName name="XRefPaste11" hidden="1">#REF!</definedName>
    <definedName name="XRefPaste110" localSheetId="6" hidden="1">#REF!</definedName>
    <definedName name="XRefPaste110" hidden="1">#REF!</definedName>
    <definedName name="XRefPaste110Row" localSheetId="6" hidden="1">#REF!</definedName>
    <definedName name="XRefPaste110Row" hidden="1">#REF!</definedName>
    <definedName name="XRefPaste111" localSheetId="6" hidden="1">#REF!</definedName>
    <definedName name="XRefPaste111" hidden="1">#REF!</definedName>
    <definedName name="XRefPaste111Row" localSheetId="6" hidden="1">#REF!</definedName>
    <definedName name="XRefPaste111Row" hidden="1">#REF!</definedName>
    <definedName name="XRefPaste112" localSheetId="6" hidden="1">#REF!</definedName>
    <definedName name="XRefPaste112" hidden="1">#REF!</definedName>
    <definedName name="XRefPaste112Row" localSheetId="6" hidden="1">#REF!</definedName>
    <definedName name="XRefPaste112Row" hidden="1">#REF!</definedName>
    <definedName name="XRefPaste113" localSheetId="6" hidden="1">#REF!</definedName>
    <definedName name="XRefPaste113" hidden="1">#REF!</definedName>
    <definedName name="XRefPaste113Row" localSheetId="6" hidden="1">#REF!</definedName>
    <definedName name="XRefPaste113Row" hidden="1">#REF!</definedName>
    <definedName name="XRefPaste114" localSheetId="6" hidden="1">#REF!</definedName>
    <definedName name="XRefPaste114" hidden="1">#REF!</definedName>
    <definedName name="XRefPaste114Row" localSheetId="6" hidden="1">#REF!</definedName>
    <definedName name="XRefPaste114Row" hidden="1">#REF!</definedName>
    <definedName name="XRefPaste115" localSheetId="6" hidden="1">#REF!</definedName>
    <definedName name="XRefPaste115" hidden="1">#REF!</definedName>
    <definedName name="XRefPaste115Row" localSheetId="6" hidden="1">#REF!</definedName>
    <definedName name="XRefPaste115Row" hidden="1">#REF!</definedName>
    <definedName name="XRefPaste116" localSheetId="6" hidden="1">#REF!</definedName>
    <definedName name="XRefPaste116" hidden="1">#REF!</definedName>
    <definedName name="XRefPaste116Row" localSheetId="6" hidden="1">#REF!</definedName>
    <definedName name="XRefPaste116Row" hidden="1">#REF!</definedName>
    <definedName name="XRefPaste117" localSheetId="6" hidden="1">#REF!</definedName>
    <definedName name="XRefPaste117" hidden="1">#REF!</definedName>
    <definedName name="XRefPaste117Row" localSheetId="6" hidden="1">#REF!</definedName>
    <definedName name="XRefPaste117Row" hidden="1">#REF!</definedName>
    <definedName name="XRefPaste118" localSheetId="6" hidden="1">#REF!</definedName>
    <definedName name="XRefPaste118" hidden="1">#REF!</definedName>
    <definedName name="XRefPaste118Row" localSheetId="6" hidden="1">#REF!</definedName>
    <definedName name="XRefPaste118Row" hidden="1">#REF!</definedName>
    <definedName name="XRefPaste119" localSheetId="6" hidden="1">#REF!</definedName>
    <definedName name="XRefPaste119" hidden="1">#REF!</definedName>
    <definedName name="XRefPaste119Row" localSheetId="6" hidden="1">#REF!</definedName>
    <definedName name="XRefPaste119Row" hidden="1">#REF!</definedName>
    <definedName name="XRefPaste11Row" localSheetId="6" hidden="1">#REF!</definedName>
    <definedName name="XRefPaste11Row" hidden="1">#REF!</definedName>
    <definedName name="XRefPaste12" localSheetId="6" hidden="1">#REF!</definedName>
    <definedName name="XRefPaste12" hidden="1">#REF!</definedName>
    <definedName name="XRefPaste120" localSheetId="6" hidden="1">#REF!</definedName>
    <definedName name="XRefPaste120" hidden="1">#REF!</definedName>
    <definedName name="XRefPaste120Row" localSheetId="6" hidden="1">#REF!</definedName>
    <definedName name="XRefPaste120Row" hidden="1">#REF!</definedName>
    <definedName name="XRefPaste121" localSheetId="6" hidden="1">#REF!</definedName>
    <definedName name="XRefPaste121" hidden="1">#REF!</definedName>
    <definedName name="XRefPaste121Row" localSheetId="6" hidden="1">#REF!</definedName>
    <definedName name="XRefPaste121Row" hidden="1">#REF!</definedName>
    <definedName name="XRefPaste122" localSheetId="6" hidden="1">#REF!</definedName>
    <definedName name="XRefPaste122" hidden="1">#REF!</definedName>
    <definedName name="XRefPaste122Row" localSheetId="6" hidden="1">#REF!</definedName>
    <definedName name="XRefPaste122Row" hidden="1">#REF!</definedName>
    <definedName name="XRefPaste123" localSheetId="6" hidden="1">#REF!</definedName>
    <definedName name="XRefPaste123" hidden="1">#REF!</definedName>
    <definedName name="XRefPaste123Row" localSheetId="6" hidden="1">#REF!</definedName>
    <definedName name="XRefPaste123Row" hidden="1">#REF!</definedName>
    <definedName name="XRefPaste124" localSheetId="6" hidden="1">#REF!</definedName>
    <definedName name="XRefPaste124" hidden="1">#REF!</definedName>
    <definedName name="XRefPaste124Row" localSheetId="6" hidden="1">#REF!</definedName>
    <definedName name="XRefPaste124Row" hidden="1">#REF!</definedName>
    <definedName name="XRefPaste125" localSheetId="6" hidden="1">#REF!</definedName>
    <definedName name="XRefPaste125" hidden="1">#REF!</definedName>
    <definedName name="XRefPaste125Row" localSheetId="6" hidden="1">#REF!</definedName>
    <definedName name="XRefPaste125Row" hidden="1">#REF!</definedName>
    <definedName name="XRefPaste126" localSheetId="6" hidden="1">#REF!</definedName>
    <definedName name="XRefPaste126" hidden="1">#REF!</definedName>
    <definedName name="XRefPaste126Row" localSheetId="6" hidden="1">#REF!</definedName>
    <definedName name="XRefPaste126Row" hidden="1">#REF!</definedName>
    <definedName name="XRefPaste127" localSheetId="6" hidden="1">#REF!</definedName>
    <definedName name="XRefPaste127" hidden="1">#REF!</definedName>
    <definedName name="XRefPaste127Row" localSheetId="6" hidden="1">#REF!</definedName>
    <definedName name="XRefPaste127Row" hidden="1">#REF!</definedName>
    <definedName name="XRefPaste128" localSheetId="6" hidden="1">#REF!</definedName>
    <definedName name="XRefPaste128" hidden="1">#REF!</definedName>
    <definedName name="XRefPaste128Row" localSheetId="6" hidden="1">#REF!</definedName>
    <definedName name="XRefPaste128Row" hidden="1">#REF!</definedName>
    <definedName name="XRefPaste129" localSheetId="6" hidden="1">#REF!</definedName>
    <definedName name="XRefPaste129" hidden="1">#REF!</definedName>
    <definedName name="XRefPaste129Row" localSheetId="6" hidden="1">#REF!</definedName>
    <definedName name="XRefPaste129Row" hidden="1">#REF!</definedName>
    <definedName name="XRefPaste12Row" localSheetId="6" hidden="1">#REF!</definedName>
    <definedName name="XRefPaste12Row" hidden="1">#REF!</definedName>
    <definedName name="XRefPaste130" localSheetId="6" hidden="1">#REF!</definedName>
    <definedName name="XRefPaste130" hidden="1">#REF!</definedName>
    <definedName name="XRefPaste130Row" localSheetId="6" hidden="1">#REF!</definedName>
    <definedName name="XRefPaste130Row" hidden="1">#REF!</definedName>
    <definedName name="XRefPaste131" localSheetId="6" hidden="1">#REF!</definedName>
    <definedName name="XRefPaste131" hidden="1">#REF!</definedName>
    <definedName name="XRefPaste131Row" localSheetId="6" hidden="1">#REF!</definedName>
    <definedName name="XRefPaste131Row" hidden="1">#REF!</definedName>
    <definedName name="XRefPaste132" localSheetId="6" hidden="1">#REF!</definedName>
    <definedName name="XRefPaste132" hidden="1">#REF!</definedName>
    <definedName name="XRefPaste132Row" localSheetId="6" hidden="1">#REF!</definedName>
    <definedName name="XRefPaste132Row" hidden="1">#REF!</definedName>
    <definedName name="XRefPaste133" localSheetId="6" hidden="1">#REF!</definedName>
    <definedName name="XRefPaste133" hidden="1">#REF!</definedName>
    <definedName name="XRefPaste133Row" localSheetId="6" hidden="1">#REF!</definedName>
    <definedName name="XRefPaste133Row" hidden="1">#REF!</definedName>
    <definedName name="XRefPaste134" localSheetId="6" hidden="1">#REF!</definedName>
    <definedName name="XRefPaste134" hidden="1">#REF!</definedName>
    <definedName name="XRefPaste134Row" localSheetId="6" hidden="1">#REF!</definedName>
    <definedName name="XRefPaste134Row" hidden="1">#REF!</definedName>
    <definedName name="XRefPaste135" localSheetId="6" hidden="1">#REF!</definedName>
    <definedName name="XRefPaste135" hidden="1">#REF!</definedName>
    <definedName name="XRefPaste135Row" localSheetId="6" hidden="1">#REF!</definedName>
    <definedName name="XRefPaste135Row" hidden="1">#REF!</definedName>
    <definedName name="XRefPaste136" localSheetId="6" hidden="1">#REF!</definedName>
    <definedName name="XRefPaste136" hidden="1">#REF!</definedName>
    <definedName name="XRefPaste136Row" localSheetId="6" hidden="1">#REF!</definedName>
    <definedName name="XRefPaste136Row" hidden="1">#REF!</definedName>
    <definedName name="XRefPaste137" localSheetId="6" hidden="1">#REF!</definedName>
    <definedName name="XRefPaste137" hidden="1">#REF!</definedName>
    <definedName name="XRefPaste137Row" localSheetId="6" hidden="1">#REF!</definedName>
    <definedName name="XRefPaste137Row" hidden="1">#REF!</definedName>
    <definedName name="XRefPaste138" localSheetId="6" hidden="1">#REF!</definedName>
    <definedName name="XRefPaste138" hidden="1">#REF!</definedName>
    <definedName name="XRefPaste138Row" localSheetId="6" hidden="1">#REF!</definedName>
    <definedName name="XRefPaste138Row" hidden="1">#REF!</definedName>
    <definedName name="XRefPaste139" localSheetId="6" hidden="1">#REF!</definedName>
    <definedName name="XRefPaste139" hidden="1">#REF!</definedName>
    <definedName name="XRefPaste139Row" localSheetId="6" hidden="1">#REF!</definedName>
    <definedName name="XRefPaste139Row" hidden="1">#REF!</definedName>
    <definedName name="XRefPaste13Row" localSheetId="6" hidden="1">#REF!</definedName>
    <definedName name="XRefPaste13Row" hidden="1">#REF!</definedName>
    <definedName name="XRefPaste14" localSheetId="6" hidden="1">#REF!</definedName>
    <definedName name="XRefPaste140" localSheetId="6" hidden="1">#REF!</definedName>
    <definedName name="XRefPaste140" hidden="1">#REF!</definedName>
    <definedName name="XRefPaste140Row" localSheetId="6" hidden="1">#REF!</definedName>
    <definedName name="XRefPaste140Row" hidden="1">#REF!</definedName>
    <definedName name="XRefPaste141" localSheetId="6" hidden="1">#REF!</definedName>
    <definedName name="XRefPaste141" hidden="1">#REF!</definedName>
    <definedName name="XRefPaste141Row" localSheetId="6" hidden="1">#REF!</definedName>
    <definedName name="XRefPaste141Row" hidden="1">#REF!</definedName>
    <definedName name="XRefPaste142" localSheetId="6" hidden="1">#REF!</definedName>
    <definedName name="XRefPaste142" hidden="1">#REF!</definedName>
    <definedName name="XRefPaste142Row" localSheetId="6" hidden="1">#REF!</definedName>
    <definedName name="XRefPaste142Row" hidden="1">#REF!</definedName>
    <definedName name="XRefPaste143" localSheetId="6" hidden="1">#REF!</definedName>
    <definedName name="XRefPaste143" hidden="1">#REF!</definedName>
    <definedName name="XRefPaste143Row" localSheetId="6" hidden="1">#REF!</definedName>
    <definedName name="XRefPaste143Row" hidden="1">#REF!</definedName>
    <definedName name="XRefPaste144" localSheetId="6" hidden="1">#REF!</definedName>
    <definedName name="XRefPaste144" hidden="1">#REF!</definedName>
    <definedName name="XRefPaste144Row" localSheetId="6" hidden="1">#REF!</definedName>
    <definedName name="XRefPaste144Row" hidden="1">#REF!</definedName>
    <definedName name="XRefPaste145" localSheetId="6" hidden="1">#REF!</definedName>
    <definedName name="XRefPaste145" hidden="1">#REF!</definedName>
    <definedName name="XRefPaste145Row" localSheetId="6" hidden="1">#REF!</definedName>
    <definedName name="XRefPaste145Row" hidden="1">#REF!</definedName>
    <definedName name="XRefPaste146" localSheetId="6" hidden="1">#REF!</definedName>
    <definedName name="XRefPaste146" hidden="1">#REF!</definedName>
    <definedName name="XRefPaste146Row" localSheetId="6" hidden="1">#REF!</definedName>
    <definedName name="XRefPaste146Row" hidden="1">#REF!</definedName>
    <definedName name="XRefPaste147" localSheetId="6" hidden="1">#REF!</definedName>
    <definedName name="XRefPaste147" hidden="1">#REF!</definedName>
    <definedName name="XRefPaste147Row" localSheetId="6" hidden="1">#REF!</definedName>
    <definedName name="XRefPaste147Row" hidden="1">#REF!</definedName>
    <definedName name="XRefPaste148" localSheetId="6" hidden="1">#REF!</definedName>
    <definedName name="XRefPaste148" hidden="1">#REF!</definedName>
    <definedName name="XRefPaste148Row" localSheetId="6" hidden="1">#REF!</definedName>
    <definedName name="XRefPaste148Row" hidden="1">#REF!</definedName>
    <definedName name="XRefPaste14Row" localSheetId="6" hidden="1">#REF!</definedName>
    <definedName name="XRefPaste14Row" hidden="1">#REF!</definedName>
    <definedName name="XRefPaste15" hidden="1">#REF!</definedName>
    <definedName name="XRefPaste15Row" localSheetId="6" hidden="1">#REF!</definedName>
    <definedName name="XRefPaste15Row" hidden="1">#REF!</definedName>
    <definedName name="XRefPaste16" hidden="1">#REF!</definedName>
    <definedName name="XRefPaste16Row" localSheetId="6" hidden="1">#REF!</definedName>
    <definedName name="XRefPaste17" hidden="1">#REF!</definedName>
    <definedName name="XRefPaste17Row" localSheetId="6" hidden="1">#REF!</definedName>
    <definedName name="XRefPaste17Row" hidden="1">#REF!</definedName>
    <definedName name="XRefPaste18" localSheetId="6" hidden="1">VPN!#REF!</definedName>
    <definedName name="XRefPaste18" hidden="1">#REF!</definedName>
    <definedName name="XRefPaste18Row" localSheetId="6" hidden="1">#REF!</definedName>
    <definedName name="XRefPaste18Row" hidden="1">#REF!</definedName>
    <definedName name="XRefPaste19" localSheetId="6" hidden="1">#REF!</definedName>
    <definedName name="XRefPaste19" hidden="1">#REF!</definedName>
    <definedName name="XRefPaste19Row" localSheetId="6" hidden="1">#REF!</definedName>
    <definedName name="XRefPaste19Row" hidden="1">#REF!</definedName>
    <definedName name="XRefPaste1Row" localSheetId="6" hidden="1">#REF!</definedName>
    <definedName name="XRefPaste1Row" hidden="1">#REF!</definedName>
    <definedName name="XRefPaste20" localSheetId="6" hidden="1">#REF!</definedName>
    <definedName name="XRefPaste20" hidden="1">#REF!</definedName>
    <definedName name="XRefPaste20Row" localSheetId="6" hidden="1">#REF!</definedName>
    <definedName name="XRefPaste21" localSheetId="6" hidden="1">#REF!</definedName>
    <definedName name="XRefPaste21" hidden="1">#REF!</definedName>
    <definedName name="XRefPaste21Row" localSheetId="6" hidden="1">#REF!</definedName>
    <definedName name="XRefPaste21Row" hidden="1">#REF!</definedName>
    <definedName name="XRefPaste22" localSheetId="6" hidden="1">#REF!</definedName>
    <definedName name="XRefPaste22" hidden="1">#REF!</definedName>
    <definedName name="XRefPaste22Row" localSheetId="6" hidden="1">#REF!</definedName>
    <definedName name="XRefPaste23" localSheetId="6" hidden="1">#REF!</definedName>
    <definedName name="XRefPaste23" hidden="1">#REF!</definedName>
    <definedName name="XRefPaste23Row" localSheetId="6" hidden="1">#REF!</definedName>
    <definedName name="XRefPaste24" localSheetId="6" hidden="1">#REF!</definedName>
    <definedName name="XRefPaste24" hidden="1">#REF!</definedName>
    <definedName name="XRefPaste24Row" localSheetId="6" hidden="1">#REF!</definedName>
    <definedName name="XRefPaste24Row" hidden="1">#REF!</definedName>
    <definedName name="XRefPaste25" localSheetId="6" hidden="1">#REF!</definedName>
    <definedName name="XRefPaste25" hidden="1">#REF!</definedName>
    <definedName name="XRefPaste25Row" localSheetId="6" hidden="1">#REF!</definedName>
    <definedName name="XRefPaste25Row" hidden="1">#REF!</definedName>
    <definedName name="XRefPaste26" localSheetId="6" hidden="1">#REF!</definedName>
    <definedName name="XRefPaste26" hidden="1">#REF!</definedName>
    <definedName name="XRefPaste26Row" localSheetId="6" hidden="1">#REF!</definedName>
    <definedName name="XRefPaste26Row" hidden="1">#REF!</definedName>
    <definedName name="XRefPaste27" localSheetId="6" hidden="1">#REF!</definedName>
    <definedName name="XRefPaste27" hidden="1">#REF!</definedName>
    <definedName name="XRefPaste27Row" localSheetId="6" hidden="1">#REF!</definedName>
    <definedName name="XRefPaste27Row" hidden="1">#REF!</definedName>
    <definedName name="XRefPaste28" localSheetId="6" hidden="1">#REF!</definedName>
    <definedName name="XRefPaste28" hidden="1">#REF!</definedName>
    <definedName name="XRefPaste28Row" localSheetId="6" hidden="1">#REF!</definedName>
    <definedName name="XRefPaste28Row" hidden="1">#REF!</definedName>
    <definedName name="XRefPaste29" localSheetId="6" hidden="1">#REF!</definedName>
    <definedName name="XRefPaste29" hidden="1">#REF!</definedName>
    <definedName name="XRefPaste29Row" localSheetId="6" hidden="1">#REF!</definedName>
    <definedName name="XRefPaste29Row" hidden="1">#REF!</definedName>
    <definedName name="XRefPaste2Row" localSheetId="6" hidden="1">#REF!</definedName>
    <definedName name="XRefPaste2Row" hidden="1">#REF!</definedName>
    <definedName name="XRefPaste30" localSheetId="6" hidden="1">#REF!</definedName>
    <definedName name="XRefPaste30" hidden="1">#REF!</definedName>
    <definedName name="XRefPaste30Row" localSheetId="6" hidden="1">#REF!</definedName>
    <definedName name="XRefPaste31" localSheetId="6" hidden="1">#REF!</definedName>
    <definedName name="XRefPaste31" hidden="1">#REF!</definedName>
    <definedName name="XRefPaste31Row" localSheetId="6" hidden="1">#REF!</definedName>
    <definedName name="XRefPaste32" localSheetId="6" hidden="1">#REF!</definedName>
    <definedName name="XRefPaste32" hidden="1">#REF!</definedName>
    <definedName name="XRefPaste32Row" localSheetId="6" hidden="1">#REF!</definedName>
    <definedName name="XRefPaste32Row" hidden="1">#REF!</definedName>
    <definedName name="XRefPaste33" hidden="1">#REF!</definedName>
    <definedName name="XRefPaste33Row" localSheetId="6" hidden="1">#REF!</definedName>
    <definedName name="XRefPaste33Row" hidden="1">#REF!</definedName>
    <definedName name="XRefPaste34" localSheetId="6" hidden="1">#REF!</definedName>
    <definedName name="XRefPaste34" hidden="1">#REF!</definedName>
    <definedName name="XRefPaste34Row" localSheetId="6" hidden="1">#REF!</definedName>
    <definedName name="XRefPaste34Row" hidden="1">#REF!</definedName>
    <definedName name="XRefPaste35" hidden="1">#REF!</definedName>
    <definedName name="XRefPaste35Row" localSheetId="6" hidden="1">#REF!</definedName>
    <definedName name="XRefPaste35Row" hidden="1">#REF!</definedName>
    <definedName name="XRefPaste36" localSheetId="6" hidden="1">#REF!</definedName>
    <definedName name="XRefPaste36" hidden="1">#REF!</definedName>
    <definedName name="XRefPaste36Row" localSheetId="6" hidden="1">#REF!</definedName>
    <definedName name="XRefPaste36Row" hidden="1">#REF!</definedName>
    <definedName name="XRefPaste37" localSheetId="6" hidden="1">#REF!</definedName>
    <definedName name="XRefPaste37" hidden="1">#REF!</definedName>
    <definedName name="XRefPaste37Row" localSheetId="6" hidden="1">#REF!</definedName>
    <definedName name="XRefPaste37Row" hidden="1">#REF!</definedName>
    <definedName name="XRefPaste38" localSheetId="6" hidden="1">#REF!</definedName>
    <definedName name="XRefPaste38" hidden="1">#REF!</definedName>
    <definedName name="XRefPaste38Row" localSheetId="6" hidden="1">#REF!</definedName>
    <definedName name="XRefPaste38Row" hidden="1">#REF!</definedName>
    <definedName name="XRefPaste39" localSheetId="6" hidden="1">#REF!</definedName>
    <definedName name="XRefPaste39" hidden="1">#REF!</definedName>
    <definedName name="XRefPaste39Row" localSheetId="6" hidden="1">#REF!</definedName>
    <definedName name="XRefPaste39Row" hidden="1">#REF!</definedName>
    <definedName name="XRefPaste3Row" localSheetId="6" hidden="1">#REF!</definedName>
    <definedName name="XRefPaste40" localSheetId="6" hidden="1">#REF!</definedName>
    <definedName name="XRefPaste40" hidden="1">#REF!</definedName>
    <definedName name="XRefPaste40Row" localSheetId="6" hidden="1">#REF!</definedName>
    <definedName name="XRefPaste40Row" hidden="1">#REF!</definedName>
    <definedName name="XRefPaste41" localSheetId="6" hidden="1">#REF!</definedName>
    <definedName name="XRefPaste41" hidden="1">#REF!</definedName>
    <definedName name="XRefPaste41Row" localSheetId="6" hidden="1">#REF!</definedName>
    <definedName name="XRefPaste41Row" hidden="1">#REF!</definedName>
    <definedName name="XRefPaste42" localSheetId="6" hidden="1">#REF!</definedName>
    <definedName name="XRefPaste42" hidden="1">#REF!</definedName>
    <definedName name="XRefPaste42Row" localSheetId="6" hidden="1">#REF!</definedName>
    <definedName name="XRefPaste42Row" hidden="1">#REF!</definedName>
    <definedName name="XRefPaste43" localSheetId="6" hidden="1">#REF!</definedName>
    <definedName name="XRefPaste43" hidden="1">#REF!</definedName>
    <definedName name="XRefPaste43Row" localSheetId="6" hidden="1">#REF!</definedName>
    <definedName name="XRefPaste43Row" hidden="1">#REF!</definedName>
    <definedName name="XRefPaste44" localSheetId="6" hidden="1">#REF!</definedName>
    <definedName name="XRefPaste44" hidden="1">#REF!</definedName>
    <definedName name="XRefPaste44Row" localSheetId="6" hidden="1">#REF!</definedName>
    <definedName name="XRefPaste44Row" hidden="1">#REF!</definedName>
    <definedName name="XRefPaste45" localSheetId="6" hidden="1">#REF!</definedName>
    <definedName name="XRefPaste45" hidden="1">#REF!</definedName>
    <definedName name="XRefPaste45Row" localSheetId="6" hidden="1">#REF!</definedName>
    <definedName name="XRefPaste45Row" hidden="1">#REF!</definedName>
    <definedName name="XRefPaste46" localSheetId="6" hidden="1">#REF!</definedName>
    <definedName name="XRefPaste46" hidden="1">#REF!</definedName>
    <definedName name="XRefPaste46Row" localSheetId="6" hidden="1">#REF!</definedName>
    <definedName name="XRefPaste46Row" hidden="1">#REF!</definedName>
    <definedName name="XRefPaste47" localSheetId="6" hidden="1">#REF!</definedName>
    <definedName name="XRefPaste47" hidden="1">#REF!</definedName>
    <definedName name="XRefPaste47Row" localSheetId="6" hidden="1">#REF!</definedName>
    <definedName name="XRefPaste47Row" hidden="1">#REF!</definedName>
    <definedName name="XRefPaste48" localSheetId="6" hidden="1">#REF!</definedName>
    <definedName name="XRefPaste48" hidden="1">#REF!</definedName>
    <definedName name="XRefPaste48Row" localSheetId="6" hidden="1">#REF!</definedName>
    <definedName name="XRefPaste48Row" hidden="1">#REF!</definedName>
    <definedName name="XRefPaste49" localSheetId="6" hidden="1">#REF!</definedName>
    <definedName name="XRefPaste49" hidden="1">#REF!</definedName>
    <definedName name="XRefPaste49Row" localSheetId="6" hidden="1">#REF!</definedName>
    <definedName name="XRefPaste49Row" hidden="1">#REF!</definedName>
    <definedName name="XRefPaste4Row" localSheetId="6" hidden="1">#REF!</definedName>
    <definedName name="XRefPaste4Row" hidden="1">#REF!</definedName>
    <definedName name="XRefPaste5" localSheetId="6" hidden="1">VPN!#REF!</definedName>
    <definedName name="XRefPaste50" localSheetId="6" hidden="1">#REF!</definedName>
    <definedName name="XRefPaste50" hidden="1">#REF!</definedName>
    <definedName name="XRefPaste50Row" localSheetId="6" hidden="1">#REF!</definedName>
    <definedName name="XRefPaste50Row" hidden="1">#REF!</definedName>
    <definedName name="XRefPaste51" localSheetId="6" hidden="1">#REF!</definedName>
    <definedName name="XRefPaste51" hidden="1">#REF!</definedName>
    <definedName name="XRefPaste51Row" localSheetId="6" hidden="1">#REF!</definedName>
    <definedName name="XRefPaste51Row" hidden="1">#REF!</definedName>
    <definedName name="XRefPaste52" localSheetId="6" hidden="1">#REF!</definedName>
    <definedName name="XRefPaste52" hidden="1">#REF!</definedName>
    <definedName name="XRefPaste52Row" localSheetId="6" hidden="1">#REF!</definedName>
    <definedName name="XRefPaste52Row" hidden="1">#REF!</definedName>
    <definedName name="XRefPaste53" localSheetId="6" hidden="1">#REF!</definedName>
    <definedName name="XRefPaste53" hidden="1">#REF!</definedName>
    <definedName name="XRefPaste53Row" localSheetId="6" hidden="1">#REF!</definedName>
    <definedName name="XRefPaste53Row" hidden="1">#REF!</definedName>
    <definedName name="XRefPaste54" localSheetId="6" hidden="1">#REF!</definedName>
    <definedName name="XRefPaste54" hidden="1">#REF!</definedName>
    <definedName name="XRefPaste54Row" localSheetId="6" hidden="1">#REF!</definedName>
    <definedName name="XRefPaste54Row" hidden="1">#REF!</definedName>
    <definedName name="XRefPaste55" localSheetId="6" hidden="1">#REF!</definedName>
    <definedName name="XRefPaste55" hidden="1">#REF!</definedName>
    <definedName name="XRefPaste55Row" localSheetId="6" hidden="1">#REF!</definedName>
    <definedName name="XRefPaste55Row" hidden="1">#REF!</definedName>
    <definedName name="XRefPaste56" localSheetId="6" hidden="1">#REF!</definedName>
    <definedName name="XRefPaste56" hidden="1">#REF!</definedName>
    <definedName name="XRefPaste56Row" localSheetId="6" hidden="1">#REF!</definedName>
    <definedName name="XRefPaste56Row" hidden="1">#REF!</definedName>
    <definedName name="XRefPaste57" localSheetId="6" hidden="1">#REF!</definedName>
    <definedName name="XRefPaste57" hidden="1">#REF!</definedName>
    <definedName name="XRefPaste57Row" localSheetId="6" hidden="1">#REF!</definedName>
    <definedName name="XRefPaste57Row" hidden="1">#REF!</definedName>
    <definedName name="XRefPaste58" hidden="1">#REF!</definedName>
    <definedName name="XRefPaste58Row" localSheetId="6" hidden="1">#REF!</definedName>
    <definedName name="XRefPaste58Row" hidden="1">#REF!</definedName>
    <definedName name="XRefPaste59" hidden="1">#REF!</definedName>
    <definedName name="XRefPaste59Row" localSheetId="6" hidden="1">#REF!</definedName>
    <definedName name="XRefPaste59Row" hidden="1">#REF!</definedName>
    <definedName name="XRefPaste5Row" localSheetId="6" hidden="1">#REF!</definedName>
    <definedName name="XRefPaste5Row" hidden="1">#REF!</definedName>
    <definedName name="XRefPaste6" localSheetId="6" hidden="1">#REF!</definedName>
    <definedName name="XRefPaste60" hidden="1">#REF!</definedName>
    <definedName name="XRefPaste60Row" localSheetId="6" hidden="1">#REF!</definedName>
    <definedName name="XRefPaste60Row" hidden="1">#REF!</definedName>
    <definedName name="XRefPaste61" hidden="1">#REF!</definedName>
    <definedName name="XRefPaste61Row" localSheetId="6" hidden="1">#REF!</definedName>
    <definedName name="XRefPaste61Row" hidden="1">#REF!</definedName>
    <definedName name="XRefPaste62" hidden="1">#REF!</definedName>
    <definedName name="XRefPaste62Row" localSheetId="6" hidden="1">#REF!</definedName>
    <definedName name="XRefPaste62Row" hidden="1">#REF!</definedName>
    <definedName name="XRefPaste63" hidden="1">#REF!</definedName>
    <definedName name="XRefPaste63Row" localSheetId="6" hidden="1">#REF!</definedName>
    <definedName name="XRefPaste63Row" hidden="1">#REF!</definedName>
    <definedName name="XRefPaste64" localSheetId="6" hidden="1">#REF!</definedName>
    <definedName name="XRefPaste64" hidden="1">#REF!</definedName>
    <definedName name="XRefPaste64Row" localSheetId="6" hidden="1">#REF!</definedName>
    <definedName name="XRefPaste64Row" hidden="1">#REF!</definedName>
    <definedName name="XRefPaste65" hidden="1">#REF!</definedName>
    <definedName name="XRefPaste65Row" localSheetId="6" hidden="1">#REF!</definedName>
    <definedName name="XRefPaste65Row" hidden="1">#REF!</definedName>
    <definedName name="XRefPaste66" hidden="1">#REF!</definedName>
    <definedName name="XRefPaste66Row" localSheetId="6" hidden="1">#REF!</definedName>
    <definedName name="XRefPaste66Row" hidden="1">#REF!</definedName>
    <definedName name="XRefPaste67" localSheetId="6" hidden="1">#REF!</definedName>
    <definedName name="XRefPaste67" hidden="1">#REF!</definedName>
    <definedName name="XRefPaste67Row" localSheetId="6" hidden="1">#REF!</definedName>
    <definedName name="XRefPaste67Row" hidden="1">#REF!</definedName>
    <definedName name="XRefPaste68" hidden="1">#REF!</definedName>
    <definedName name="XRefPaste68Row" localSheetId="6" hidden="1">#REF!</definedName>
    <definedName name="XRefPaste68Row" hidden="1">#REF!</definedName>
    <definedName name="XRefPaste69" hidden="1">#REF!</definedName>
    <definedName name="XRefPaste69Row" localSheetId="6" hidden="1">#REF!</definedName>
    <definedName name="XRefPaste69Row" hidden="1">#REF!</definedName>
    <definedName name="XRefPaste6Row" localSheetId="6" hidden="1">#REF!</definedName>
    <definedName name="XRefPaste6Row" hidden="1">#REF!</definedName>
    <definedName name="XRefPaste7" localSheetId="6" hidden="1">#REF!</definedName>
    <definedName name="XRefPaste7" hidden="1">#REF!</definedName>
    <definedName name="XRefPaste70" hidden="1">#REF!</definedName>
    <definedName name="XRefPaste70Row" localSheetId="6" hidden="1">#REF!</definedName>
    <definedName name="XRefPaste70Row" hidden="1">#REF!</definedName>
    <definedName name="XRefPaste71" hidden="1">#REF!</definedName>
    <definedName name="XRefPaste71Row" localSheetId="6" hidden="1">#REF!</definedName>
    <definedName name="XRefPaste71Row" hidden="1">#REF!</definedName>
    <definedName name="XRefPaste72" localSheetId="6" hidden="1">#REF!</definedName>
    <definedName name="XRefPaste72" hidden="1">#REF!</definedName>
    <definedName name="XRefPaste72Row" localSheetId="6" hidden="1">#REF!</definedName>
    <definedName name="XRefPaste72Row" hidden="1">#REF!</definedName>
    <definedName name="XRefPaste73" localSheetId="6" hidden="1">#REF!</definedName>
    <definedName name="XRefPaste73" hidden="1">#REF!</definedName>
    <definedName name="XRefPaste73Row" localSheetId="6" hidden="1">#REF!</definedName>
    <definedName name="XRefPaste73Row" hidden="1">#REF!</definedName>
    <definedName name="XRefPaste74" localSheetId="6" hidden="1">#REF!</definedName>
    <definedName name="XRefPaste74" hidden="1">#REF!</definedName>
    <definedName name="XRefPaste74Row" localSheetId="6" hidden="1">#REF!</definedName>
    <definedName name="XRefPaste74Row" hidden="1">#REF!</definedName>
    <definedName name="XRefPaste75" localSheetId="6" hidden="1">#REF!</definedName>
    <definedName name="XRefPaste75" hidden="1">#REF!</definedName>
    <definedName name="XRefPaste75Row" localSheetId="6" hidden="1">#REF!</definedName>
    <definedName name="XRefPaste75Row" hidden="1">#REF!</definedName>
    <definedName name="XRefPaste76" localSheetId="6" hidden="1">#REF!</definedName>
    <definedName name="XRefPaste76" hidden="1">#REF!</definedName>
    <definedName name="XRefPaste76Row" localSheetId="6" hidden="1">#REF!</definedName>
    <definedName name="XRefPaste76Row" hidden="1">#REF!</definedName>
    <definedName name="XRefPaste77" localSheetId="6" hidden="1">#REF!</definedName>
    <definedName name="XRefPaste77" hidden="1">#REF!</definedName>
    <definedName name="XRefPaste77Row" localSheetId="6" hidden="1">#REF!</definedName>
    <definedName name="XRefPaste77Row" hidden="1">#REF!</definedName>
    <definedName name="XRefPaste78" localSheetId="6" hidden="1">#REF!</definedName>
    <definedName name="XRefPaste78" hidden="1">#REF!</definedName>
    <definedName name="XRefPaste78Row" localSheetId="6" hidden="1">#REF!</definedName>
    <definedName name="XRefPaste78Row" hidden="1">#REF!</definedName>
    <definedName name="XRefPaste79" localSheetId="6" hidden="1">#REF!</definedName>
    <definedName name="XRefPaste79" hidden="1">#REF!</definedName>
    <definedName name="XRefPaste79Row" localSheetId="6" hidden="1">#REF!</definedName>
    <definedName name="XRefPaste79Row" hidden="1">#REF!</definedName>
    <definedName name="XRefPaste7Row" localSheetId="6" hidden="1">#REF!</definedName>
    <definedName name="XRefPaste7Row" hidden="1">#REF!</definedName>
    <definedName name="XRefPaste8" localSheetId="6" hidden="1">#REF!</definedName>
    <definedName name="XRefPaste8" hidden="1">#REF!</definedName>
    <definedName name="XRefPaste80" localSheetId="6" hidden="1">#REF!</definedName>
    <definedName name="XRefPaste80" hidden="1">#REF!</definedName>
    <definedName name="XRefPaste80Row" localSheetId="6" hidden="1">#REF!</definedName>
    <definedName name="XRefPaste80Row" hidden="1">#REF!</definedName>
    <definedName name="XRefPaste81" localSheetId="6" hidden="1">#REF!</definedName>
    <definedName name="XRefPaste81" hidden="1">#REF!</definedName>
    <definedName name="XRefPaste81Row" localSheetId="6" hidden="1">#REF!</definedName>
    <definedName name="XRefPaste81Row" hidden="1">#REF!</definedName>
    <definedName name="XRefPaste82" localSheetId="6" hidden="1">#REF!</definedName>
    <definedName name="XRefPaste82" hidden="1">#REF!</definedName>
    <definedName name="XRefPaste82Row" localSheetId="6" hidden="1">#REF!</definedName>
    <definedName name="XRefPaste82Row" hidden="1">#REF!</definedName>
    <definedName name="XRefPaste83" localSheetId="6" hidden="1">#REF!</definedName>
    <definedName name="XRefPaste83" hidden="1">#REF!</definedName>
    <definedName name="XRefPaste83Row" localSheetId="6" hidden="1">#REF!</definedName>
    <definedName name="XRefPaste83Row" hidden="1">#REF!</definedName>
    <definedName name="XRefPaste84" localSheetId="6" hidden="1">#REF!</definedName>
    <definedName name="XRefPaste84" hidden="1">#REF!</definedName>
    <definedName name="XRefPaste84Row" localSheetId="6" hidden="1">#REF!</definedName>
    <definedName name="XRefPaste84Row" hidden="1">#REF!</definedName>
    <definedName name="XRefPaste85" localSheetId="6" hidden="1">#REF!</definedName>
    <definedName name="XRefPaste85" hidden="1">#REF!</definedName>
    <definedName name="XRefPaste85Row" localSheetId="6" hidden="1">#REF!</definedName>
    <definedName name="XRefPaste85Row" hidden="1">#REF!</definedName>
    <definedName name="XRefPaste86" localSheetId="6" hidden="1">#REF!</definedName>
    <definedName name="XRefPaste86" hidden="1">#REF!</definedName>
    <definedName name="XRefPaste86Row" localSheetId="6" hidden="1">#REF!</definedName>
    <definedName name="XRefPaste86Row" hidden="1">#REF!</definedName>
    <definedName name="XRefPaste87" localSheetId="6" hidden="1">#REF!</definedName>
    <definedName name="XRefPaste87" hidden="1">#REF!</definedName>
    <definedName name="XRefPaste87Row" localSheetId="6" hidden="1">#REF!</definedName>
    <definedName name="XRefPaste87Row" hidden="1">#REF!</definedName>
    <definedName name="XRefPaste88" localSheetId="6" hidden="1">#REF!</definedName>
    <definedName name="XRefPaste88" hidden="1">#REF!</definedName>
    <definedName name="XRefPaste88Row" localSheetId="6" hidden="1">#REF!</definedName>
    <definedName name="XRefPaste88Row" hidden="1">#REF!</definedName>
    <definedName name="XRefPaste89" localSheetId="6" hidden="1">#REF!</definedName>
    <definedName name="XRefPaste89" hidden="1">#REF!</definedName>
    <definedName name="XRefPaste89Row" localSheetId="6" hidden="1">#REF!</definedName>
    <definedName name="XRefPaste89Row" hidden="1">#REF!</definedName>
    <definedName name="XRefPaste8Row" localSheetId="6" hidden="1">#REF!</definedName>
    <definedName name="XRefPaste8Row" hidden="1">#REF!</definedName>
    <definedName name="XRefPaste9" hidden="1">#REF!</definedName>
    <definedName name="XRefPaste90" localSheetId="6" hidden="1">#REF!</definedName>
    <definedName name="XRefPaste90" hidden="1">#REF!</definedName>
    <definedName name="XRefPaste90Row" localSheetId="6" hidden="1">#REF!</definedName>
    <definedName name="XRefPaste90Row" hidden="1">#REF!</definedName>
    <definedName name="XRefPaste91" localSheetId="6" hidden="1">#REF!</definedName>
    <definedName name="XRefPaste91" hidden="1">#REF!</definedName>
    <definedName name="XRefPaste91Row" localSheetId="6" hidden="1">#REF!</definedName>
    <definedName name="XRefPaste91Row" hidden="1">#REF!</definedName>
    <definedName name="XRefPaste92" localSheetId="6" hidden="1">#REF!</definedName>
    <definedName name="XRefPaste92" hidden="1">#REF!</definedName>
    <definedName name="XRefPaste92Row" localSheetId="6" hidden="1">#REF!</definedName>
    <definedName name="XRefPaste92Row" hidden="1">#REF!</definedName>
    <definedName name="XRefPaste93" localSheetId="6" hidden="1">#REF!</definedName>
    <definedName name="XRefPaste93" hidden="1">#REF!</definedName>
    <definedName name="XRefPaste93Row" localSheetId="6" hidden="1">#REF!</definedName>
    <definedName name="XRefPaste93Row" hidden="1">#REF!</definedName>
    <definedName name="XRefPaste94" localSheetId="6" hidden="1">#REF!</definedName>
    <definedName name="XRefPaste94" hidden="1">#REF!</definedName>
    <definedName name="XRefPaste94Row" localSheetId="6" hidden="1">#REF!</definedName>
    <definedName name="XRefPaste94Row" hidden="1">#REF!</definedName>
    <definedName name="XRefPaste95" localSheetId="6" hidden="1">#REF!</definedName>
    <definedName name="XRefPaste95" hidden="1">#REF!</definedName>
    <definedName name="XRefPaste95Row" localSheetId="6" hidden="1">#REF!</definedName>
    <definedName name="XRefPaste95Row" hidden="1">#REF!</definedName>
    <definedName name="XRefPaste96" localSheetId="6" hidden="1">#REF!</definedName>
    <definedName name="XRefPaste96" hidden="1">#REF!</definedName>
    <definedName name="XRefPaste96Row" localSheetId="6" hidden="1">#REF!</definedName>
    <definedName name="XRefPaste96Row" hidden="1">#REF!</definedName>
    <definedName name="XRefPaste97" localSheetId="6" hidden="1">#REF!</definedName>
    <definedName name="XRefPaste97" hidden="1">#REF!</definedName>
    <definedName name="XRefPaste97Row" localSheetId="6" hidden="1">#REF!</definedName>
    <definedName name="XRefPaste97Row" hidden="1">#REF!</definedName>
    <definedName name="XRefPaste98" localSheetId="6" hidden="1">#REF!</definedName>
    <definedName name="XRefPaste98" hidden="1">#REF!</definedName>
    <definedName name="XRefPaste98Row" localSheetId="6" hidden="1">#REF!</definedName>
    <definedName name="XRefPaste98Row" hidden="1">#REF!</definedName>
    <definedName name="XRefPaste99" localSheetId="6" hidden="1">#REF!</definedName>
    <definedName name="XRefPaste99" hidden="1">#REF!</definedName>
    <definedName name="XRefPaste99Row" localSheetId="6" hidden="1">#REF!</definedName>
    <definedName name="XRefPaste99Row" hidden="1">#REF!</definedName>
    <definedName name="XRefPaste9Row" localSheetId="6" hidden="1">#REF!</definedName>
    <definedName name="XRefPaste9Row" hidden="1">#REF!</definedName>
    <definedName name="XRefPasteRangeCount" localSheetId="6" hidden="1">6</definedName>
    <definedName name="XRefPasteRangeCount" hidden="1">1</definedName>
    <definedName name="xx">#REF!</definedName>
    <definedName name="Z_599159CD_1620_491F_A2F6_FFBFC633DFF1_.wvu.FilterData" localSheetId="12" hidden="1">'BG 062022'!$B$4:$D$134</definedName>
    <definedName name="Z_599159CD_1620_491F_A2F6_FFBFC633DFF1_.wvu.FilterData" localSheetId="11" hidden="1">Clasificación!$A$4:$N$175</definedName>
    <definedName name="Z_599159CD_1620_491F_A2F6_FFBFC633DFF1_.wvu.PrintArea" localSheetId="3" hidden="1">ER!$A$2:$H$90</definedName>
    <definedName name="Z_599159CD_1620_491F_A2F6_FFBFC633DFF1_.wvu.PrintArea" localSheetId="4" hidden="1">FE!$A$1:$F$61</definedName>
    <definedName name="Z_599159CD_1620_491F_A2F6_FFBFC633DFF1_.wvu.PrintArea" localSheetId="9" hidden="1">'Nota 5 - Inc. 5.a al Inc. 5.e'!$A$1:$I$106</definedName>
    <definedName name="Z_599159CD_1620_491F_A2F6_FFBFC633DFF1_.wvu.PrintArea" localSheetId="8" hidden="1">'Nota 5 - Inc. 5.f al Inc. 5v'!$A$1:$I$195</definedName>
    <definedName name="Z_599159CD_1620_491F_A2F6_FFBFC633DFF1_.wvu.PrintArea" localSheetId="10" hidden="1">'Nota 6 a Nota 12'!$A$9:$I$67</definedName>
    <definedName name="Z_599159CD_1620_491F_A2F6_FFBFC633DFF1_.wvu.PrintArea" localSheetId="7" hidden="1">'Notas 1 a Nota 4'!$A$4:$L$106</definedName>
    <definedName name="Z_599159CD_1620_491F_A2F6_FFBFC633DFF1_.wvu.PrintArea" localSheetId="6" hidden="1">VPN!$B$5:$L$32</definedName>
    <definedName name="Z_599159CD_1620_491F_A2F6_FFBFC633DFF1_.wvu.Rows" localSheetId="4" hidden="1">FE!$33:$33</definedName>
    <definedName name="Z_7F8679DA_D059_4901_ACAC_85DFCE49504A_.wvu.FilterData" localSheetId="12" hidden="1">'BG 062022'!$B$4:$D$134</definedName>
    <definedName name="Z_7F8679DA_D059_4901_ACAC_85DFCE49504A_.wvu.FilterData" localSheetId="11" hidden="1">Clasificación!$A$4:$N$175</definedName>
    <definedName name="Z_7F8679DA_D059_4901_ACAC_85DFCE49504A_.wvu.PrintArea" localSheetId="3" hidden="1">ER!$A$2:$H$90</definedName>
    <definedName name="Z_7F8679DA_D059_4901_ACAC_85DFCE49504A_.wvu.PrintArea" localSheetId="4" hidden="1">FE!$A$1:$F$61</definedName>
    <definedName name="Z_7F8679DA_D059_4901_ACAC_85DFCE49504A_.wvu.PrintArea" localSheetId="9" hidden="1">'Nota 5 - Inc. 5.a al Inc. 5.e'!$A$1:$I$106</definedName>
    <definedName name="Z_7F8679DA_D059_4901_ACAC_85DFCE49504A_.wvu.PrintArea" localSheetId="8" hidden="1">'Nota 5 - Inc. 5.f al Inc. 5v'!$A$1:$I$195</definedName>
    <definedName name="Z_7F8679DA_D059_4901_ACAC_85DFCE49504A_.wvu.PrintArea" localSheetId="10" hidden="1">'Nota 6 a Nota 12'!$A$9:$I$67</definedName>
    <definedName name="Z_7F8679DA_D059_4901_ACAC_85DFCE49504A_.wvu.PrintArea" localSheetId="7" hidden="1">'Notas 1 a Nota 4'!$A$4:$L$106</definedName>
    <definedName name="Z_7F8679DA_D059_4901_ACAC_85DFCE49504A_.wvu.PrintArea" localSheetId="6" hidden="1">VPN!$B$5:$L$32</definedName>
    <definedName name="Z_7F8679DA_D059_4901_ACAC_85DFCE49504A_.wvu.Rows" localSheetId="4" hidden="1">FE!$33:$33</definedName>
    <definedName name="Z_970CBB53_F4B3_462F_AEFE_2BC403F5F0AD_.wvu.FilterData" localSheetId="12" hidden="1">'BG 062022'!$B$4:$D$134</definedName>
    <definedName name="Z_970CBB53_F4B3_462F_AEFE_2BC403F5F0AD_.wvu.FilterData" localSheetId="11" hidden="1">Clasificación!$A$4:$J$175</definedName>
    <definedName name="Z_970CBB53_F4B3_462F_AEFE_2BC403F5F0AD_.wvu.PrintArea" localSheetId="3" hidden="1">ER!$A$2:$H$90</definedName>
    <definedName name="Z_970CBB53_F4B3_462F_AEFE_2BC403F5F0AD_.wvu.PrintArea" localSheetId="4" hidden="1">FE!$A$1:$F$61</definedName>
    <definedName name="Z_970CBB53_F4B3_462F_AEFE_2BC403F5F0AD_.wvu.PrintArea" localSheetId="9" hidden="1">'Nota 5 - Inc. 5.a al Inc. 5.e'!$A$1:$I$106</definedName>
    <definedName name="Z_970CBB53_F4B3_462F_AEFE_2BC403F5F0AD_.wvu.PrintArea" localSheetId="8" hidden="1">'Nota 5 - Inc. 5.f al Inc. 5v'!$A$1:$I$195</definedName>
    <definedName name="Z_970CBB53_F4B3_462F_AEFE_2BC403F5F0AD_.wvu.PrintArea" localSheetId="10" hidden="1">'Nota 6 a Nota 12'!$A$9:$I$67</definedName>
    <definedName name="Z_970CBB53_F4B3_462F_AEFE_2BC403F5F0AD_.wvu.PrintArea" localSheetId="7" hidden="1">'Notas 1 a Nota 4'!$A$6:$L$106</definedName>
    <definedName name="Z_970CBB53_F4B3_462F_AEFE_2BC403F5F0AD_.wvu.PrintArea" localSheetId="6" hidden="1">VPN!$B$5:$L$32</definedName>
    <definedName name="Z_970CBB53_F4B3_462F_AEFE_2BC403F5F0AD_.wvu.Rows" localSheetId="4" hidden="1">FE!$33:$33</definedName>
    <definedName name="zdfd" hidden="1">#REF!</definedName>
  </definedNames>
  <calcPr calcId="191029"/>
  <customWorkbookViews>
    <customWorkbookView name="Galeano, Analia (LATCO - Asuncion) - Personal View" guid="{970CBB53-F4B3-462F-AEFE-2BC403F5F0AD}" mergeInterval="0" personalView="1" maximized="1" xWindow="-8" yWindow="-8" windowWidth="1382" windowHeight="744" tabRatio="954" activeSheetId="5" showComments="commIndAndComment"/>
    <customWorkbookView name="Jimmy Maubet - Vista personalizada" guid="{7F8679DA-D059-4901-ACAC-85DFCE49504A}" mergeInterval="0" personalView="1" maximized="1" xWindow="-8" yWindow="-8" windowWidth="1382" windowHeight="744" tabRatio="910" activeSheetId="12"/>
    <customWorkbookView name="Dahiana Sanchez - Vista personalizada" guid="{599159CD-1620-491F-A2F6-FFBFC633DFF1}" mergeInterval="0" personalView="1" maximized="1" xWindow="-9" yWindow="-9" windowWidth="1938" windowHeight="1048" tabRatio="910" activeSheetId="12"/>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V70" i="22" l="1"/>
  <c r="E153" i="22"/>
  <c r="D159" i="22"/>
  <c r="C77" i="22"/>
  <c r="C76" i="22"/>
  <c r="C74" i="22"/>
  <c r="C73" i="22"/>
  <c r="C71" i="22"/>
  <c r="C70" i="22"/>
  <c r="C68" i="22"/>
  <c r="C62" i="22"/>
  <c r="C61" i="22"/>
  <c r="C58" i="22"/>
  <c r="C57" i="22"/>
  <c r="C55" i="22"/>
  <c r="C52" i="22"/>
  <c r="C51" i="22"/>
  <c r="V55" i="22" l="1"/>
  <c r="G64" i="22" l="1"/>
  <c r="G34" i="22"/>
  <c r="T34" i="22" s="1"/>
  <c r="G17" i="22"/>
  <c r="L160" i="22"/>
  <c r="AA17" i="22" l="1"/>
  <c r="G8" i="22" l="1"/>
  <c r="AA8" i="22" s="1"/>
  <c r="G9" i="22"/>
  <c r="AA9" i="22" s="1"/>
  <c r="G133" i="22"/>
  <c r="G106" i="22"/>
  <c r="G93" i="22"/>
  <c r="G63" i="22"/>
  <c r="G53" i="22"/>
  <c r="G43" i="22"/>
  <c r="R43" i="22" s="1"/>
  <c r="G36" i="22"/>
  <c r="G35" i="22"/>
  <c r="G22" i="22"/>
  <c r="G18" i="22"/>
  <c r="AA18" i="22" s="1"/>
  <c r="G16" i="22"/>
  <c r="G15" i="22"/>
  <c r="K94" i="4"/>
  <c r="K93" i="4"/>
  <c r="K92" i="4"/>
  <c r="K91" i="4"/>
  <c r="K90" i="4"/>
  <c r="K89" i="4"/>
  <c r="K88" i="4"/>
  <c r="K87" i="4"/>
  <c r="K86" i="4"/>
  <c r="K85" i="4"/>
  <c r="K84" i="4"/>
  <c r="K79" i="4"/>
  <c r="I79" i="4"/>
  <c r="G79" i="4"/>
  <c r="K69" i="4"/>
  <c r="K175" i="4"/>
  <c r="K174" i="4"/>
  <c r="K173" i="4"/>
  <c r="K172" i="4"/>
  <c r="K171" i="4"/>
  <c r="K170" i="4"/>
  <c r="K169" i="4"/>
  <c r="K168" i="4"/>
  <c r="K167" i="4"/>
  <c r="K166" i="4"/>
  <c r="K165" i="4"/>
  <c r="K164" i="4"/>
  <c r="K163" i="4"/>
  <c r="K162" i="4"/>
  <c r="K161" i="4"/>
  <c r="K160" i="4"/>
  <c r="K159" i="4"/>
  <c r="K158" i="4"/>
  <c r="K157" i="4"/>
  <c r="K156" i="4"/>
  <c r="K155" i="4"/>
  <c r="K154" i="4"/>
  <c r="K153" i="4"/>
  <c r="K152" i="4"/>
  <c r="K151" i="4"/>
  <c r="K150" i="4"/>
  <c r="K149" i="4"/>
  <c r="K148" i="4"/>
  <c r="K146" i="4"/>
  <c r="K145" i="4"/>
  <c r="K144" i="4"/>
  <c r="K143" i="4"/>
  <c r="K142" i="4"/>
  <c r="K141" i="4"/>
  <c r="K139" i="4"/>
  <c r="K138" i="4"/>
  <c r="K137" i="4"/>
  <c r="K136" i="4"/>
  <c r="K135" i="4"/>
  <c r="K134" i="4"/>
  <c r="K133" i="4"/>
  <c r="K132" i="4"/>
  <c r="K131" i="4"/>
  <c r="K130" i="4"/>
  <c r="K129" i="4"/>
  <c r="K128" i="4"/>
  <c r="K127" i="4"/>
  <c r="K126" i="4"/>
  <c r="K125" i="4"/>
  <c r="K124" i="4"/>
  <c r="K122" i="4"/>
  <c r="K121" i="4"/>
  <c r="K120" i="4"/>
  <c r="K119" i="4"/>
  <c r="K118" i="4"/>
  <c r="K117" i="4"/>
  <c r="K116" i="4"/>
  <c r="F99" i="22" s="1"/>
  <c r="K115" i="4"/>
  <c r="K114" i="4"/>
  <c r="K113" i="4"/>
  <c r="K112" i="4"/>
  <c r="K111" i="4"/>
  <c r="K110" i="4"/>
  <c r="K109" i="4"/>
  <c r="K108" i="4"/>
  <c r="K107" i="4"/>
  <c r="K106" i="4"/>
  <c r="K105" i="4"/>
  <c r="K104" i="4"/>
  <c r="K103" i="4"/>
  <c r="K102" i="4"/>
  <c r="K101" i="4"/>
  <c r="K100" i="4"/>
  <c r="K99" i="4"/>
  <c r="K98" i="4"/>
  <c r="K97" i="4"/>
  <c r="K96" i="4"/>
  <c r="K95" i="4"/>
  <c r="K83" i="4"/>
  <c r="K82" i="4"/>
  <c r="K81" i="4"/>
  <c r="K78" i="4"/>
  <c r="K77" i="4"/>
  <c r="K76" i="4"/>
  <c r="K75" i="4"/>
  <c r="K74" i="4"/>
  <c r="K73" i="4"/>
  <c r="K72" i="4"/>
  <c r="K71" i="4"/>
  <c r="K70" i="4"/>
  <c r="K68" i="4"/>
  <c r="K67" i="4"/>
  <c r="K66" i="4"/>
  <c r="K65" i="4"/>
  <c r="K64" i="4"/>
  <c r="K63" i="4"/>
  <c r="K62" i="4"/>
  <c r="K61" i="4"/>
  <c r="K60" i="4"/>
  <c r="K59" i="4"/>
  <c r="K58" i="4"/>
  <c r="K57" i="4"/>
  <c r="K56" i="4"/>
  <c r="K55" i="4"/>
  <c r="K54" i="4"/>
  <c r="K53" i="4"/>
  <c r="K52" i="4"/>
  <c r="K51" i="4"/>
  <c r="K50" i="4"/>
  <c r="K49" i="4"/>
  <c r="K48" i="4"/>
  <c r="K47" i="4"/>
  <c r="K46" i="4"/>
  <c r="K45" i="4"/>
  <c r="K44" i="4"/>
  <c r="K43" i="4"/>
  <c r="K42" i="4"/>
  <c r="K41" i="4"/>
  <c r="K40" i="4"/>
  <c r="K39" i="4"/>
  <c r="K38" i="4"/>
  <c r="K37" i="4"/>
  <c r="K36" i="4"/>
  <c r="K35" i="4"/>
  <c r="K34" i="4"/>
  <c r="K33" i="4"/>
  <c r="K32" i="4"/>
  <c r="K31" i="4"/>
  <c r="K30" i="4"/>
  <c r="K29" i="4"/>
  <c r="K28" i="4"/>
  <c r="K27" i="4"/>
  <c r="K26" i="4"/>
  <c r="K25" i="4"/>
  <c r="K24" i="4"/>
  <c r="K23" i="4"/>
  <c r="K22" i="4"/>
  <c r="K21" i="4"/>
  <c r="K20" i="4"/>
  <c r="K19" i="4"/>
  <c r="K18" i="4"/>
  <c r="K17" i="4"/>
  <c r="K16" i="4"/>
  <c r="K15" i="4"/>
  <c r="K14" i="4"/>
  <c r="K13" i="4"/>
  <c r="K12" i="4"/>
  <c r="K11" i="4"/>
  <c r="K10" i="4"/>
  <c r="G10" i="4"/>
  <c r="L63" i="22" l="1"/>
  <c r="AA63" i="22" s="1"/>
  <c r="T35" i="22"/>
  <c r="AA35" i="22" s="1"/>
  <c r="AA16" i="22"/>
  <c r="I175" i="4" l="1"/>
  <c r="I174" i="4"/>
  <c r="I173" i="4"/>
  <c r="I172" i="4"/>
  <c r="I171" i="4"/>
  <c r="I170" i="4"/>
  <c r="I169" i="4"/>
  <c r="I168" i="4"/>
  <c r="I167" i="4"/>
  <c r="I166" i="4"/>
  <c r="I165" i="4"/>
  <c r="I164" i="4"/>
  <c r="I163" i="4"/>
  <c r="I162" i="4"/>
  <c r="I161" i="4"/>
  <c r="I160" i="4"/>
  <c r="I159" i="4"/>
  <c r="I158" i="4"/>
  <c r="I157" i="4"/>
  <c r="I156" i="4"/>
  <c r="I155" i="4"/>
  <c r="I154" i="4"/>
  <c r="I153" i="4"/>
  <c r="I152" i="4"/>
  <c r="I151" i="4"/>
  <c r="I150" i="4"/>
  <c r="I149" i="4"/>
  <c r="I148" i="4"/>
  <c r="I146" i="4"/>
  <c r="I145" i="4"/>
  <c r="I144" i="4"/>
  <c r="I143" i="4"/>
  <c r="I142" i="4"/>
  <c r="I141" i="4"/>
  <c r="I139" i="4"/>
  <c r="I138" i="4"/>
  <c r="I137" i="4"/>
  <c r="I136" i="4"/>
  <c r="I135" i="4"/>
  <c r="I134" i="4"/>
  <c r="I133" i="4"/>
  <c r="I132" i="4"/>
  <c r="I131" i="4"/>
  <c r="I130" i="4"/>
  <c r="I129" i="4"/>
  <c r="I128" i="4"/>
  <c r="I127" i="4"/>
  <c r="I126" i="4"/>
  <c r="I125" i="4"/>
  <c r="I124" i="4"/>
  <c r="I122" i="4"/>
  <c r="I121" i="4"/>
  <c r="I120" i="4"/>
  <c r="I119" i="4"/>
  <c r="I118" i="4"/>
  <c r="I117" i="4"/>
  <c r="I116" i="4"/>
  <c r="I115" i="4"/>
  <c r="I114" i="4"/>
  <c r="I113" i="4"/>
  <c r="I112" i="4"/>
  <c r="I111" i="4"/>
  <c r="I110" i="4"/>
  <c r="I109" i="4"/>
  <c r="I108" i="4"/>
  <c r="I107" i="4"/>
  <c r="I106" i="4"/>
  <c r="I105" i="4"/>
  <c r="I104" i="4"/>
  <c r="I103" i="4"/>
  <c r="I102" i="4"/>
  <c r="I101" i="4"/>
  <c r="I100" i="4"/>
  <c r="G26" i="4" l="1"/>
  <c r="G5" i="3"/>
  <c r="G7" i="3"/>
  <c r="G6" i="3"/>
  <c r="G22" i="4"/>
  <c r="K5" i="4" l="1"/>
  <c r="G9" i="4"/>
  <c r="G8" i="4"/>
  <c r="G7" i="4"/>
  <c r="G6" i="4"/>
  <c r="G5" i="4"/>
  <c r="I21" i="4" l="1"/>
  <c r="X161" i="22" l="1"/>
  <c r="U161" i="22"/>
  <c r="P161" i="22"/>
  <c r="O161" i="22"/>
  <c r="N161" i="22"/>
  <c r="K161" i="22"/>
  <c r="M102" i="4" l="1"/>
  <c r="G102" i="4"/>
  <c r="M100" i="4"/>
  <c r="G100" i="4"/>
  <c r="G115" i="3"/>
  <c r="G114" i="3"/>
  <c r="F4" i="22" l="1"/>
  <c r="M175" i="4" l="1"/>
  <c r="M174" i="4"/>
  <c r="M173" i="4"/>
  <c r="M172" i="4"/>
  <c r="M171" i="4"/>
  <c r="M170" i="4"/>
  <c r="M169" i="4"/>
  <c r="M168" i="4"/>
  <c r="M167" i="4"/>
  <c r="M166" i="4"/>
  <c r="M165" i="4"/>
  <c r="M164" i="4"/>
  <c r="M163" i="4"/>
  <c r="M162" i="4"/>
  <c r="M161" i="4"/>
  <c r="M160" i="4"/>
  <c r="M159" i="4"/>
  <c r="M158" i="4"/>
  <c r="M157" i="4"/>
  <c r="M156" i="4"/>
  <c r="M155" i="4"/>
  <c r="M154" i="4"/>
  <c r="M153" i="4"/>
  <c r="M152" i="4"/>
  <c r="M151" i="4"/>
  <c r="M150" i="4"/>
  <c r="M149" i="4"/>
  <c r="M148" i="4"/>
  <c r="M146" i="4"/>
  <c r="M145" i="4"/>
  <c r="M144" i="4"/>
  <c r="M143" i="4"/>
  <c r="M142" i="4"/>
  <c r="M141" i="4"/>
  <c r="M139" i="4"/>
  <c r="M138" i="4"/>
  <c r="M137" i="4"/>
  <c r="M136" i="4"/>
  <c r="M135" i="4"/>
  <c r="M134" i="4"/>
  <c r="M133" i="4"/>
  <c r="M132" i="4"/>
  <c r="M131" i="4"/>
  <c r="M130" i="4"/>
  <c r="M129" i="4"/>
  <c r="M128" i="4"/>
  <c r="M127" i="4"/>
  <c r="M126" i="4"/>
  <c r="M125" i="4"/>
  <c r="M124" i="4"/>
  <c r="M122" i="4"/>
  <c r="M121" i="4"/>
  <c r="M120" i="4"/>
  <c r="M119" i="4"/>
  <c r="M118" i="4"/>
  <c r="M117" i="4"/>
  <c r="M116" i="4"/>
  <c r="M115" i="4"/>
  <c r="M114" i="4"/>
  <c r="M113" i="4"/>
  <c r="M112" i="4"/>
  <c r="M111" i="4"/>
  <c r="M109" i="4"/>
  <c r="M108" i="4"/>
  <c r="M107" i="4"/>
  <c r="M106" i="4"/>
  <c r="M105" i="4"/>
  <c r="M104" i="4"/>
  <c r="M103" i="4"/>
  <c r="M101" i="4"/>
  <c r="M99" i="4"/>
  <c r="M98" i="4"/>
  <c r="M97" i="4"/>
  <c r="M96" i="4"/>
  <c r="M95" i="4"/>
  <c r="M93" i="4"/>
  <c r="M92" i="4"/>
  <c r="M91" i="4"/>
  <c r="M90" i="4"/>
  <c r="M89" i="4"/>
  <c r="M88" i="4"/>
  <c r="M87" i="4"/>
  <c r="M86" i="4"/>
  <c r="M85" i="4"/>
  <c r="M84" i="4"/>
  <c r="M83" i="4"/>
  <c r="M82" i="4"/>
  <c r="M81" i="4"/>
  <c r="M78" i="4"/>
  <c r="M77" i="4"/>
  <c r="M76" i="4"/>
  <c r="M75" i="4"/>
  <c r="M74" i="4"/>
  <c r="M72" i="4"/>
  <c r="M71" i="4"/>
  <c r="M70" i="4"/>
  <c r="M69" i="4"/>
  <c r="M68" i="4"/>
  <c r="M67" i="4"/>
  <c r="M66" i="4"/>
  <c r="M65" i="4"/>
  <c r="M64" i="4"/>
  <c r="M63" i="4"/>
  <c r="M62" i="4"/>
  <c r="M61" i="4"/>
  <c r="M58" i="4"/>
  <c r="M55" i="4"/>
  <c r="M53" i="4"/>
  <c r="M52" i="4"/>
  <c r="M51" i="4"/>
  <c r="M47" i="4"/>
  <c r="M46" i="4"/>
  <c r="M41" i="4"/>
  <c r="M40" i="4"/>
  <c r="M38" i="4"/>
  <c r="M37" i="4"/>
  <c r="M36" i="4"/>
  <c r="M34" i="4"/>
  <c r="M33" i="4"/>
  <c r="M32" i="4"/>
  <c r="M31" i="4"/>
  <c r="M30" i="4"/>
  <c r="M28" i="4"/>
  <c r="M27" i="4"/>
  <c r="M26" i="4"/>
  <c r="M21" i="4"/>
  <c r="M20" i="4"/>
  <c r="M19" i="4"/>
  <c r="M18" i="4"/>
  <c r="M17" i="4"/>
  <c r="M16" i="4"/>
  <c r="M12" i="4"/>
  <c r="M9" i="4"/>
  <c r="M8" i="4"/>
  <c r="M7" i="4"/>
  <c r="M6" i="4"/>
  <c r="M5" i="4"/>
  <c r="K7" i="4"/>
  <c r="F6" i="22" s="1"/>
  <c r="K6" i="4"/>
  <c r="F5" i="22" s="1"/>
  <c r="F19" i="22"/>
  <c r="F154" i="22"/>
  <c r="F156" i="22"/>
  <c r="F153" i="22"/>
  <c r="F151" i="22"/>
  <c r="F103" i="22"/>
  <c r="F86" i="22"/>
  <c r="F85" i="22"/>
  <c r="F83" i="22"/>
  <c r="F69" i="22"/>
  <c r="F52" i="22"/>
  <c r="F38" i="22"/>
  <c r="F23" i="22"/>
  <c r="F20" i="22"/>
  <c r="F14" i="22"/>
  <c r="F13" i="22"/>
  <c r="F12" i="22"/>
  <c r="F11" i="22"/>
  <c r="K9" i="4"/>
  <c r="K8" i="4"/>
  <c r="F7" i="22" s="1"/>
  <c r="C4" i="22"/>
  <c r="F140" i="22" l="1"/>
  <c r="F148" i="22"/>
  <c r="F94" i="22"/>
  <c r="F102" i="22"/>
  <c r="F27" i="22"/>
  <c r="F98" i="22"/>
  <c r="F101" i="22"/>
  <c r="F141" i="22"/>
  <c r="F149" i="22"/>
  <c r="F31" i="22"/>
  <c r="F37" i="22"/>
  <c r="F49" i="22"/>
  <c r="F50" i="22"/>
  <c r="F117" i="22"/>
  <c r="F46" i="22"/>
  <c r="F54" i="22"/>
  <c r="F48" i="22"/>
  <c r="F97" i="22"/>
  <c r="F145" i="22"/>
  <c r="F146" i="22"/>
  <c r="F58" i="22"/>
  <c r="F59" i="22"/>
  <c r="F56" i="22"/>
  <c r="F81" i="22"/>
  <c r="F66" i="22"/>
  <c r="F82" i="22"/>
  <c r="F114" i="22"/>
  <c r="F122" i="22"/>
  <c r="F130" i="22"/>
  <c r="F65" i="22"/>
  <c r="F24" i="22"/>
  <c r="F25" i="22"/>
  <c r="F33" i="22"/>
  <c r="F67" i="22"/>
  <c r="F75" i="22"/>
  <c r="F79" i="22"/>
  <c r="F91" i="22"/>
  <c r="F107" i="22"/>
  <c r="F131" i="22"/>
  <c r="F139" i="22"/>
  <c r="F147" i="22"/>
  <c r="F155" i="22"/>
  <c r="F26" i="22"/>
  <c r="F44" i="22"/>
  <c r="F51" i="22"/>
  <c r="F84" i="22"/>
  <c r="F92" i="22"/>
  <c r="F116" i="22"/>
  <c r="F124" i="22"/>
  <c r="F132" i="22"/>
  <c r="F157" i="22"/>
  <c r="F110" i="22"/>
  <c r="F118" i="22"/>
  <c r="F134" i="22"/>
  <c r="F150" i="22"/>
  <c r="F135" i="22"/>
  <c r="F143" i="22"/>
  <c r="F29" i="22"/>
  <c r="F111" i="22"/>
  <c r="F119" i="22"/>
  <c r="F30" i="22"/>
  <c r="F47" i="22"/>
  <c r="F72" i="22"/>
  <c r="F80" i="22"/>
  <c r="F112" i="22"/>
  <c r="F136" i="22"/>
  <c r="F144" i="22"/>
  <c r="F152" i="22"/>
  <c r="F105" i="22"/>
  <c r="F113" i="22"/>
  <c r="F129" i="22"/>
  <c r="F89" i="22"/>
  <c r="F121" i="22"/>
  <c r="F137" i="22"/>
  <c r="F90" i="22"/>
  <c r="F115" i="22"/>
  <c r="F123" i="22"/>
  <c r="F100" i="22"/>
  <c r="F108" i="22"/>
  <c r="F142" i="22"/>
  <c r="F87" i="22"/>
  <c r="F95" i="22"/>
  <c r="F88" i="22"/>
  <c r="F96" i="22"/>
  <c r="F104" i="22"/>
  <c r="F138" i="22"/>
  <c r="F120" i="22"/>
  <c r="G4" i="22"/>
  <c r="F161" i="22" l="1"/>
  <c r="G101" i="4" l="1"/>
  <c r="I99" i="4"/>
  <c r="G99" i="4"/>
  <c r="G163" i="3" l="1"/>
  <c r="G162" i="3"/>
  <c r="G161" i="3"/>
  <c r="G160" i="3"/>
  <c r="G159" i="3"/>
  <c r="G158" i="3"/>
  <c r="G157" i="3"/>
  <c r="G156" i="3"/>
  <c r="G155" i="3"/>
  <c r="G154" i="3"/>
  <c r="G153" i="3"/>
  <c r="G152" i="3"/>
  <c r="G151" i="3"/>
  <c r="G150" i="3"/>
  <c r="G149" i="3"/>
  <c r="G148" i="3"/>
  <c r="G147" i="3"/>
  <c r="G146" i="3"/>
  <c r="G145" i="3"/>
  <c r="G144" i="3"/>
  <c r="G143" i="3"/>
  <c r="G142" i="3"/>
  <c r="G141" i="3"/>
  <c r="G140" i="3"/>
  <c r="G139" i="3"/>
  <c r="G138" i="3"/>
  <c r="G137" i="3"/>
  <c r="G136" i="3"/>
  <c r="G135" i="3"/>
  <c r="G134" i="3"/>
  <c r="G133" i="3"/>
  <c r="G132" i="3"/>
  <c r="G131" i="3"/>
  <c r="G130" i="3"/>
  <c r="G129" i="3"/>
  <c r="G128" i="3"/>
  <c r="G127" i="3"/>
  <c r="G126" i="3"/>
  <c r="G125" i="3"/>
  <c r="G124" i="3"/>
  <c r="G123" i="3"/>
  <c r="G122" i="3"/>
  <c r="G121" i="3"/>
  <c r="G120" i="3"/>
  <c r="G119" i="3"/>
  <c r="G118" i="3"/>
  <c r="G117" i="3"/>
  <c r="G116" i="3"/>
  <c r="G113" i="3"/>
  <c r="G112" i="3"/>
  <c r="G111" i="3"/>
  <c r="G110" i="3"/>
  <c r="G109" i="3"/>
  <c r="G108" i="3"/>
  <c r="G107" i="3"/>
  <c r="G106" i="3"/>
  <c r="G105" i="3"/>
  <c r="G104" i="3"/>
  <c r="G103" i="3"/>
  <c r="G102" i="3"/>
  <c r="G101" i="3"/>
  <c r="G100" i="3"/>
  <c r="G99" i="3"/>
  <c r="G98" i="3"/>
  <c r="G97" i="3"/>
  <c r="G96" i="3"/>
  <c r="G95" i="3"/>
  <c r="G94" i="3"/>
  <c r="G93" i="3"/>
  <c r="G92" i="3"/>
  <c r="G91" i="3"/>
  <c r="G90" i="3"/>
  <c r="G89" i="3"/>
  <c r="G88" i="3"/>
  <c r="G87" i="3"/>
  <c r="G86" i="3"/>
  <c r="G85" i="3"/>
  <c r="G84" i="3"/>
  <c r="G83" i="3"/>
  <c r="G82" i="3"/>
  <c r="G81" i="3"/>
  <c r="G80" i="3"/>
  <c r="G79" i="3"/>
  <c r="G78" i="3"/>
  <c r="G77" i="3"/>
  <c r="G76" i="3"/>
  <c r="G75" i="3"/>
  <c r="G74" i="3"/>
  <c r="G71" i="3"/>
  <c r="G70" i="3"/>
  <c r="G69" i="3"/>
  <c r="G68" i="3"/>
  <c r="G67" i="3"/>
  <c r="G66" i="3"/>
  <c r="G65" i="3"/>
  <c r="G64" i="3"/>
  <c r="G63" i="3"/>
  <c r="G62" i="3"/>
  <c r="G61" i="3"/>
  <c r="G60" i="3"/>
  <c r="G59" i="3"/>
  <c r="G58" i="3"/>
  <c r="G57" i="3"/>
  <c r="G56" i="3"/>
  <c r="G55" i="3"/>
  <c r="G54" i="3"/>
  <c r="G53" i="3"/>
  <c r="G52" i="3"/>
  <c r="G51" i="3"/>
  <c r="G50" i="3"/>
  <c r="G49" i="3"/>
  <c r="G48" i="3"/>
  <c r="G47" i="3"/>
  <c r="G46" i="3"/>
  <c r="G45" i="3"/>
  <c r="G44" i="3"/>
  <c r="G43" i="3"/>
  <c r="G42" i="3"/>
  <c r="G41" i="3"/>
  <c r="G40" i="3"/>
  <c r="G39" i="3"/>
  <c r="G38" i="3"/>
  <c r="G37" i="3"/>
  <c r="G36" i="3"/>
  <c r="G35" i="3"/>
  <c r="G34" i="3"/>
  <c r="G33" i="3"/>
  <c r="G32" i="3"/>
  <c r="G31" i="3"/>
  <c r="G30" i="3"/>
  <c r="G29" i="3"/>
  <c r="G28" i="3"/>
  <c r="G27" i="3"/>
  <c r="G26" i="3"/>
  <c r="G25" i="3"/>
  <c r="G24" i="3"/>
  <c r="G23" i="3"/>
  <c r="G22" i="3"/>
  <c r="G21" i="3"/>
  <c r="G20" i="3"/>
  <c r="G19" i="3"/>
  <c r="G18" i="3"/>
  <c r="G17" i="3"/>
  <c r="G15" i="3"/>
  <c r="G14" i="3"/>
  <c r="G13" i="3"/>
  <c r="G12" i="3"/>
  <c r="G11" i="3"/>
  <c r="G10" i="3"/>
  <c r="G9" i="3"/>
  <c r="G8" i="3"/>
  <c r="C6" i="22"/>
  <c r="G6" i="22" l="1"/>
  <c r="AA6" i="22" s="1"/>
  <c r="G39" i="4" l="1"/>
  <c r="I43" i="4" l="1"/>
  <c r="G43" i="4"/>
  <c r="I42" i="4"/>
  <c r="G42" i="4"/>
  <c r="I44" i="4"/>
  <c r="G44" i="4"/>
  <c r="I40" i="4"/>
  <c r="G40" i="4"/>
  <c r="G31" i="4"/>
  <c r="G30" i="4"/>
  <c r="G28" i="4"/>
  <c r="G27" i="4"/>
  <c r="C20" i="22" s="1"/>
  <c r="G20" i="22" s="1"/>
  <c r="C19" i="22"/>
  <c r="G19" i="22" s="1"/>
  <c r="G24" i="4"/>
  <c r="G23" i="4"/>
  <c r="G21" i="4"/>
  <c r="L15" i="22" s="1"/>
  <c r="G12" i="4"/>
  <c r="G11" i="4"/>
  <c r="C7" i="22"/>
  <c r="G7" i="22" s="1"/>
  <c r="C5" i="22"/>
  <c r="I8" i="4"/>
  <c r="I7" i="4"/>
  <c r="I6" i="4"/>
  <c r="I98" i="4"/>
  <c r="I97" i="4"/>
  <c r="I96" i="4"/>
  <c r="I95" i="4"/>
  <c r="I93" i="4"/>
  <c r="I92" i="4"/>
  <c r="I91" i="4"/>
  <c r="I90" i="4"/>
  <c r="I89" i="4"/>
  <c r="I88" i="4"/>
  <c r="I87" i="4"/>
  <c r="I86" i="4"/>
  <c r="I85" i="4"/>
  <c r="I84" i="4"/>
  <c r="I83" i="4"/>
  <c r="I82" i="4"/>
  <c r="I81" i="4"/>
  <c r="I78" i="4"/>
  <c r="I77" i="4"/>
  <c r="I76" i="4"/>
  <c r="I75" i="4"/>
  <c r="I74" i="4"/>
  <c r="I72" i="4"/>
  <c r="I71" i="4"/>
  <c r="I70" i="4"/>
  <c r="I69" i="4"/>
  <c r="I68" i="4"/>
  <c r="I67" i="4"/>
  <c r="I66" i="4"/>
  <c r="I65" i="4"/>
  <c r="I64" i="4"/>
  <c r="I63" i="4"/>
  <c r="I62" i="4"/>
  <c r="I61" i="4"/>
  <c r="I59" i="4"/>
  <c r="I58" i="4"/>
  <c r="I56" i="4"/>
  <c r="I55" i="4"/>
  <c r="I54" i="4"/>
  <c r="I53" i="4"/>
  <c r="I52" i="4"/>
  <c r="I51" i="4"/>
  <c r="I50" i="4"/>
  <c r="I49" i="4"/>
  <c r="I48" i="4"/>
  <c r="I47" i="4"/>
  <c r="I46" i="4"/>
  <c r="I41" i="4"/>
  <c r="I39" i="4"/>
  <c r="I38" i="4"/>
  <c r="I37" i="4"/>
  <c r="I36" i="4"/>
  <c r="I35" i="4"/>
  <c r="I34" i="4"/>
  <c r="I33" i="4"/>
  <c r="I32" i="4"/>
  <c r="I31" i="4"/>
  <c r="I30" i="4"/>
  <c r="I28" i="4"/>
  <c r="I27" i="4"/>
  <c r="I26" i="4"/>
  <c r="I24" i="4"/>
  <c r="I23" i="4"/>
  <c r="I22" i="4"/>
  <c r="I20" i="4"/>
  <c r="I19" i="4"/>
  <c r="I18" i="4"/>
  <c r="I17" i="4"/>
  <c r="I16" i="4"/>
  <c r="I15" i="4"/>
  <c r="I14" i="4"/>
  <c r="I13" i="4"/>
  <c r="I11" i="4"/>
  <c r="I10" i="4"/>
  <c r="I9" i="4"/>
  <c r="I5" i="4"/>
  <c r="G13" i="4"/>
  <c r="G14" i="4"/>
  <c r="G15" i="4"/>
  <c r="G16" i="4"/>
  <c r="G17" i="4"/>
  <c r="C11" i="22" s="1"/>
  <c r="G18" i="4"/>
  <c r="C12" i="22" s="1"/>
  <c r="G19" i="4"/>
  <c r="C13" i="22" s="1"/>
  <c r="G20" i="4"/>
  <c r="C14" i="22" s="1"/>
  <c r="G32" i="4"/>
  <c r="C24" i="22" s="1"/>
  <c r="G24" i="22" s="1"/>
  <c r="G33" i="4"/>
  <c r="G34" i="4"/>
  <c r="G35" i="4"/>
  <c r="G36" i="4"/>
  <c r="G37" i="4"/>
  <c r="G38" i="4"/>
  <c r="G41" i="4"/>
  <c r="G46" i="4"/>
  <c r="G47" i="4"/>
  <c r="G48" i="4"/>
  <c r="G49" i="4"/>
  <c r="G50" i="4"/>
  <c r="C39" i="22" s="1"/>
  <c r="G39" i="22" s="1"/>
  <c r="G51" i="4"/>
  <c r="G52" i="4"/>
  <c r="G53" i="4"/>
  <c r="G54" i="4"/>
  <c r="G55" i="4"/>
  <c r="G56" i="4"/>
  <c r="G58" i="4"/>
  <c r="G59" i="4"/>
  <c r="G61" i="4"/>
  <c r="G62" i="4"/>
  <c r="G63" i="4"/>
  <c r="G64" i="4"/>
  <c r="C46" i="22" s="1"/>
  <c r="G46" i="22" s="1"/>
  <c r="G65" i="4"/>
  <c r="G66" i="4"/>
  <c r="G67" i="4"/>
  <c r="G68" i="4"/>
  <c r="G69" i="4"/>
  <c r="G70" i="4"/>
  <c r="G71" i="4"/>
  <c r="G72" i="4"/>
  <c r="G74" i="4"/>
  <c r="G75" i="4"/>
  <c r="C60" i="22" s="1"/>
  <c r="G60" i="22" s="1"/>
  <c r="G76" i="4"/>
  <c r="G77" i="4"/>
  <c r="G78" i="4"/>
  <c r="G81" i="4"/>
  <c r="G82" i="4"/>
  <c r="G83" i="4"/>
  <c r="G84" i="4"/>
  <c r="G85" i="4"/>
  <c r="G86" i="4"/>
  <c r="G87" i="4"/>
  <c r="G88" i="4"/>
  <c r="G89" i="4"/>
  <c r="G90" i="4"/>
  <c r="G91" i="4"/>
  <c r="G92" i="4"/>
  <c r="C72" i="22" s="1"/>
  <c r="G72" i="22" s="1"/>
  <c r="G93" i="4"/>
  <c r="G95" i="4"/>
  <c r="G96" i="4"/>
  <c r="G97" i="4"/>
  <c r="G98" i="4"/>
  <c r="G103" i="4"/>
  <c r="G104" i="4"/>
  <c r="G105" i="4"/>
  <c r="C82" i="22" s="1"/>
  <c r="G82" i="22" s="1"/>
  <c r="H82" i="22" s="1"/>
  <c r="G106" i="4"/>
  <c r="G107" i="4"/>
  <c r="C84" i="22" s="1"/>
  <c r="G84" i="22" s="1"/>
  <c r="G108" i="4"/>
  <c r="G109" i="4"/>
  <c r="G111" i="4"/>
  <c r="G112" i="4"/>
  <c r="G113" i="4"/>
  <c r="G114" i="4"/>
  <c r="G115" i="4"/>
  <c r="G116" i="4"/>
  <c r="G117" i="4"/>
  <c r="G118" i="4"/>
  <c r="G119" i="4"/>
  <c r="G120" i="4"/>
  <c r="G121" i="4"/>
  <c r="G122" i="4"/>
  <c r="G124" i="4"/>
  <c r="G125" i="4"/>
  <c r="G126" i="4"/>
  <c r="G127" i="4"/>
  <c r="G128" i="4"/>
  <c r="G129" i="4"/>
  <c r="C112" i="22" s="1"/>
  <c r="G130" i="4"/>
  <c r="G131" i="4"/>
  <c r="G132" i="4"/>
  <c r="G133" i="4"/>
  <c r="C108" i="22" s="1"/>
  <c r="G108" i="22" s="1"/>
  <c r="G134" i="4"/>
  <c r="C109" i="22" s="1"/>
  <c r="G109" i="22" s="1"/>
  <c r="I109" i="22" s="1"/>
  <c r="G135" i="4"/>
  <c r="C110" i="22" s="1"/>
  <c r="G110" i="22" s="1"/>
  <c r="G136" i="4"/>
  <c r="C111" i="22" s="1"/>
  <c r="G111" i="22" s="1"/>
  <c r="I111" i="22" s="1"/>
  <c r="G137" i="4"/>
  <c r="G112" i="22" s="1"/>
  <c r="G138" i="4"/>
  <c r="C113" i="22" s="1"/>
  <c r="G113" i="22" s="1"/>
  <c r="I113" i="22" s="1"/>
  <c r="G139" i="4"/>
  <c r="C114" i="22" s="1"/>
  <c r="G114" i="22" s="1"/>
  <c r="I114" i="22" s="1"/>
  <c r="G141" i="4"/>
  <c r="C115" i="22" s="1"/>
  <c r="G115" i="22" s="1"/>
  <c r="L115" i="22" s="1"/>
  <c r="G142" i="4"/>
  <c r="C116" i="22" s="1"/>
  <c r="G116" i="22" s="1"/>
  <c r="G143" i="4"/>
  <c r="G144" i="4"/>
  <c r="C118" i="22" s="1"/>
  <c r="G118" i="22" s="1"/>
  <c r="L118" i="22" s="1"/>
  <c r="G145" i="4"/>
  <c r="C119" i="22" s="1"/>
  <c r="G119" i="22" s="1"/>
  <c r="L119" i="22" s="1"/>
  <c r="G146" i="4"/>
  <c r="G148" i="4"/>
  <c r="C121" i="22" s="1"/>
  <c r="G121" i="22" s="1"/>
  <c r="L121" i="22" s="1"/>
  <c r="G149" i="4"/>
  <c r="G150" i="4"/>
  <c r="C124" i="22"/>
  <c r="G124" i="22" s="1"/>
  <c r="C125" i="22"/>
  <c r="G125" i="22" s="1"/>
  <c r="R125" i="22" s="1"/>
  <c r="G153" i="4"/>
  <c r="C126" i="22" s="1"/>
  <c r="G126" i="22" s="1"/>
  <c r="R126" i="22" s="1"/>
  <c r="G154" i="4"/>
  <c r="G155" i="4"/>
  <c r="C128" i="22" s="1"/>
  <c r="G128" i="22" s="1"/>
  <c r="R128" i="22" s="1"/>
  <c r="G156" i="4"/>
  <c r="G157" i="4"/>
  <c r="C130" i="22" s="1"/>
  <c r="G130" i="22" s="1"/>
  <c r="L130" i="22" s="1"/>
  <c r="G158" i="4"/>
  <c r="C131" i="22" s="1"/>
  <c r="G131" i="22" s="1"/>
  <c r="L131" i="22" s="1"/>
  <c r="G159" i="4"/>
  <c r="C132" i="22" s="1"/>
  <c r="G132" i="22" s="1"/>
  <c r="G160" i="4"/>
  <c r="G161" i="4"/>
  <c r="C134" i="22" s="1"/>
  <c r="G134" i="22" s="1"/>
  <c r="G162" i="4"/>
  <c r="G163" i="4"/>
  <c r="G164" i="4"/>
  <c r="G165" i="4"/>
  <c r="G166" i="4"/>
  <c r="G167" i="4"/>
  <c r="C140" i="22" s="1"/>
  <c r="G140" i="22" s="1"/>
  <c r="L140" i="22" s="1"/>
  <c r="G168" i="4"/>
  <c r="G169" i="4"/>
  <c r="G170" i="4"/>
  <c r="G171" i="4"/>
  <c r="C153" i="22" s="1"/>
  <c r="G153" i="22" s="1"/>
  <c r="L153" i="22" s="1"/>
  <c r="G172" i="4"/>
  <c r="G173" i="4"/>
  <c r="C155" i="22" s="1"/>
  <c r="G155" i="22" s="1"/>
  <c r="L155" i="22" s="1"/>
  <c r="G174" i="4"/>
  <c r="C156" i="22" s="1"/>
  <c r="G156" i="22" s="1"/>
  <c r="L156" i="22" s="1"/>
  <c r="G175" i="4"/>
  <c r="C148" i="22" s="1"/>
  <c r="G148" i="22" s="1"/>
  <c r="L148" i="22" s="1"/>
  <c r="C149" i="22"/>
  <c r="G149" i="22" s="1"/>
  <c r="C151" i="22"/>
  <c r="G151" i="22" s="1"/>
  <c r="C152" i="22"/>
  <c r="G152" i="22" s="1"/>
  <c r="C85" i="22" l="1"/>
  <c r="G85" i="22" s="1"/>
  <c r="H85" i="22" s="1"/>
  <c r="C107" i="22"/>
  <c r="G107" i="22" s="1"/>
  <c r="AA107" i="22" s="1"/>
  <c r="C83" i="22"/>
  <c r="G83" i="22" s="1"/>
  <c r="C135" i="22"/>
  <c r="G135" i="22" s="1"/>
  <c r="AA135" i="22" s="1"/>
  <c r="C67" i="22"/>
  <c r="G67" i="22" s="1"/>
  <c r="AA67" i="22" s="1"/>
  <c r="C28" i="22"/>
  <c r="G28" i="22" s="1"/>
  <c r="AA28" i="22" s="1"/>
  <c r="G73" i="22"/>
  <c r="C65" i="22"/>
  <c r="G65" i="22" s="1"/>
  <c r="AA65" i="22" s="1"/>
  <c r="I110" i="22"/>
  <c r="AA110" i="22" s="1"/>
  <c r="G55" i="22"/>
  <c r="H55" i="22" s="1"/>
  <c r="C145" i="22"/>
  <c r="G145" i="22" s="1"/>
  <c r="L145" i="22" s="1"/>
  <c r="C95" i="22"/>
  <c r="C66" i="22"/>
  <c r="C49" i="22"/>
  <c r="G49" i="22" s="1"/>
  <c r="AA49" i="22" s="1"/>
  <c r="C56" i="22"/>
  <c r="C105" i="22"/>
  <c r="C88" i="22"/>
  <c r="C80" i="22"/>
  <c r="G80" i="22" s="1"/>
  <c r="AA80" i="22" s="1"/>
  <c r="C143" i="22"/>
  <c r="G61" i="22"/>
  <c r="L61" i="22" s="1"/>
  <c r="C157" i="22"/>
  <c r="G157" i="22" s="1"/>
  <c r="L157" i="22" s="1"/>
  <c r="C59" i="22"/>
  <c r="C50" i="22"/>
  <c r="C38" i="22"/>
  <c r="G38" i="22" s="1"/>
  <c r="AA38" i="22" s="1"/>
  <c r="C26" i="22"/>
  <c r="G32" i="22"/>
  <c r="AA32" i="22" s="1"/>
  <c r="G33" i="22"/>
  <c r="AA33" i="22" s="1"/>
  <c r="C147" i="22"/>
  <c r="G147" i="22" s="1"/>
  <c r="AA147" i="22" s="1"/>
  <c r="C154" i="22"/>
  <c r="C146" i="22"/>
  <c r="C122" i="22"/>
  <c r="C98" i="22"/>
  <c r="C90" i="22"/>
  <c r="G90" i="22" s="1"/>
  <c r="AA90" i="22" s="1"/>
  <c r="C47" i="22"/>
  <c r="G47" i="22" s="1"/>
  <c r="C25" i="22"/>
  <c r="C117" i="22"/>
  <c r="C129" i="22"/>
  <c r="C97" i="22"/>
  <c r="C89" i="22"/>
  <c r="C81" i="22"/>
  <c r="C54" i="22"/>
  <c r="C123" i="22"/>
  <c r="C91" i="22"/>
  <c r="G91" i="22" s="1"/>
  <c r="H91" i="22" s="1"/>
  <c r="C144" i="22"/>
  <c r="C136" i="22"/>
  <c r="C104" i="22"/>
  <c r="C96" i="22"/>
  <c r="G70" i="22"/>
  <c r="G62" i="22"/>
  <c r="C21" i="22"/>
  <c r="C127" i="22"/>
  <c r="G127" i="22" s="1"/>
  <c r="R127" i="22" s="1"/>
  <c r="C69" i="22"/>
  <c r="C45" i="22"/>
  <c r="C30" i="22"/>
  <c r="C31" i="22"/>
  <c r="C101" i="22"/>
  <c r="G101" i="22" s="1"/>
  <c r="L101" i="22" s="1"/>
  <c r="C75" i="22"/>
  <c r="C79" i="22"/>
  <c r="C150" i="22"/>
  <c r="C142" i="22"/>
  <c r="C94" i="22"/>
  <c r="C86" i="22"/>
  <c r="C44" i="22"/>
  <c r="C40" i="22"/>
  <c r="C29" i="22"/>
  <c r="C23" i="22"/>
  <c r="C92" i="22"/>
  <c r="C139" i="22"/>
  <c r="C87" i="22"/>
  <c r="C141" i="22"/>
  <c r="G58" i="22"/>
  <c r="L58" i="22" s="1"/>
  <c r="G57" i="22"/>
  <c r="L57" i="22" s="1"/>
  <c r="C27" i="22"/>
  <c r="C48" i="22"/>
  <c r="G48" i="22" s="1"/>
  <c r="C37" i="22"/>
  <c r="AA34" i="22"/>
  <c r="AA53" i="22"/>
  <c r="C42" i="22"/>
  <c r="G42" i="22" s="1"/>
  <c r="G14" i="22"/>
  <c r="H14" i="22" s="1"/>
  <c r="G51" i="22"/>
  <c r="L51" i="22" s="1"/>
  <c r="C120" i="22"/>
  <c r="C138" i="22"/>
  <c r="C137" i="22"/>
  <c r="AA60" i="22"/>
  <c r="G13" i="22"/>
  <c r="G12" i="22"/>
  <c r="AA12" i="22" s="1"/>
  <c r="AA39" i="22"/>
  <c r="G11" i="22"/>
  <c r="AA11" i="22" s="1"/>
  <c r="G5" i="22"/>
  <c r="AA73" i="22"/>
  <c r="AA10" i="22"/>
  <c r="AA7" i="22"/>
  <c r="AA19" i="22"/>
  <c r="AA72" i="22"/>
  <c r="AA20" i="22"/>
  <c r="AA64" i="22"/>
  <c r="AA36" i="22"/>
  <c r="AA46" i="22"/>
  <c r="AA43" i="22"/>
  <c r="AA24" i="22"/>
  <c r="AA22" i="22"/>
  <c r="AA151" i="22"/>
  <c r="AA119" i="22"/>
  <c r="AA111" i="22"/>
  <c r="AA134" i="22"/>
  <c r="AA126" i="22"/>
  <c r="AA118" i="22"/>
  <c r="AA149" i="22"/>
  <c r="AA133" i="22"/>
  <c r="AA125" i="22"/>
  <c r="AA109" i="22"/>
  <c r="AA93" i="22"/>
  <c r="AA85" i="22"/>
  <c r="AA156" i="22"/>
  <c r="AA148" i="22"/>
  <c r="AA140" i="22"/>
  <c r="AA132" i="22"/>
  <c r="AA124" i="22"/>
  <c r="AA116" i="22"/>
  <c r="AA108" i="22"/>
  <c r="AA84" i="22"/>
  <c r="AA155" i="22"/>
  <c r="AA131" i="22"/>
  <c r="AA115" i="22"/>
  <c r="AA83" i="22"/>
  <c r="AA130" i="22"/>
  <c r="AA114" i="22"/>
  <c r="AA106" i="22"/>
  <c r="AA82" i="22"/>
  <c r="AA153" i="22"/>
  <c r="AA121" i="22"/>
  <c r="AA113" i="22"/>
  <c r="AA152" i="22"/>
  <c r="AA128" i="22"/>
  <c r="AA112" i="22"/>
  <c r="G76" i="22"/>
  <c r="C103" i="22"/>
  <c r="G103" i="22" s="1"/>
  <c r="C102" i="22"/>
  <c r="G102" i="22" s="1"/>
  <c r="C41" i="22"/>
  <c r="G41" i="22" s="1"/>
  <c r="R41" i="22" s="1"/>
  <c r="C100" i="22"/>
  <c r="G100" i="22" s="1"/>
  <c r="C99" i="22"/>
  <c r="G99" i="22" s="1"/>
  <c r="L99" i="22" s="1"/>
  <c r="AA145" i="22" l="1"/>
  <c r="AA61" i="22"/>
  <c r="L62" i="22"/>
  <c r="AA62" i="22" s="1"/>
  <c r="C161" i="22"/>
  <c r="AA101" i="22"/>
  <c r="AA91" i="22"/>
  <c r="AA55" i="22"/>
  <c r="AA14" i="22"/>
  <c r="G137" i="22"/>
  <c r="AA137" i="22" s="1"/>
  <c r="G37" i="22"/>
  <c r="AA37" i="22" s="1"/>
  <c r="G29" i="22"/>
  <c r="AA29" i="22" s="1"/>
  <c r="G79" i="22"/>
  <c r="H79" i="22" s="1"/>
  <c r="AA79" i="22" s="1"/>
  <c r="G77" i="22"/>
  <c r="H77" i="22" s="1"/>
  <c r="AA77" i="22" s="1"/>
  <c r="G104" i="22"/>
  <c r="G117" i="22"/>
  <c r="G146" i="22"/>
  <c r="AA146" i="22" s="1"/>
  <c r="G50" i="22"/>
  <c r="AA50" i="22" s="1"/>
  <c r="G88" i="22"/>
  <c r="AA88" i="22" s="1"/>
  <c r="G40" i="22"/>
  <c r="G75" i="22"/>
  <c r="AA75" i="22" s="1"/>
  <c r="G136" i="22"/>
  <c r="G81" i="22"/>
  <c r="AA81" i="22" s="1"/>
  <c r="G25" i="22"/>
  <c r="AA25" i="22" s="1"/>
  <c r="G154" i="22"/>
  <c r="L154" i="22" s="1"/>
  <c r="G59" i="22"/>
  <c r="AA59" i="22" s="1"/>
  <c r="G105" i="22"/>
  <c r="G138" i="22"/>
  <c r="G141" i="22"/>
  <c r="L141" i="22" s="1"/>
  <c r="G44" i="22"/>
  <c r="H44" i="22" s="1"/>
  <c r="AA44" i="22" s="1"/>
  <c r="AA127" i="22"/>
  <c r="G144" i="22"/>
  <c r="G89" i="22"/>
  <c r="H89" i="22" s="1"/>
  <c r="G68" i="22"/>
  <c r="AA68" i="22" s="1"/>
  <c r="G56" i="22"/>
  <c r="AA56" i="22" s="1"/>
  <c r="G87" i="22"/>
  <c r="G86" i="22"/>
  <c r="AA86" i="22" s="1"/>
  <c r="G21" i="22"/>
  <c r="G120" i="22"/>
  <c r="G27" i="22"/>
  <c r="AA27" i="22" s="1"/>
  <c r="G139" i="22"/>
  <c r="L139" i="22" s="1"/>
  <c r="G31" i="22"/>
  <c r="AA31" i="22" s="1"/>
  <c r="G97" i="22"/>
  <c r="AA97" i="22" s="1"/>
  <c r="G52" i="22"/>
  <c r="L52" i="22" s="1"/>
  <c r="G66" i="22"/>
  <c r="AA66" i="22" s="1"/>
  <c r="G92" i="22"/>
  <c r="G94" i="22"/>
  <c r="AA94" i="22" s="1"/>
  <c r="G30" i="22"/>
  <c r="AA30" i="22" s="1"/>
  <c r="G123" i="22"/>
  <c r="AA123" i="22" s="1"/>
  <c r="G98" i="22"/>
  <c r="AA98" i="22" s="1"/>
  <c r="G95" i="22"/>
  <c r="AA95" i="22" s="1"/>
  <c r="G142" i="22"/>
  <c r="G45" i="22"/>
  <c r="AA45" i="22" s="1"/>
  <c r="AA70" i="22"/>
  <c r="G54" i="22"/>
  <c r="AA54" i="22" s="1"/>
  <c r="G129" i="22"/>
  <c r="AA129" i="22" s="1"/>
  <c r="G26" i="22"/>
  <c r="AA26" i="22" s="1"/>
  <c r="G143" i="22"/>
  <c r="G74" i="22"/>
  <c r="AA74" i="22" s="1"/>
  <c r="G23" i="22"/>
  <c r="AA23" i="22" s="1"/>
  <c r="G150" i="22"/>
  <c r="Z150" i="22" s="1"/>
  <c r="G69" i="22"/>
  <c r="AA69" i="22" s="1"/>
  <c r="G96" i="22"/>
  <c r="AA96" i="22" s="1"/>
  <c r="G71" i="22"/>
  <c r="AA71" i="22" s="1"/>
  <c r="G122" i="22"/>
  <c r="L122" i="22" s="1"/>
  <c r="AA47" i="22"/>
  <c r="AA58" i="22"/>
  <c r="AA48" i="22"/>
  <c r="AA51" i="22"/>
  <c r="AA57" i="22"/>
  <c r="AA42" i="22"/>
  <c r="H7" i="3"/>
  <c r="AA13" i="22"/>
  <c r="H76" i="22"/>
  <c r="AA76" i="22" s="1"/>
  <c r="AA15" i="22"/>
  <c r="V161" i="22"/>
  <c r="Y161" i="22"/>
  <c r="J102" i="22"/>
  <c r="AA102" i="22" s="1"/>
  <c r="J103" i="22"/>
  <c r="M161" i="22"/>
  <c r="AA122" i="22" l="1"/>
  <c r="AA141" i="22"/>
  <c r="R40" i="22"/>
  <c r="R161" i="22" s="1"/>
  <c r="AA89" i="22"/>
  <c r="L144" i="22"/>
  <c r="AA144" i="22" s="1"/>
  <c r="AA154" i="22"/>
  <c r="H87" i="22"/>
  <c r="AA87" i="22" s="1"/>
  <c r="L117" i="22"/>
  <c r="AA117" i="22" s="1"/>
  <c r="AA139" i="22"/>
  <c r="L138" i="22"/>
  <c r="AA138" i="22" s="1"/>
  <c r="L104" i="22"/>
  <c r="AA104" i="22" s="1"/>
  <c r="L105" i="22"/>
  <c r="AA105" i="22" s="1"/>
  <c r="L136" i="22"/>
  <c r="AA136" i="22" s="1"/>
  <c r="L143" i="22"/>
  <c r="AA143" i="22" s="1"/>
  <c r="L142" i="22"/>
  <c r="AA142" i="22" s="1"/>
  <c r="L120" i="22"/>
  <c r="AA120" i="22" s="1"/>
  <c r="L21" i="22"/>
  <c r="AA21" i="22" s="1"/>
  <c r="H92" i="22"/>
  <c r="AA92" i="22" s="1"/>
  <c r="AA150" i="22"/>
  <c r="AA52" i="22"/>
  <c r="Q161" i="22"/>
  <c r="W161" i="22"/>
  <c r="Z161" i="22"/>
  <c r="Z162" i="22" s="1"/>
  <c r="AA41" i="22"/>
  <c r="I161" i="22"/>
  <c r="T161" i="22"/>
  <c r="AA103" i="22"/>
  <c r="J100" i="22"/>
  <c r="AA99" i="22"/>
  <c r="AA40" i="22" l="1"/>
  <c r="AA78" i="22"/>
  <c r="Y162" i="22"/>
  <c r="E161" i="22"/>
  <c r="AA100" i="22"/>
  <c r="J161" i="22"/>
  <c r="S161" i="22"/>
  <c r="G159" i="22" l="1"/>
  <c r="L159" i="22" s="1"/>
  <c r="L161" i="22" s="1"/>
  <c r="D161" i="22"/>
  <c r="E162" i="22" s="1"/>
  <c r="H161" i="22"/>
  <c r="G161" i="22"/>
  <c r="G162" i="22" s="1"/>
  <c r="U162" i="22" l="1"/>
  <c r="AA162" i="22"/>
  <c r="M162" i="22"/>
  <c r="AA161" i="22"/>
  <c r="AB163" i="22" l="1"/>
  <c r="I12" i="4"/>
</calcChain>
</file>

<file path=xl/sharedStrings.xml><?xml version="1.0" encoding="utf-8"?>
<sst xmlns="http://schemas.openxmlformats.org/spreadsheetml/2006/main" count="2067" uniqueCount="831">
  <si>
    <t>USD</t>
  </si>
  <si>
    <t>Cuenta</t>
  </si>
  <si>
    <t>Moneda</t>
  </si>
  <si>
    <t>ACTIVO</t>
  </si>
  <si>
    <t>ACTIVO CORRIENTE</t>
  </si>
  <si>
    <t>DISPONIBILIDADES</t>
  </si>
  <si>
    <t>GS</t>
  </si>
  <si>
    <t>ACTIVO NO CORRIENTE</t>
  </si>
  <si>
    <t>PASIVO</t>
  </si>
  <si>
    <t>PASIVO CORRIENTE</t>
  </si>
  <si>
    <t>PROVISIONES</t>
  </si>
  <si>
    <t>CAPITAL</t>
  </si>
  <si>
    <t>RESERVAS</t>
  </si>
  <si>
    <t>RESULTADO DEL EJERCICIO</t>
  </si>
  <si>
    <t>GASTOS DE ADMINISTRACION</t>
  </si>
  <si>
    <t>IMPUESTO A LA RENTA</t>
  </si>
  <si>
    <t>Bancos</t>
  </si>
  <si>
    <t>TOTAL ACTIVO CORRIENTE</t>
  </si>
  <si>
    <t>PATRIMONIO NETO</t>
  </si>
  <si>
    <t>TOTAL ACTIVO NO CORRIENTE</t>
  </si>
  <si>
    <t>TOTAL ACTIVO</t>
  </si>
  <si>
    <t>Otros Pasivos</t>
  </si>
  <si>
    <t>TOTAL PASIVO CORRIENTE</t>
  </si>
  <si>
    <t>TOTAL PASIVO</t>
  </si>
  <si>
    <t>TOTAL PASIVO Y PATRIMONIO NETO</t>
  </si>
  <si>
    <t>Clasificacion</t>
  </si>
  <si>
    <t>Para los EEFF</t>
  </si>
  <si>
    <t xml:space="preserve">INGRESOS OPERATIVOS </t>
  </si>
  <si>
    <t xml:space="preserve">GASTOS OPERATIVOS </t>
  </si>
  <si>
    <t>Aranceles por negociación Bolsa de Valores</t>
  </si>
  <si>
    <t>Gastos por comisiones y servicios</t>
  </si>
  <si>
    <t>RESULTADO OPERATIVO BRUTO</t>
  </si>
  <si>
    <t>Otros gastos de comercialización</t>
  </si>
  <si>
    <t>Folletos e impresos</t>
  </si>
  <si>
    <t xml:space="preserve">GASTOS DE ADMINISTRACIÓN </t>
  </si>
  <si>
    <t>TOTAL</t>
  </si>
  <si>
    <t>Gastos generales</t>
  </si>
  <si>
    <t>Impuestos, tasas y contribuciones</t>
  </si>
  <si>
    <t>RESULTADO OPERATIVO NETO</t>
  </si>
  <si>
    <t>PERDIDA/UTILIDAD ANTES DE IMPUESTO</t>
  </si>
  <si>
    <t>Movimientos</t>
  </si>
  <si>
    <t>Resultado del ejercicio</t>
  </si>
  <si>
    <t>FLUJO DE EFECTIVO POR ACTIVIDADES OPERATIVAS</t>
  </si>
  <si>
    <t>Efectivo pagado a empleados</t>
  </si>
  <si>
    <t>Total de Efectivo de las actividades operativas antes del cambio en los activos de operaciones</t>
  </si>
  <si>
    <t>Efectivo neto de actividades de operación</t>
  </si>
  <si>
    <t>FLUJO DE EFECTIVO POR ACTIVIDADES DE INVERSIÓN</t>
  </si>
  <si>
    <t>Obligaciones por administracion de cartera</t>
  </si>
  <si>
    <t>FLUJO DE EFECTIVO POR ACTIVIDADES DE FINANCIAMIENTO</t>
  </si>
  <si>
    <t xml:space="preserve">Proveniente de préstamos y otras deudas </t>
  </si>
  <si>
    <t>Efectivo neto en actividades de financiamiento</t>
  </si>
  <si>
    <t>Aumento (o disminución) neto de efectivo y sus equivalentes</t>
  </si>
  <si>
    <t>Efectivo y su equivalente al comienzo del período</t>
  </si>
  <si>
    <t>Efectivo y su equivalente al cierre del período</t>
  </si>
  <si>
    <t>Concepto</t>
  </si>
  <si>
    <t>Total</t>
  </si>
  <si>
    <t>CDA</t>
  </si>
  <si>
    <t>Acción de la Bolsa de Valores</t>
  </si>
  <si>
    <t>Totales</t>
  </si>
  <si>
    <t>Intereses pagados</t>
  </si>
  <si>
    <t>Impuesto a la Renta</t>
  </si>
  <si>
    <t>Gastos Bancarios</t>
  </si>
  <si>
    <t>Documentos y cuentas por pagar</t>
  </si>
  <si>
    <t>Títulos de Renta Variable</t>
  </si>
  <si>
    <t>Títulos de Renta Fija</t>
  </si>
  <si>
    <t>Impuesto a la Renta a Pagar</t>
  </si>
  <si>
    <t>Otros Activos</t>
  </si>
  <si>
    <t>Deudores por Intermediación</t>
  </si>
  <si>
    <t>PASIVO NO CORRIENTE</t>
  </si>
  <si>
    <t>Presidente</t>
  </si>
  <si>
    <t>Comisiones por operaciones en rueda</t>
  </si>
  <si>
    <t>Comisiones por contratos de colocación primaria de renta fija</t>
  </si>
  <si>
    <t>Ingresos por intereses y dividendos de cartera propia</t>
  </si>
  <si>
    <t>Servicios personales</t>
  </si>
  <si>
    <t>Previsión, amortización y depreciaciones</t>
  </si>
  <si>
    <t>Multas</t>
  </si>
  <si>
    <t>Intereses cobrados</t>
  </si>
  <si>
    <t>Diferencias de cambio</t>
  </si>
  <si>
    <t>Suscripto</t>
  </si>
  <si>
    <t>A Integrar</t>
  </si>
  <si>
    <t>Integrado</t>
  </si>
  <si>
    <t>Legal</t>
  </si>
  <si>
    <t>RESULTADOS</t>
  </si>
  <si>
    <t>Acumulados</t>
  </si>
  <si>
    <t>Del Ejercicio</t>
  </si>
  <si>
    <t>Movimientos Subsecuentes</t>
  </si>
  <si>
    <t>Efectivo generado (usado) por otras actividades</t>
  </si>
  <si>
    <t>(Aumento) Disminución en los activos de operación</t>
  </si>
  <si>
    <t>Fondos colocados a corto plazo</t>
  </si>
  <si>
    <t>Aumento (Disminución) en los pasivos operativos</t>
  </si>
  <si>
    <t>Efectivo neto de actividades de operación antes de impuestos</t>
  </si>
  <si>
    <t>Inversiones temporarias</t>
  </si>
  <si>
    <t>Intereses percibidos</t>
  </si>
  <si>
    <t>Dividendos percibidos</t>
  </si>
  <si>
    <t>Efectivo neto (o usado) en actividades de inversión</t>
  </si>
  <si>
    <t>CRÉDITOS</t>
  </si>
  <si>
    <t>Accionistas</t>
  </si>
  <si>
    <t>Retencion IVA</t>
  </si>
  <si>
    <t>INVERSIONES PERMANENTES</t>
  </si>
  <si>
    <t>Instalaciones</t>
  </si>
  <si>
    <t>Aportes y Retenciones a Pagar</t>
  </si>
  <si>
    <t>Otros Ingresos</t>
  </si>
  <si>
    <t>CAPITAL SOCIAL</t>
  </si>
  <si>
    <t>Resultados Acumulados</t>
  </si>
  <si>
    <t>Resultado del Ejercicio</t>
  </si>
  <si>
    <t>INGRESOS</t>
  </si>
  <si>
    <t>Sueldos y Jornales</t>
  </si>
  <si>
    <t>Aguinaldos</t>
  </si>
  <si>
    <t>Vacaciones</t>
  </si>
  <si>
    <t>Capacitación y Entrenamiento</t>
  </si>
  <si>
    <t>Gastos de Representación</t>
  </si>
  <si>
    <t>Mantenimiento y Reparaciones</t>
  </si>
  <si>
    <t>Código Cuenta</t>
  </si>
  <si>
    <t>EGRESOS</t>
  </si>
  <si>
    <t>Honorarios Profesionales</t>
  </si>
  <si>
    <t>Moneda GS</t>
  </si>
  <si>
    <t>Moneda USD</t>
  </si>
  <si>
    <t>Intereses Pagados</t>
  </si>
  <si>
    <t>Egresos extraordinarios</t>
  </si>
  <si>
    <t>AJUSTE DE RESULTADO DE EJERCICIOS ANTERIORES</t>
  </si>
  <si>
    <t>ACTIVOS CORRIENTES</t>
  </si>
  <si>
    <t>PASIVOS CORRIENTES</t>
  </si>
  <si>
    <t>CONCEPTO</t>
  </si>
  <si>
    <t>El rubro disponibilidades está compuesto por las siguientes cuentas:</t>
  </si>
  <si>
    <t>INFORMACIÓN SOBRE EL DOCUMENTO Y EMISOR</t>
  </si>
  <si>
    <t>VALOR NOMINAL UNITARIO</t>
  </si>
  <si>
    <t>VALOR CONTABLE</t>
  </si>
  <si>
    <t>CANTIDAD DE TITULOS</t>
  </si>
  <si>
    <t>TIPO DE TITULO</t>
  </si>
  <si>
    <t>EMISOR</t>
  </si>
  <si>
    <t>INVERSIONES TEMPORARIAS</t>
  </si>
  <si>
    <t>ACCIÓN</t>
  </si>
  <si>
    <t>AUMENTOS</t>
  </si>
  <si>
    <t>DISMINUCIÓN</t>
  </si>
  <si>
    <t>Otros Gastos Operativos</t>
  </si>
  <si>
    <t>INGRESOS FINANCIEROS</t>
  </si>
  <si>
    <t>Intereses Cobrados</t>
  </si>
  <si>
    <t>GASTOS DE COMERCIALIZACION</t>
  </si>
  <si>
    <t>Remuneraciones</t>
  </si>
  <si>
    <t>EGRESOS FISCALES</t>
  </si>
  <si>
    <t>Gastos Generales</t>
  </si>
  <si>
    <t>HOJA DE TRABAJO</t>
  </si>
  <si>
    <t>CUENTAS</t>
  </si>
  <si>
    <t>BALANCE Y RESULTADOS</t>
  </si>
  <si>
    <t>ELIMINACIONES</t>
  </si>
  <si>
    <t>VARIACIÓN</t>
  </si>
  <si>
    <t>ACTIVIDADES DE OPERACIONES</t>
  </si>
  <si>
    <t>ACTIVIDADES DE INVERSIÓN</t>
  </si>
  <si>
    <t>ACTIVIDADES DE FINANCIAMIENTO</t>
  </si>
  <si>
    <t>DIFERENCIA DE CAMBIO</t>
  </si>
  <si>
    <t>DEBITOS</t>
  </si>
  <si>
    <t>DEBITOS (CRÉDITOS)</t>
  </si>
  <si>
    <t>Efectivo generado por otras actividades</t>
  </si>
  <si>
    <t>Disponibilidades</t>
  </si>
  <si>
    <t>Resultados acumulados</t>
  </si>
  <si>
    <t>Estado de Resultados</t>
  </si>
  <si>
    <t>Impuesto a la renta</t>
  </si>
  <si>
    <t>Activos Intangibles</t>
  </si>
  <si>
    <t>Menos: Amortiz. Acumulada</t>
  </si>
  <si>
    <t>Accion BVPASA</t>
  </si>
  <si>
    <t>Shirley Vichini</t>
  </si>
  <si>
    <t>Contadora</t>
  </si>
  <si>
    <t>NI</t>
  </si>
  <si>
    <t>I</t>
  </si>
  <si>
    <t>***</t>
  </si>
  <si>
    <t>***  I  : Cuenta Imputable</t>
  </si>
  <si>
    <t>***  NI : Cuenta No Imputable</t>
  </si>
  <si>
    <t>Acreedores varios</t>
  </si>
  <si>
    <t>2.1  Naturaleza jurídica de las actividades de la sociedad</t>
  </si>
  <si>
    <t>VALOR DE COSTO</t>
  </si>
  <si>
    <t>VALOR DE COTIZACION</t>
  </si>
  <si>
    <t xml:space="preserve">Efecto de las variaciones en tipo de cambio </t>
  </si>
  <si>
    <t>5.a) Valuación en moneda extranjera</t>
  </si>
  <si>
    <t>5.b) Posición en moneda extranjera</t>
  </si>
  <si>
    <t>-</t>
  </si>
  <si>
    <t>5.c) Diferencia de cambio en moneda extranjera</t>
  </si>
  <si>
    <t>5.d) Disponibilidades</t>
  </si>
  <si>
    <t>Acreedores por intermediación</t>
  </si>
  <si>
    <t>Otros pasivos</t>
  </si>
  <si>
    <t xml:space="preserve">Activos y pasivos en moneda extranjera </t>
  </si>
  <si>
    <t>Detalle</t>
  </si>
  <si>
    <t>Ganancias por valuación de activos monetarios en moneda extranjera</t>
  </si>
  <si>
    <t>Ganancias por valuación de pasivos monetarios en moneda extranjera</t>
  </si>
  <si>
    <t>Pérdidas por valuación de activos monetarios en moneda extranjera</t>
  </si>
  <si>
    <t>Pérdidas por valuación de pasivos monetarios en moneda extranjera</t>
  </si>
  <si>
    <t>Moneda extranjera</t>
  </si>
  <si>
    <t>Clase</t>
  </si>
  <si>
    <t>Monto</t>
  </si>
  <si>
    <t>Tipo de cambio</t>
  </si>
  <si>
    <t>(Gs.)</t>
  </si>
  <si>
    <t xml:space="preserve">Total ejercicio actual </t>
  </si>
  <si>
    <t>Total ejercicio anterior</t>
  </si>
  <si>
    <t>Otros gastos de administración</t>
  </si>
  <si>
    <t>Resultados financieros netos</t>
  </si>
  <si>
    <t>Generados por activos</t>
  </si>
  <si>
    <t>Generados por pasivos</t>
  </si>
  <si>
    <t>Pagos a proveedores</t>
  </si>
  <si>
    <t>Total ejercicio Anterior</t>
  </si>
  <si>
    <t>Dividendos pagados</t>
  </si>
  <si>
    <t>Aportes de capital</t>
  </si>
  <si>
    <t>Adquisición de acciones y títulos de deuda (Cartera Propia)</t>
  </si>
  <si>
    <t>Total Ganancias por valuación en moneda extranjera</t>
  </si>
  <si>
    <t>Total Pérdidas por valuación en moneda extranjera</t>
  </si>
  <si>
    <t>Sobregiro en cuenta corriente</t>
  </si>
  <si>
    <t>INFORMACIÓN GENERAL DE LA ENTIDAD</t>
  </si>
  <si>
    <t>CARGO</t>
  </si>
  <si>
    <t>NOMBRE Y APELLIDO</t>
  </si>
  <si>
    <t>Directorio</t>
  </si>
  <si>
    <t>Capital emitido</t>
  </si>
  <si>
    <t>Capital suscripto</t>
  </si>
  <si>
    <t>Capital integrado</t>
  </si>
  <si>
    <t>Valor nominal de las acciones</t>
  </si>
  <si>
    <t>N°</t>
  </si>
  <si>
    <t>PERSONAS VINCULADAS</t>
  </si>
  <si>
    <t>Tipo de vínculo</t>
  </si>
  <si>
    <t>Director</t>
  </si>
  <si>
    <t>3.1) Bases para la preparación de los estados financieros</t>
  </si>
  <si>
    <t>A continuación, se resumen las políticas de contabilidad más significativas aplicadas por la Sociedad:</t>
  </si>
  <si>
    <t>a) Bases de contabilización</t>
  </si>
  <si>
    <t>La preparación de los siguientes estados financieros requiere que el Directorio y la Gerencia de la Sociedad realicen estimaciones y evaluaciones que afectan el monto de los activos y pasivos registrados y contingentes a la fecha de cierre, como así también los ingresos y egresos registrados en el ejercicio. Los resultados reales futuros pueden diferir de las estimaciones y evaluaciones realizadas a la fecha de preparación de los presentes estados financieros.</t>
  </si>
  <si>
    <t>3.2) Criterios de valuación</t>
  </si>
  <si>
    <t>Monto ajustado Gs.</t>
  </si>
  <si>
    <t>Gs.</t>
  </si>
  <si>
    <t xml:space="preserve"> Gs.</t>
  </si>
  <si>
    <t>SALDO AL INICIO DEL EJERCICIO</t>
  </si>
  <si>
    <t>Aportes no capitalizados</t>
  </si>
  <si>
    <t>Resultados del ejercicio</t>
  </si>
  <si>
    <t>El movimiento del patrimonio neto de la Sociedad es el siguiente:</t>
  </si>
  <si>
    <t>6.a) Compromisos directos</t>
  </si>
  <si>
    <t>6.b) Contingencias legales</t>
  </si>
  <si>
    <t>6.c) Garantías constituidas</t>
  </si>
  <si>
    <t>Anticipo Impuesto a la Renta</t>
  </si>
  <si>
    <t>IVA Crédito Fiscal 10%</t>
  </si>
  <si>
    <t>CDA - U$S</t>
  </si>
  <si>
    <t>Cuentas a pagar a personas y empresas re</t>
  </si>
  <si>
    <t>Proveedores de Bienes y/o Servicios U$S</t>
  </si>
  <si>
    <t>Cargas Sociales</t>
  </si>
  <si>
    <t>Aguinaldos por Pagar</t>
  </si>
  <si>
    <t>Revaluación de Acciones</t>
  </si>
  <si>
    <t>Diferencia de cambio cuentas activas</t>
  </si>
  <si>
    <t>Diferencia de cambio cuentas pasivas</t>
  </si>
  <si>
    <t>Ingresos por ajustes y redondeos</t>
  </si>
  <si>
    <t>Aranceles pagados - BVPASA Gs</t>
  </si>
  <si>
    <t>Aporte Patronal IPS 16,5%</t>
  </si>
  <si>
    <t>Servicios Contables</t>
  </si>
  <si>
    <t>Otros Honorarios Profesionales</t>
  </si>
  <si>
    <t>Patentes y Tasas Municipales</t>
  </si>
  <si>
    <t>Papelería,Útiles e Impresos</t>
  </si>
  <si>
    <t>Otros Gastos Administrativos</t>
  </si>
  <si>
    <t>IVA Costo</t>
  </si>
  <si>
    <t>Gastos no Deducibles - Gs</t>
  </si>
  <si>
    <t>Anticipos a Proveedores</t>
  </si>
  <si>
    <t>Títulos Renta Fija</t>
  </si>
  <si>
    <t>Títulos Valores de Renta Fija - Local</t>
  </si>
  <si>
    <t>Emitidos por el Sector Financiero</t>
  </si>
  <si>
    <t>Bonos Corporativos</t>
  </si>
  <si>
    <t>Prima por Diferencia de Precios (-)</t>
  </si>
  <si>
    <t>Intereses Devengados s/ Renta Fija</t>
  </si>
  <si>
    <t>Intereses a Cobrar s/ Renta Fija</t>
  </si>
  <si>
    <t>(Intereses a Devengar)</t>
  </si>
  <si>
    <t>DEUDAS VIGENTES</t>
  </si>
  <si>
    <t>Operaciones a Liquidar</t>
  </si>
  <si>
    <t>Proveedores de Bienes y/o Servicios</t>
  </si>
  <si>
    <t>Sueldos y Cargas Sociales</t>
  </si>
  <si>
    <t>Honorarios a Profesionales Externos</t>
  </si>
  <si>
    <t>Ingresos y rentas de cartera propia</t>
  </si>
  <si>
    <t>Intereses y dividendos de cartera propia</t>
  </si>
  <si>
    <t>OTROS INGRESOS NO OPERATIVOS</t>
  </si>
  <si>
    <t>EGRESOS OPERATIVOS</t>
  </si>
  <si>
    <t>GASTOS DE OPERACIÓN</t>
  </si>
  <si>
    <t>Aranceles por negociación Bolsa de Valor</t>
  </si>
  <si>
    <t>Otros gastos operativos</t>
  </si>
  <si>
    <t>EGRESOS FINANCIEROS</t>
  </si>
  <si>
    <t>Pérdida por Diferencia de Cambio</t>
  </si>
  <si>
    <t>Gastos no Deducibles</t>
  </si>
  <si>
    <t>Recargos y Multas</t>
  </si>
  <si>
    <t>(Cifras expresadas en guaraníes)</t>
  </si>
  <si>
    <t>ESTADOS DE RESULTADOS</t>
  </si>
  <si>
    <t>1.</t>
  </si>
  <si>
    <t>IDENTIFICACIÓN</t>
  </si>
  <si>
    <t>1.1.</t>
  </si>
  <si>
    <t>1.2.</t>
  </si>
  <si>
    <t>1.3.</t>
  </si>
  <si>
    <t>1.4.</t>
  </si>
  <si>
    <t>1.5.</t>
  </si>
  <si>
    <t>1.6.</t>
  </si>
  <si>
    <t>1.7.</t>
  </si>
  <si>
    <t>1.8.</t>
  </si>
  <si>
    <t>2.</t>
  </si>
  <si>
    <t>ANTECEDENTES DE CONSTITUCIÓN DE LA SOCIEDAD</t>
  </si>
  <si>
    <t>2.1.</t>
  </si>
  <si>
    <t>2.2.</t>
  </si>
  <si>
    <t>2.3.</t>
  </si>
  <si>
    <t>2.4.</t>
  </si>
  <si>
    <t>2.5.</t>
  </si>
  <si>
    <t>3.</t>
  </si>
  <si>
    <t>ADMINISTRACIÓN</t>
  </si>
  <si>
    <t>NOMBRE O RAZÓN SOCIAL</t>
  </si>
  <si>
    <t>REGISTRO CNV</t>
  </si>
  <si>
    <t>CÓDIGO BOLSA DE VALORES</t>
  </si>
  <si>
    <t>DIRECCIÓN OFICINA PRINCIPAL</t>
  </si>
  <si>
    <t>TELÉFONO</t>
  </si>
  <si>
    <t>E-MAIL</t>
  </si>
  <si>
    <t>SITIO PÁGINA WEB</t>
  </si>
  <si>
    <t>DOMICILIO LEGAL</t>
  </si>
  <si>
    <t>ESCRITURA N° | FECHA</t>
  </si>
  <si>
    <t>INSCRIPCIÓN EN EL REGISTRO PÚBLICO</t>
  </si>
  <si>
    <t>REFORMA DE ESTATUTOS</t>
  </si>
  <si>
    <t>Representante(s) Legal(es)</t>
  </si>
  <si>
    <t>4.</t>
  </si>
  <si>
    <t>CAPITAL Y PROPIEDAD</t>
  </si>
  <si>
    <t>ACCIONISTA</t>
  </si>
  <si>
    <t>NÚMERO DE ACCIONES</t>
  </si>
  <si>
    <t>CANTIDAD DE ACCIONES</t>
  </si>
  <si>
    <t>CLASE</t>
  </si>
  <si>
    <t>VOTO</t>
  </si>
  <si>
    <t>MONTO</t>
  </si>
  <si>
    <t>% DE PARTICIPACIÓN DE CAPITAL INTEGRADO</t>
  </si>
  <si>
    <t>SERIE</t>
  </si>
  <si>
    <t>Ordinarias</t>
  </si>
  <si>
    <t>CUADRO DE CAPITAL INTEGRADO</t>
  </si>
  <si>
    <t>CUADRO DE CAPITAL SUSCRIPTO</t>
  </si>
  <si>
    <t>% DE PARTICIPACIÓN DE CAPITAL SUSCRIPTO</t>
  </si>
  <si>
    <t>5.</t>
  </si>
  <si>
    <r>
      <t>AUDITOR EXTERNO INDEPENDIENTE</t>
    </r>
    <r>
      <rPr>
        <sz val="11"/>
        <color rgb="FF000000"/>
        <rFont val="Times New Roman"/>
        <family val="1"/>
      </rPr>
      <t xml:space="preserve"> </t>
    </r>
  </si>
  <si>
    <t>5.1.</t>
  </si>
  <si>
    <t>5.2.</t>
  </si>
  <si>
    <t>6.</t>
  </si>
  <si>
    <t>Deudores varios Vigentes</t>
  </si>
  <si>
    <t>Cuentas a cobrar personas y empresas rel</t>
  </si>
  <si>
    <t>Gastos Pagados por Adelantado</t>
  </si>
  <si>
    <t>BIENES DE USO</t>
  </si>
  <si>
    <t>Bienes de Uso</t>
  </si>
  <si>
    <t>Equipos de Computación</t>
  </si>
  <si>
    <t>(-) Depreciación acumulada</t>
  </si>
  <si>
    <t>Deprec. Acumulada Instalaciones</t>
  </si>
  <si>
    <t>Deprec. Acumulada Equipos de Oficina</t>
  </si>
  <si>
    <t>Deprec. Acumulada Equipos de Computación</t>
  </si>
  <si>
    <t>Mejoras en Propiedad de Terceros</t>
  </si>
  <si>
    <t>OTROS ACTIVOS NO CORRIENTES</t>
  </si>
  <si>
    <t>Auditoría Externa</t>
  </si>
  <si>
    <t>Asesoría Legal</t>
  </si>
  <si>
    <t>Garantía de Alquiler</t>
  </si>
  <si>
    <t>Capital Suscripto</t>
  </si>
  <si>
    <t>OTROS INGRESOS OPERATIVOS</t>
  </si>
  <si>
    <t>Ingresos extraordinarios</t>
  </si>
  <si>
    <t>Otros ingresos no operativos</t>
  </si>
  <si>
    <t>Otros Gastos de Comercialización</t>
  </si>
  <si>
    <t>Indemnización y Preaviso</t>
  </si>
  <si>
    <t>Depreciación de Propiedades y Equipos</t>
  </si>
  <si>
    <t>Depreciacion Equipos de Computación</t>
  </si>
  <si>
    <t>Alquileres Pagados</t>
  </si>
  <si>
    <t>Alquiler de Bienes Inmuebles</t>
  </si>
  <si>
    <t>Energía Eléctrica</t>
  </si>
  <si>
    <t>Comunicaciones</t>
  </si>
  <si>
    <t>Agua</t>
  </si>
  <si>
    <t>Movildad y Transporte</t>
  </si>
  <si>
    <t>Gastos de limpieza y afines</t>
  </si>
  <si>
    <t>Gastos no Deducibles - U$S</t>
  </si>
  <si>
    <t>Balance General - Moneda Local - Moneda Extranjera</t>
  </si>
  <si>
    <t>U$S</t>
  </si>
  <si>
    <t>Deudores por Intermediacion</t>
  </si>
  <si>
    <t>ESTADO DE VARIACIÓN DEL PATRIMONIO NETO</t>
  </si>
  <si>
    <t>Saldo al inicio del ejercicio</t>
  </si>
  <si>
    <t>Integración de Capital</t>
  </si>
  <si>
    <t>Transf. a Resultados Acumulados</t>
  </si>
  <si>
    <t>ESTADO DE FLUJO DE EFECTIVO</t>
  </si>
  <si>
    <t>Inversiones a Largo Plazo</t>
  </si>
  <si>
    <t>Ingreso en Efectivo por Comisiones y Otros</t>
  </si>
  <si>
    <t>Pago a Proveedores</t>
  </si>
  <si>
    <t>Inversiones en Otras Empresas</t>
  </si>
  <si>
    <t>Inversiones Temporarias</t>
  </si>
  <si>
    <t>Fondos con Destino Especial</t>
  </si>
  <si>
    <t>Compra de Propiedad, Planta y Equipo</t>
  </si>
  <si>
    <t>Adquisición de Acciones y Titulos de Deuda (Cartera Propia)</t>
  </si>
  <si>
    <t>Intereses Percibidos</t>
  </si>
  <si>
    <t>Dividendos Percibidos</t>
  </si>
  <si>
    <t>Aporte de Capital</t>
  </si>
  <si>
    <t>Préstamos y Otras Deudas</t>
  </si>
  <si>
    <t>Dividendos Pagados</t>
  </si>
  <si>
    <t>ok</t>
  </si>
  <si>
    <t>NOTA 2.      INFORMACIÓN BÁSICA DE LA EMPRESA</t>
  </si>
  <si>
    <t>NOTA 1.      CONSIDERACIÓN DE LOS ESTADOS FINANCIEROS</t>
  </si>
  <si>
    <t>NOTA 3.      PRINCIPALES POLÍTICAS Y PRÁCTICAS CONTABLES APLICADAS</t>
  </si>
  <si>
    <t>a) Moneda Extranjera</t>
  </si>
  <si>
    <t>b.1) Titulos de Deudas:</t>
  </si>
  <si>
    <t>b.2) Accion de la Bolsa de Valores &amp; Productos de Asunción S.A. - BVPASA:</t>
  </si>
  <si>
    <t>Se reconoce inicialmente a su valor de incorporación y posteriormente se actualiza conforme a las disposiciones de la Comisión Nacional de Valores:</t>
  </si>
  <si>
    <t>b) Inversiones temporales y permanentes</t>
  </si>
  <si>
    <t>NOTA 4. CAMBIO DE POLÍTICAS Y PROCEDIMIENTOS DE CONTABILIDAD</t>
  </si>
  <si>
    <t xml:space="preserve">La base para la preparación del estado de flujo de efectivo es el método directo, con la clasificación de flujo de efectivo por actividades operativas, de inversión y de financiamiento. </t>
  </si>
  <si>
    <t>Tipo de Cambio para Activos - Comprador</t>
  </si>
  <si>
    <t>Tipo de Cambio para Pasivos - Vendedor</t>
  </si>
  <si>
    <t>Dólar Estadounidense</t>
  </si>
  <si>
    <t>Inversiones Permanentes</t>
  </si>
  <si>
    <t>Diferencia de Precio (-)</t>
  </si>
  <si>
    <t>Diferencia de Cambio - Neto</t>
  </si>
  <si>
    <t>Fondos Propios</t>
  </si>
  <si>
    <t>NOTA 6. INFORMACIÓN REFERENTE A CONTINGENCIAS Y COMPROMISOS</t>
  </si>
  <si>
    <t>RESULTADO</t>
  </si>
  <si>
    <t>5.f )      Créditos</t>
  </si>
  <si>
    <t>5.e )      Inversiones</t>
  </si>
  <si>
    <t>Fondo de Garantía</t>
  </si>
  <si>
    <t>A continuación, se detalla la composición:</t>
  </si>
  <si>
    <t>A la fecha de emisión de los presentes estados financieros, la Sociedad no registra juicios u otras acciones legales que pudieran producir variaciones en los importes reportados como saldos al cierre.</t>
  </si>
  <si>
    <t xml:space="preserve">Balance General </t>
  </si>
  <si>
    <t>Estado de Flujo de Efectivo</t>
  </si>
  <si>
    <t>Información General de la Entidad</t>
  </si>
  <si>
    <t>Estado de Variación del Patrimonio Neto</t>
  </si>
  <si>
    <t>Notas a los Estados Financieros (Nota 1 a Nota 4)</t>
  </si>
  <si>
    <t>Notas a los Estados Financieros (Nota 6 a Nota 12)</t>
  </si>
  <si>
    <t>REF.</t>
  </si>
  <si>
    <t>Notas a los Estados Financieros (Nota 5 - Inciso 5.a a 5.d)</t>
  </si>
  <si>
    <t>Notas a los Estados Financieros (Nota 5 - Inciso 5.e)</t>
  </si>
  <si>
    <t>Notas a los Estados Financieros (Nota 5 - Inciso 5.f a 5.aa)</t>
  </si>
  <si>
    <t>A la fecha de emisión de los presentes estados financieros, no existen sanciones de ninguna naturaleza que la Comisión Nacional de Valores u otras Instituciones fiscalizadoras hayan impuesto a la Sociedad.</t>
  </si>
  <si>
    <t>NOTA 5. INFORMACIÓN REFERENTE A LOS PRINCIPALES ACTIVOS, PASIVOS, RESULTADOS Y CRITERIOS ESPECÍFICOS DE VALUACIÓN</t>
  </si>
  <si>
    <t>Ingreso Neto de efectivo por comisiones y otros</t>
  </si>
  <si>
    <t>Las notas 1 a 12 que se acompañan forman parte integrante de los Estados Financieros</t>
  </si>
  <si>
    <t>Se consideraron dentro del concepto de efectivo y equivalentes a los saldos en efectivo, disponibilidades en cuentas bancarias y, en caso de existir, las inversiones temporales asimilables a efectivo (de alta liquidez y con vencimiento originalmente pactado por un plazo menor a tres meses).</t>
  </si>
  <si>
    <t>Aranceles - BVPASA</t>
  </si>
  <si>
    <t>Aranceles - BVPASA Gs</t>
  </si>
  <si>
    <t>Fondo de Garantía - Gs</t>
  </si>
  <si>
    <t>Egresos por ajustes y redondeos</t>
  </si>
  <si>
    <t xml:space="preserve">Ingresos extraordinarios </t>
  </si>
  <si>
    <t>Ganancias</t>
  </si>
  <si>
    <t>Perdidas</t>
  </si>
  <si>
    <t xml:space="preserve"> PERSONAS VINCULADAS</t>
  </si>
  <si>
    <t>La composición del capital integrado por tipos de acciones es la siguiente:</t>
  </si>
  <si>
    <t>Valor nominal por acción</t>
  </si>
  <si>
    <t>₲</t>
  </si>
  <si>
    <t>Total integrado</t>
  </si>
  <si>
    <t>Capital autorizado</t>
  </si>
  <si>
    <t>Tipo</t>
  </si>
  <si>
    <t>Cantidad</t>
  </si>
  <si>
    <t>1 (uno)</t>
  </si>
  <si>
    <t>2.3) Participación en otras empresas</t>
  </si>
  <si>
    <t>b. Venta de títulos: Se reconoce como ingreso la diferencia de precio entre el valor de venta de un título de cartera propia y el valor en libros a la fecha de transacción.</t>
  </si>
  <si>
    <t>La posición de activos y pasivos en moneda extranjera al cierre del ejercicio es la siguiente:</t>
  </si>
  <si>
    <t>NOTA 7. LIMITACIÓN A LA LIBRE DISPONIBILIDAD DE LOS ACTIVOS O DEL PATRIMONIO Y CUALQUIER RESTRICCIÓN AL DERECHO DE PROPIEDAD</t>
  </si>
  <si>
    <t>a)	De acuerdo con la legislación vigente las sociedades por acciones y las de responsabilidad limitada, deben constituir una reserva legal no menor del 5% de las utilidades netas del ejercicio, hasta alcanzar el 20% del capital suscripto.</t>
  </si>
  <si>
    <t xml:space="preserve">Comisiones por contratos de colocación primaria </t>
  </si>
  <si>
    <t>Descripción</t>
  </si>
  <si>
    <t>Aranceles - BVPASA U$S</t>
  </si>
  <si>
    <t>Comisiones por operaciones fuera de rueda</t>
  </si>
  <si>
    <t>Ingresos por custodia de valores</t>
  </si>
  <si>
    <t>Ingresos por venta de cartera propia</t>
  </si>
  <si>
    <t>Ingresos por venta de cartera propia a personas y empresas relacionadas</t>
  </si>
  <si>
    <t>Ingresos por operaciones y servicios a personas relacionadas</t>
  </si>
  <si>
    <t>Ingresos por operaciones y servicios extrabursátiles</t>
  </si>
  <si>
    <t>GASTOS DE COMERCIALIZACIÓN</t>
  </si>
  <si>
    <t>Alquileres</t>
  </si>
  <si>
    <t>OTROS INGRESOS Y EGRESOS</t>
  </si>
  <si>
    <t>RESULTADOS FINANCIEROS</t>
  </si>
  <si>
    <t>RESULTADO EXTRAORDINARIO</t>
  </si>
  <si>
    <t xml:space="preserve">Por intermediación de renta fija en rueda </t>
  </si>
  <si>
    <t>Ingresos por Asesoría Financiera</t>
  </si>
  <si>
    <t xml:space="preserve">Nota </t>
  </si>
  <si>
    <t xml:space="preserve">Ingresos por intereses y dividendos de cartera propia </t>
  </si>
  <si>
    <t>Otros ingresos operativos</t>
  </si>
  <si>
    <t>Otros Gastos de Administración</t>
  </si>
  <si>
    <t>Otros Egresos</t>
  </si>
  <si>
    <t>Creditos</t>
  </si>
  <si>
    <t>Otros Activos Corrientes</t>
  </si>
  <si>
    <t>Diferencia de Precio (+)</t>
  </si>
  <si>
    <t>Fondos de Garantía a pagar</t>
  </si>
  <si>
    <t>Revaluación - Superávit</t>
  </si>
  <si>
    <t>5.q</t>
  </si>
  <si>
    <t>Cuenta de Orden Deudoras</t>
  </si>
  <si>
    <t>Cuenta de Orden Acreedoras</t>
  </si>
  <si>
    <t>NOTAS A LOS ESTADOS FINANCIEROS</t>
  </si>
  <si>
    <t xml:space="preserve">             Shirley Vichini</t>
  </si>
  <si>
    <t>Intereses a Devengar s/ Renta Fija</t>
  </si>
  <si>
    <t>Por intermediación de renta fija fuera de rueda</t>
  </si>
  <si>
    <t>Activos Restringidos</t>
  </si>
  <si>
    <t>Aranceles pagados - CNV</t>
  </si>
  <si>
    <t>Mantenimiento</t>
  </si>
  <si>
    <t xml:space="preserve">Acreedores por Intermediación </t>
  </si>
  <si>
    <t>Deudas con terceros por operaciones de reporto</t>
  </si>
  <si>
    <t>Intereses a cobrar</t>
  </si>
  <si>
    <t>Intereses a Devengar</t>
  </si>
  <si>
    <t>Créditos</t>
  </si>
  <si>
    <t>Títulos de Renta Fija en Reporto</t>
  </si>
  <si>
    <t>Títulos de Renta Fija en Cartera</t>
  </si>
  <si>
    <t>Dolares</t>
  </si>
  <si>
    <t>Aranceles Pagados - BVPASA</t>
  </si>
  <si>
    <t>N/A</t>
  </si>
  <si>
    <t>Egresos por Error Operativo GND</t>
  </si>
  <si>
    <t xml:space="preserve">Activo Intagibles y Cargos Diferidos </t>
  </si>
  <si>
    <t xml:space="preserve">Prestamos Financieros </t>
  </si>
  <si>
    <t>Saldo al 31/12/2021</t>
  </si>
  <si>
    <t>Compra de propiedad, planta y equipo</t>
  </si>
  <si>
    <t>Plana Ejecutiva</t>
  </si>
  <si>
    <t>Oficial de Cumplimiento</t>
  </si>
  <si>
    <t>Totales Actual</t>
  </si>
  <si>
    <t>Aumentos</t>
  </si>
  <si>
    <t>Amortizaciones</t>
  </si>
  <si>
    <t>Saldo Neto Final</t>
  </si>
  <si>
    <t>Revaluación de acciones</t>
  </si>
  <si>
    <t>Documentos y cuentas por Pagar</t>
  </si>
  <si>
    <t>Préstamos Financieros</t>
  </si>
  <si>
    <t xml:space="preserve"> Sobregiro en Cuenta Corriente</t>
  </si>
  <si>
    <t>3.3) Política de constitución de previsiones</t>
  </si>
  <si>
    <t>3.4) Política de depreciación y amortizaciones</t>
  </si>
  <si>
    <t>3.5) Política de reconocimiento de ingresos</t>
  </si>
  <si>
    <t>3.6) Base para la preparación del Estado de flujo de efectivo</t>
  </si>
  <si>
    <t>3.7) Impuesto a la renta</t>
  </si>
  <si>
    <t>Al 31/12/2021</t>
  </si>
  <si>
    <t>Periodo Anterior al 31/12/2021</t>
  </si>
  <si>
    <t>Ajuste de Resultados Acumulados</t>
  </si>
  <si>
    <t xml:space="preserve">Bonos Subordinados </t>
  </si>
  <si>
    <t>Certificados de Depósito de Ahorro</t>
  </si>
  <si>
    <t>Dif. de Precio (-) TI en Repo</t>
  </si>
  <si>
    <t>al 31/12/2021</t>
  </si>
  <si>
    <t>Del   01/01/2021   al   31/12/2021</t>
  </si>
  <si>
    <t>Balance General - Moneda Local</t>
  </si>
  <si>
    <t>Publicidad</t>
  </si>
  <si>
    <t>Los activos y pasivos en moneda extranjera se miden al tipo de cambio comprador y vendedor, respectivamente, vigentes a la fecha de cierre de cada ejercicio. Las partidas en moneda extranjera son actualizadas al tipo de cambio emitidos por el Banco Central del Paraguay (BCP), cuya cotización al cierre de los ejercicios presentados, es la siguiente:</t>
  </si>
  <si>
    <t>Cuentas a cobrar personas y empresas relacionadas</t>
  </si>
  <si>
    <t xml:space="preserve">Bonos Financieros </t>
  </si>
  <si>
    <t>Deudores por Titulos Renta Fija en Reporto</t>
  </si>
  <si>
    <t>Intereses a Cobrar – Tit en Reporto</t>
  </si>
  <si>
    <t>Int. a Devengar – Tit en Reporto</t>
  </si>
  <si>
    <t>Deudas con terceros por operaciones de Reporto</t>
  </si>
  <si>
    <t>A continuación, la composición:</t>
  </si>
  <si>
    <t>A la fecha de emisión de los presentes estados financieros, no existen otros asuntos relevantes que deban ser mencionados.</t>
  </si>
  <si>
    <t>2.2) Composicion del Capital y Características de las Acciones</t>
  </si>
  <si>
    <t xml:space="preserve"> a) Bienes de uso: se contabilizan a su costo histórico menos la correspondiente depreciación acumulada y podrá ser ajustado por el índice de precio al consumo (IPC) emitido por el Banco Central del Paraguay. Cuando la variación de dicho índice alcance al menos el 20% acumulado desde el ejercicio en el cual se haya dispuesto el último ajuste por revalúo. El incremento neto por la reexpresión, en caso de que se realice, se acreditará a la respectiva reserva patrimonial, cuyo saldo puede ser utilizado únicamente para aumento de capital. Las depreciaciones se calculan por el método de la línea recta, en base a la vida útil estimada del bien, a partir del año siguiente de su incorporación al patrimonio de la Sociedad.</t>
  </si>
  <si>
    <t>El impuesto a la renta que se carga a los resultados del año se basa en la utilidad contable antes de este concepto, ajustada por las partidas que la ley incluye o excluye para la determinación de la utilidad gravable a la que se aplica la tasa del impuesto y por el reconocimiento del cargo o el ingreso originados por la aplicación del impuesto diferido, si los hubiere. La tasa legal es del 10% para el periodo presentado.
Adicionalmente, corresponde señalar que, a partir del 1 de enero del 2021, comenzó a regir las disposiciones del Capítulo III del Título I de la Ley 6380/19 sobre Normas especiales de Valoración de operaciones o Precios de Transferencia. En ese sentido, los contribuyentes del IRE que celebren operaciones con partes relacionadas o vinculadas residentes en el extranjero o en el país, en este caso cuando la operación para una de las partes esté exonerada, exenta o no alcanzada por el IRE, estarán obligados a determinar sus ingresos y deducciones, considerando los precios y contraprestaciones que hubieran utilizado con o entre partes independientes en operaciones comparables, en similares condiciones.
Están obligados a presentar un informe técnico de precios de transferencia, aquellos contribuyentes cuyos ingresos brutos en el ejercicio inmediato anterior fuesen superiores a los ₲ 10 mil millones (US$ 1.4 M aproximadamente).
Es importante destacar que el decreto reglamentario 4644/2020 establece que en el marco del Estudio de precios de transferencia (EPT) se debe incluir información de la situación financiera y tributaria de las distintas jurisdicciones en las que opera el sujeto alcanzado. El alcance de esta disposición debe ser regulado por la Administración Tributaria.</t>
  </si>
  <si>
    <t>Total Activo</t>
  </si>
  <si>
    <t>Total Pasivo</t>
  </si>
  <si>
    <t>Resultado por valuación de activos (a)</t>
  </si>
  <si>
    <t>Resultado por valuación de activos (b)</t>
  </si>
  <si>
    <t>5.p.2</t>
  </si>
  <si>
    <t>5.p.3</t>
  </si>
  <si>
    <t>5.r</t>
  </si>
  <si>
    <t>5.s</t>
  </si>
  <si>
    <t>b)	El 1 de en enero 2020 entró en vigencia la Ley Nº 6380/19 de la reforma tributaria, la cual crea, entre otros, el impuesto a la distribución de los dividendos y a las utilidades (IDU) y establece que, las utilidades puestas a disposición de los accionistas estarán sujetos a retenciones, para los beneficiarios no residentes a la tasa del 15% y para los beneficiarios residentes a la tasa del 8%. Así mismo, para los pagos de utilidades a ser realizados en el 2021, las retenciones son liquidadas a tasas extraordinarias del 10% para los no residentes y del 5% para los residentes, por única vez.</t>
  </si>
  <si>
    <t>Información al 30 de Junio de 2022</t>
  </si>
  <si>
    <t>BALANCE GENERAL AL 30 DE JUNIO DE 2022 PRESENTADO EN FORMA COMPARATIVA CON EL EJERCICIO ANTERIOR FINALIZADO EL 31 DE DICIEMBRE DE 2021</t>
  </si>
  <si>
    <t>Del   01/01/2022   al   30/06/2022</t>
  </si>
  <si>
    <t>30.06.2022</t>
  </si>
  <si>
    <t>POR EL PERIODO DEL 01 DE ENERO DE 2022 AL 30 DE JUNIO DE 2022 PRESENTADO EN FORMA COMPARATIVA CON EL MISMO PERIODO DEL EJERCICIO ANTERIOR</t>
  </si>
  <si>
    <t>Total al 30/06/2022</t>
  </si>
  <si>
    <t>Total al 30/06/2021</t>
  </si>
  <si>
    <t>Periodo Actual</t>
  </si>
  <si>
    <t>Periodo Anterior</t>
  </si>
  <si>
    <t>POR EL PERIODO DEL 1 DE ENERO DE 2022 AL 30 DE JUNIO DE 2022 PRESENTADO EN FORMA COMPARATIVA CON EL MISMO PERIODO DEL EJERCICIO ANTERIOR</t>
  </si>
  <si>
    <t>AL 30 DE JUNIO DE 2022</t>
  </si>
  <si>
    <t>Al 30/06/2022</t>
  </si>
  <si>
    <t>El modelo se sustenta en una base convencional de costo histórico, excepto para el caso de los activos y pasivos en moneda extranjera, según se explica en la nota 3.2 a) y no reconoce en forma integral los efectos de la inflación en la situación patrimonial y financiera de la Entidad, ni en los resultados de sus operaciones. De haberse aplicado una corrección monetaria integral de los estados financieros, podrían haber surgido diferencias en la presentación de la situación patrimonial y financiera al 31 de Diciembre de 2021 y 30 de Junio de 2022, y en los resultados de las operaciones y en los flujos de efectivo de la Entidad al 30 de Junio de 2021 y 30 de Junio de 2022. Según el índice de precios al consumidor (IPC) publicado por el Banco Central del Paraguay, la inflación al  31 de diciembre de 2021 y 30 de Junio de 2022 fueron de 6,8%  y 6%  respectivamente.</t>
  </si>
  <si>
    <r>
      <t xml:space="preserve">Al 30 de junio de 2022 y 31 de diciembre de 2021, según lo establecido por la Resolución CNV CG N° </t>
    </r>
    <r>
      <rPr>
        <b/>
        <sz val="11"/>
        <color theme="1"/>
        <rFont val="Times New Roman"/>
        <family val="1"/>
      </rPr>
      <t>30</t>
    </r>
    <r>
      <rPr>
        <sz val="11"/>
        <color theme="1"/>
        <rFont val="Times New Roman"/>
        <family val="1"/>
      </rPr>
      <t>/</t>
    </r>
    <r>
      <rPr>
        <b/>
        <sz val="11"/>
        <color theme="1"/>
        <rFont val="Times New Roman"/>
        <family val="1"/>
      </rPr>
      <t>21</t>
    </r>
    <r>
      <rPr>
        <sz val="11"/>
        <color theme="1"/>
        <rFont val="Times New Roman"/>
        <family val="1"/>
      </rPr>
      <t>, se mide al valor de mercado, siendo éste el último precio de transacción.</t>
    </r>
  </si>
  <si>
    <r>
      <t xml:space="preserve"> b)  </t>
    </r>
    <r>
      <rPr>
        <b/>
        <sz val="11"/>
        <color theme="1"/>
        <rFont val="Times New Roman"/>
        <family val="1"/>
      </rPr>
      <t xml:space="preserve">Cargos diferidos e Intangibles: </t>
    </r>
    <r>
      <rPr>
        <sz val="11"/>
        <color theme="1"/>
        <rFont val="Times New Roman"/>
        <family val="1"/>
      </rPr>
      <t xml:space="preserve"> Las amortizaciones de intangibles se calculan por el método de la línea recta, considerando una vida útil de 60 meses. Los cargos diferidos son amortizados en conformidad al plazo por el cual los contratoos otorgan el derecho al uso de los valores adquiridos.</t>
    </r>
  </si>
  <si>
    <t>a. Intereses sobre títulos y otros valores: Los ingresos generados por la tenencia de títulos en cartera propia y otros valores durante el ejercicio son registrados conforme se devengan.</t>
  </si>
  <si>
    <t>Al 30 de junio del 2022, no se han registrado cambios en las políticas y procedimientos contables utilizados.</t>
  </si>
  <si>
    <t>Periodo Actual al 30/06/2022</t>
  </si>
  <si>
    <t>Saldo al 30/06/2022</t>
  </si>
  <si>
    <t>Dif. de Precio (+) TI en Repo</t>
  </si>
  <si>
    <t>Posición Neta Activa</t>
  </si>
  <si>
    <t xml:space="preserve"> al 30/06/2022</t>
  </si>
  <si>
    <t>La composición de la cartera de Inversiones temporarias y permanentes al 30 de Junio de 2022, las cuales se hallan valuadas conforme al criterio expuesto en la nota 3.2 b. fue la siguiente:</t>
  </si>
  <si>
    <t>INFORMACIÓN SOBRE EL EMISOR AL 30.06.2022</t>
  </si>
  <si>
    <t>Total ejercicio Actual</t>
  </si>
  <si>
    <t>La composición de la cartera de inversiones temporales y permanentes al 30 de junio de 2022 con valor de cotización fue la siguiente:</t>
  </si>
  <si>
    <t>i</t>
  </si>
  <si>
    <t>Cuentas a cobrar personas y empresas relacionadas Gs</t>
  </si>
  <si>
    <t>Prima por Diferencia de Precios (+)</t>
  </si>
  <si>
    <t>Anticipo a Proveedores</t>
  </si>
  <si>
    <t>SALDO AL 30/06/2022
Gs.</t>
  </si>
  <si>
    <t>Al 30 de junio de 2022 existe las siguientes limitaciones:</t>
  </si>
  <si>
    <t>A la fecha de emisión de los presentes estados financieros, no han ocurrido hechos significativos de carácter financiero o de otra índole que afecten la situación patrimonial o financiera o los resultados de la Entidad al 30 de Junio de 2022.</t>
  </si>
  <si>
    <t>5.f.1 - Deudores por Intermediación</t>
  </si>
  <si>
    <t>5.f.2 - Cuentas por cobrar personas y empresas relacionadas</t>
  </si>
  <si>
    <t>NEGOCIOS BURSATILES CASA DE BOLSA S.A.</t>
  </si>
  <si>
    <t>RES. N° 038  DEL 27 DE ABRIL 2021</t>
  </si>
  <si>
    <t xml:space="preserve">RES. BVPASA N° 2256/21 </t>
  </si>
  <si>
    <t>Avda. Aviadores del Chaco N°2050 ED. WORLD TRADE CENTER PISO 8</t>
  </si>
  <si>
    <t>(+595) 0991 209023    - (021) 728526</t>
  </si>
  <si>
    <t>www.nbcasadebolsa.com.py</t>
  </si>
  <si>
    <t>valeria@nbcasadebolsa,com.py</t>
  </si>
  <si>
    <t>Escritura N°89 y 244 de fecha 11-03.2014 y 02.07-2014</t>
  </si>
  <si>
    <t>Nº 718 folio 7843  10.10.2014 y  682 Serie A folo 10560 de 10.10.20</t>
  </si>
  <si>
    <t>Inscripcion DGRP Y P J y A Matricula 17204 N°01 de 21-01-2019</t>
  </si>
  <si>
    <t>Escritura N°59 de fecha 06.08.2019</t>
  </si>
  <si>
    <t>Inscripcion DGRP Y P J y A Matricula 17204 N°02 de 17.10.2019</t>
  </si>
  <si>
    <t>Ivo Esteban Rojnica</t>
  </si>
  <si>
    <t>Agustin Estrada Palomeque</t>
  </si>
  <si>
    <t>Vicepresidente</t>
  </si>
  <si>
    <t>Director titular</t>
  </si>
  <si>
    <t>Síndico titular</t>
  </si>
  <si>
    <t>Síndico suplente</t>
  </si>
  <si>
    <t>Gerente General</t>
  </si>
  <si>
    <t>Valeria Laico</t>
  </si>
  <si>
    <t>Auditor Interno</t>
  </si>
  <si>
    <t>Leticia Ayala</t>
  </si>
  <si>
    <t>Belén Morel Vigo</t>
  </si>
  <si>
    <t>Ivo Rojnica</t>
  </si>
  <si>
    <t>Jonathan Rivas</t>
  </si>
  <si>
    <t>1  - 1000</t>
  </si>
  <si>
    <t>1001- 2000</t>
  </si>
  <si>
    <t>2001 - 2500</t>
  </si>
  <si>
    <t>Nominativas</t>
  </si>
  <si>
    <t>Negocios Bursatiles Casa de Bolsa S.A.</t>
  </si>
  <si>
    <r>
      <t xml:space="preserve">NÚMERO DE INSCRIPCIÓN EN EL REGISTRO DE LA CNV: </t>
    </r>
    <r>
      <rPr>
        <sz val="11"/>
        <color rgb="FF000000"/>
        <rFont val="Times New Roman"/>
        <family val="1"/>
      </rPr>
      <t>RES. 535/00 Fecha: 23/05/2000 Codigo AE020</t>
    </r>
  </si>
  <si>
    <r>
      <t xml:space="preserve">AUDITOR EXTERNO INDEPENDIENTE DESIGNADO:  </t>
    </r>
    <r>
      <rPr>
        <sz val="11"/>
        <color rgb="FF000000"/>
        <rFont val="Times New Roman"/>
        <family val="1"/>
      </rPr>
      <t>KRESTON CONAUDIT PARAGUAY</t>
    </r>
  </si>
  <si>
    <t>Bancos - Moneda Local</t>
  </si>
  <si>
    <t>Banco Continental Cta. Cte. PYG. 12351419002</t>
  </si>
  <si>
    <t>Visión Banco Caja de Ahorro PYG. 17657135</t>
  </si>
  <si>
    <t>Bancos - Moneda Extranjera</t>
  </si>
  <si>
    <t>Interfisa Banco Cta. Cte. USD Nº 60001438</t>
  </si>
  <si>
    <t>Visión Banco C. Ahorro USD Nº 17657118</t>
  </si>
  <si>
    <t>Financiera Solar C.Ahorro USD Nº 188082</t>
  </si>
  <si>
    <t>CREDITOS VIGENTES</t>
  </si>
  <si>
    <t>Créditos Fiscales</t>
  </si>
  <si>
    <t>Impuesto al Valor Agregado</t>
  </si>
  <si>
    <t>Títulos Valores de Renta Variable -Local</t>
  </si>
  <si>
    <t>Acciones en Otras Empresas</t>
  </si>
  <si>
    <t>Accion de la BVPASA</t>
  </si>
  <si>
    <t>CDA - USD</t>
  </si>
  <si>
    <t>Int. a Cobrar CDA - USD</t>
  </si>
  <si>
    <t>Int. a Deveng. CDA - USD</t>
  </si>
  <si>
    <t>Bienes de Uso Propios</t>
  </si>
  <si>
    <t>Muebles y Equipos de Oficina</t>
  </si>
  <si>
    <t>Deprec. Mejoras</t>
  </si>
  <si>
    <t>Garantia de Alquiler</t>
  </si>
  <si>
    <t>Prestamos de Socios o Entidades Vinc. GS</t>
  </si>
  <si>
    <t>Proveedores de Bienes y/o Servicios Gs.</t>
  </si>
  <si>
    <t>Honorarios Profesionales a Pagar</t>
  </si>
  <si>
    <t>CAPITAL INTEGRADO</t>
  </si>
  <si>
    <t>CAPITAL ADICIONAL</t>
  </si>
  <si>
    <t>Revaluacion de Acciones</t>
  </si>
  <si>
    <t>Reserva Legal</t>
  </si>
  <si>
    <t>Reserva de Revaluación</t>
  </si>
  <si>
    <t xml:space="preserve">Títulos de Renta Variable   </t>
  </si>
  <si>
    <t>Menos: Previsión por menor valor</t>
  </si>
  <si>
    <t>Deudores por intermediacion</t>
  </si>
  <si>
    <t>Documentos y Cuentas por Cobrar</t>
  </si>
  <si>
    <t>Deudores Varios</t>
  </si>
  <si>
    <t xml:space="preserve">Menos: Previsión para incobrables </t>
  </si>
  <si>
    <t>Cuentas por cobrar a Personas y Empresas relacionadas</t>
  </si>
  <si>
    <t>Menos: Previsión para cuentas a cobrar a personas y</t>
  </si>
  <si>
    <t xml:space="preserve">empresas relacionadas </t>
  </si>
  <si>
    <t>Derechos sobre títulos por contratos de underwriting</t>
  </si>
  <si>
    <t xml:space="preserve">Créditos </t>
  </si>
  <si>
    <t xml:space="preserve">Deudores Varios </t>
  </si>
  <si>
    <t>Créditos en Gestión de Cobro</t>
  </si>
  <si>
    <t>Menos: Previsión para incobrables</t>
  </si>
  <si>
    <t xml:space="preserve">Cuentas por cobrar a Personas y Empresas relacionadas </t>
  </si>
  <si>
    <t>empresas relacionadas</t>
  </si>
  <si>
    <t>Derechos sobre títulos por Contratos de Underwriting</t>
  </si>
  <si>
    <t>(-) Depreciación Acumulada</t>
  </si>
  <si>
    <t>Otros Activos No Corrientes</t>
  </si>
  <si>
    <t xml:space="preserve"> 5.d</t>
  </si>
  <si>
    <t xml:space="preserve"> 5.f.1</t>
  </si>
  <si>
    <t xml:space="preserve"> 5.f.2</t>
  </si>
  <si>
    <t xml:space="preserve"> 5.i</t>
  </si>
  <si>
    <t xml:space="preserve"> 5.g</t>
  </si>
  <si>
    <t xml:space="preserve"> 5.h</t>
  </si>
  <si>
    <t xml:space="preserve">                            -    </t>
  </si>
  <si>
    <t>Acreedores por Intermediación</t>
  </si>
  <si>
    <t>Cuentas a pagar a personas y empresas relacionadas</t>
  </si>
  <si>
    <t xml:space="preserve">Obligac. por Contratos de Underwriting </t>
  </si>
  <si>
    <t>Obligac. por Administración de Cartera</t>
  </si>
  <si>
    <t>Porción circulante de préstamos a largo plazo</t>
  </si>
  <si>
    <t xml:space="preserve">Provisiones  </t>
  </si>
  <si>
    <t>IVA a Pagar</t>
  </si>
  <si>
    <t>Retenciones de Impuestos</t>
  </si>
  <si>
    <t>Préstamos de terceros</t>
  </si>
  <si>
    <t xml:space="preserve">Dividendos a pagar en Efectivo </t>
  </si>
  <si>
    <t>Otros Pasivos Corrientes</t>
  </si>
  <si>
    <t>Cuentas a Pagar</t>
  </si>
  <si>
    <t>Cuentas a pagar a personas y empresas</t>
  </si>
  <si>
    <t xml:space="preserve">relacionadas </t>
  </si>
  <si>
    <t xml:space="preserve">Acreedores varios </t>
  </si>
  <si>
    <t xml:space="preserve">Préstamos Financieros </t>
  </si>
  <si>
    <t>Préstamos en Bancos</t>
  </si>
  <si>
    <t xml:space="preserve">Previsiones </t>
  </si>
  <si>
    <t>Previsión para indemnización</t>
  </si>
  <si>
    <t>Otras Contingencias</t>
  </si>
  <si>
    <t xml:space="preserve">Otros Pasivos No Corrientes </t>
  </si>
  <si>
    <t>TOTAL PASIVO NO CORRIENTE</t>
  </si>
  <si>
    <t xml:space="preserve"> 5.k</t>
  </si>
  <si>
    <t xml:space="preserve"> 5.l</t>
  </si>
  <si>
    <t xml:space="preserve"> 5.m</t>
  </si>
  <si>
    <t xml:space="preserve"> 5.t</t>
  </si>
  <si>
    <t>del Patrimonio Neto)</t>
  </si>
  <si>
    <t>TOTAL PATRIMONIO NETO (Según el Estado de Variación</t>
  </si>
  <si>
    <t>Las 12 notas que se acompañan forman parte integrante de los Estados Financieros.</t>
  </si>
  <si>
    <t>Banco Continental Cta. Cte. PYG. 1235141</t>
  </si>
  <si>
    <t>Visión Banco Caja de Ahorro PYG. 1765713</t>
  </si>
  <si>
    <t>Interfisa Banco Cta. Cte. USD Nº 6000143</t>
  </si>
  <si>
    <t>GASTOS PAGADOS POR ANTICIPADO</t>
  </si>
  <si>
    <t>Aranceles BVPASA</t>
  </si>
  <si>
    <t>Operaciones a Liquidar - Terceros</t>
  </si>
  <si>
    <t>Operaciones a Liquidar Terceros - Gs</t>
  </si>
  <si>
    <t>Operaciones a Liquidar Terceros - U$S</t>
  </si>
  <si>
    <t>Aportes para Futuras Capitalizaciones</t>
  </si>
  <si>
    <t>Intereses bancarios cobrados</t>
  </si>
  <si>
    <t>Aranceles pagados - BVPASA</t>
  </si>
  <si>
    <t>Canon Anual - Seprelad</t>
  </si>
  <si>
    <t>Gastos de publicidad y marketing</t>
  </si>
  <si>
    <t>Asesoría Informatica</t>
  </si>
  <si>
    <t>Auditoria Externa GND</t>
  </si>
  <si>
    <t>Previsiones, Depreciaciones y Amortizaci</t>
  </si>
  <si>
    <t>Depreciacion Equipos de Oficina</t>
  </si>
  <si>
    <t>Depreciacíon Instalacíones</t>
  </si>
  <si>
    <t>Depreciacíon Mejoras</t>
  </si>
  <si>
    <t>Gastos de Infraestr.y Manten.</t>
  </si>
  <si>
    <t>Expensas</t>
  </si>
  <si>
    <t>Gastos de Ferretria y Otros</t>
  </si>
  <si>
    <t>Gastos Bancarios - NO VINC</t>
  </si>
  <si>
    <t>IMPUESTOS, TASAS Y PATENTES</t>
  </si>
  <si>
    <t>RESULTADO DEL EJERCICIO (+) Utilidad (-) Pérdida : -529.853.509 GS.</t>
  </si>
  <si>
    <t>RESULTADO DEL EJERCICIO (+) Utilidad (-) Pérdida : -73.803,99 U$.</t>
  </si>
  <si>
    <t>PNO</t>
  </si>
  <si>
    <t xml:space="preserve"> Títulos de Renta Fija</t>
  </si>
  <si>
    <t xml:space="preserve">INGRESOS </t>
  </si>
  <si>
    <t xml:space="preserve">NEGOCIOS BURSATILES CASA DE BOLSA S.A. </t>
  </si>
  <si>
    <t xml:space="preserve">Honorarios </t>
  </si>
  <si>
    <t>La Sociedad no cuenta con garantías otorgadas que impliquen activos comprometidos a la fecha de cierre de los estados financieros a excepción de lo mencionado en la Nota 8.</t>
  </si>
  <si>
    <t>Al 31 de diciembre de 2021 y 30 de junio de 2022, la Sociedad posee en garantía en la BVPASA, según Certificado   de fecha  01.09.2020, firmado entre la BVPASA y Negocios Bursatiles  Casa de Bolsa S.A., a fin de dar cumplimiento a lo establecido en al Art. 11 de la Ley de Mercado de Valores: un (1) CDA Serie BB 0053 de INTERFISA.</t>
  </si>
  <si>
    <t>cartera de operaciones en reporto (Ver Nota 5.e.1).</t>
  </si>
  <si>
    <t>• La Entidad no cuenta con ninguna limitación a libre disposición de los activos o de patrimonio y cualquier restricción al derecho de la propiedad a excepción de los títulos de deuda que conforman la</t>
  </si>
  <si>
    <t>NOTA 8. CAMBIO CONTABLES</t>
  </si>
  <si>
    <t>No se han registrado cambios contables significativos al cierre de los presentes estados financieros.</t>
  </si>
  <si>
    <t>NOTA 9. RESTRICCIONES PARA DISTRIBUCIÓN DE UTILIDADES</t>
  </si>
  <si>
    <t>NOTA 10. SANCIONES</t>
  </si>
  <si>
    <t>NOTA 11: OTROS ASUNTOS RELEVANTES</t>
  </si>
  <si>
    <t>NOTA 12. HECHOS POSTERIORES AL CIERRE DEL EJERCICIO</t>
  </si>
  <si>
    <t>FECHA</t>
  </si>
  <si>
    <t>Votos que otorga cada una</t>
  </si>
  <si>
    <t>Los instrumentos financieros de renta fija se valúan a su costo de adquisición que comprende el valor nominal más los intereses devengados a cobrar y el diferencial de precios positivo o negativo, conforme al resultado al momento de la compra. Dichos intereses y diferenciales son reconocidos en el resultado conforme se devengan, teniendo en cuenta el plazo residual de los instrumentos. Al mismo, la entidad analiza periódicamente el riesgo de crédito asociado a la calidad del emisor a fin de identificar indicadores de deterioro.</t>
  </si>
  <si>
    <t>1  - 1672</t>
  </si>
  <si>
    <t>1673- 3344</t>
  </si>
  <si>
    <t>3345 - 4180</t>
  </si>
  <si>
    <t>Al 30 de Junio de 2022, el capital social asciende a Gs. 4.180.000.000 (Guaraníes Dos Mil Quinientos Millones) , representado por 2.500 acciones nominativas cada una.</t>
  </si>
  <si>
    <t>Negocios Bursatiles Casa de Bolsa S.A. posee (1) una acción de la Bolsa de Valores y Productos de Asunción S.A., que corresponde a un requisito para operar como Casa de Bolsa en el mercado paraguayo, de acuerdo con lo establecido en la Ley 5810/17 de Mercado de Valores. Ver Nota 3.2.b</t>
  </si>
  <si>
    <t xml:space="preserve">Los estados financieros han sido preparados de acuerdo con las normas contables, criterios de valuación y las normas de presentación establecidas por la </t>
  </si>
  <si>
    <t xml:space="preserve">Comisión Nacional de Valores y con Normas de Información Financiera (NIF) emitidas por el Consejo de Contadores Públicos del Paraguay.  </t>
  </si>
  <si>
    <t>c) Uso de estimaciones</t>
  </si>
  <si>
    <t>b) Información comparativa</t>
  </si>
  <si>
    <t>Los estados financieros al 30 de junio de 2022 y la información complementaria relacionadas con ellos, se presentan en forma comparativa con los respectivos estados e información complementaria correspondiente al periodo finalizado el 30 de junio de 2021, exceptuando el Balance General el cual se presenta comparativamente con el ejercicio económico anterior finalizado el 31 de diciembre de 2021.                                                                                                          Los saldos al 30 de junio de 2022 que se exponen en forma comparativa, incluyen ciertas reclasificaciones de exposición a los efectos de su presentación comparativa uniforme con los del presente ejercicio.</t>
  </si>
  <si>
    <t>Las diferencias de cambio originadas por fluctuaciones en los tipos de cambio, producidos entre las fechas de concertación de las operaciones y su valuación al cierre del ejercicio, son reconocidas en resultados en el periodo en que ocurren. Los Activos y Pasivos en moneda extranjera se valúan a los tipos de cambio comprador y vendedor emitidos por el Banco Central del Paraguay (BCP) a la fecha de cierre del ejercicio. (Ver nota 5.a)</t>
  </si>
  <si>
    <t>El incremento neto en el valor de las acciones tiene contrapartida en el Patrimonio neto, registrado en la cuenta Superávit por revaluación de acciones, mientras que la disminución se reconoce como pérdida en el estado de resultados.</t>
  </si>
  <si>
    <t>Las previsiones por eventuales pérdidas derivadas de cuentas de dudoso cobro se determinan al fin de cada año sobre la base del estudio de la cartera de créditos realizado con el objeto de determinar la porción no recuperable de las cuentas a cobrar.</t>
  </si>
  <si>
    <t>31/06/2021</t>
  </si>
  <si>
    <t>NB Casa de Bolsa S.A.</t>
  </si>
  <si>
    <t>Guaranies</t>
  </si>
  <si>
    <t>de Registros Públicos,</t>
  </si>
  <si>
    <t>Revalúo</t>
  </si>
  <si>
    <t xml:space="preserve">Escritura N°58  de fecha 09.11.2018 </t>
  </si>
  <si>
    <t>Acciones</t>
  </si>
  <si>
    <t>31/12/2021 - P/ BG</t>
  </si>
  <si>
    <t>Banco Continental S.A.E.C.A.</t>
  </si>
  <si>
    <t>Cuenta Corriente PYG. Nº 12351419002</t>
  </si>
  <si>
    <t>Vision Banco S.A.E.C.A.</t>
  </si>
  <si>
    <t>Caja de Ahorro PYG. Nº 17657135</t>
  </si>
  <si>
    <t>Caja de Ahorro USD Nº 17657118</t>
  </si>
  <si>
    <t>Interfisa Banco S.A.E.C.A.</t>
  </si>
  <si>
    <t>Cuenta Corriente USD Nº 60001438</t>
  </si>
  <si>
    <t>Solar Ahorro Y Finanzas S.A.E.C.A.</t>
  </si>
  <si>
    <t>Caja de Ahorro USD Nº 188082</t>
  </si>
  <si>
    <t>Bolsa de Valores y Productos de Asunción S.A.</t>
  </si>
  <si>
    <t>CDA Serie BB 0053 INTERFISA</t>
  </si>
  <si>
    <t>Títulos de renta fija en Cartera</t>
  </si>
  <si>
    <t>Títulos de renta fija en Reporto</t>
  </si>
  <si>
    <t>Al 30 de junio de 2022 y 31 de diciembre de 2021, la Sociedad no cuenta con Saldos con Deudores por intermediación.</t>
  </si>
  <si>
    <t>Al 30 de junio de 2022 y 31 de diciembre de 2021, la Sociedad no cuenta con Saldos con Documentos y cuentas por cobrar.</t>
  </si>
  <si>
    <t>5.f.3 Documentos y cuentas por cobrar:</t>
  </si>
  <si>
    <t>Al 30 de junio de 2022 y 31 de diciembre de 2021, la Sociedad no cuenta con Saldos con Deudores varios.</t>
  </si>
  <si>
    <t>Al 30 de junio de 2022 y 31 de diciembre de 2021, la Sociedad no cuenta con derechos sobre títulos por contratos de underwriting.</t>
  </si>
  <si>
    <t>5.f.4 Deudores varios:</t>
  </si>
  <si>
    <t>5.f.5 Derechos sobre títulos por contratos de underwriting:</t>
  </si>
  <si>
    <t>Cuentas</t>
  </si>
  <si>
    <t>Saldo Inicial</t>
  </si>
  <si>
    <t>Equipos de Oficina</t>
  </si>
  <si>
    <t>5.g)      Bienes de Uso</t>
  </si>
  <si>
    <t>5.h)      Activos intangibles y cargos diferidos</t>
  </si>
  <si>
    <t>Al 30 de junio de 2022 y 31 de diciembre de 2021, la Sociedad no cuenta con Saldos con intangibles y cargos diferidos.</t>
  </si>
  <si>
    <t>Proveedores de Bienes y/o Servicios - Gs</t>
  </si>
  <si>
    <t>Proveedores de Bienes y/o Servicios - USD</t>
  </si>
  <si>
    <t>5.i) Otros activos corrientes y no corrientes</t>
  </si>
  <si>
    <t>Los otros activos corrientes se componen como sigue:</t>
  </si>
  <si>
    <t>IVA - Credito Fiscal</t>
  </si>
  <si>
    <t>5.j) Préstamos financieros</t>
  </si>
  <si>
    <t>Al 30 de junio de 2022 y 31 de diciembre de 2021, la Sociedad no cuenta con Saldos con Prestamos Financieros.</t>
  </si>
  <si>
    <t>5.k)      Acreedores por intermediación</t>
  </si>
  <si>
    <t>5.l)      Acreedores Varios</t>
  </si>
  <si>
    <t>Aguinaldos a Pagar</t>
  </si>
  <si>
    <t>Nombre</t>
  </si>
  <si>
    <t>Relación</t>
  </si>
  <si>
    <t>Tipo de
Operación</t>
  </si>
  <si>
    <t>Antigüedad de la deuda</t>
  </si>
  <si>
    <t>Vencimiento</t>
  </si>
  <si>
    <t>Ivo Rijnica</t>
  </si>
  <si>
    <t>Accionista</t>
  </si>
  <si>
    <t>Aportes</t>
  </si>
  <si>
    <t>Totales:</t>
  </si>
  <si>
    <t>5.m)  Cuentas por pagar a personas y empresas relacionadas</t>
  </si>
  <si>
    <t>Al 30 de junio de 2022 y 31 de diciembre de 2021, la Sociedad no cuenta con Saldos con Obligaciones por contrato de underwriting.</t>
  </si>
  <si>
    <t>Los saldos con empresas y personas relacionadas se componen como sigue:</t>
  </si>
  <si>
    <t>Tipo de operación</t>
  </si>
  <si>
    <t>Saldos</t>
  </si>
  <si>
    <t>Reservas</t>
  </si>
  <si>
    <t>No aplicable. Los presentes estados financieros no incluyen previsiones.</t>
  </si>
  <si>
    <t xml:space="preserve">Fondo de Garantía - Gs </t>
  </si>
  <si>
    <t>Gastos de Marketing</t>
  </si>
  <si>
    <t>Gastos Bancarios No Vinculadas</t>
  </si>
  <si>
    <t>5.n)     Provisiones</t>
  </si>
  <si>
    <t xml:space="preserve">5.ñ) Obligaciones por contrato de underwriting </t>
  </si>
  <si>
    <t>5.o) Saldos y transacciones con personas y empresas relacionadas</t>
  </si>
  <si>
    <t>5.p) Resultado con personas o empresas vinculadas</t>
  </si>
  <si>
    <t>5.q)      Patrimonio neto</t>
  </si>
  <si>
    <t>5.r) Previsiones</t>
  </si>
  <si>
    <t>5.s)      Ingresos Operativos</t>
  </si>
  <si>
    <t>5.s.1 - Ingresos por operaciones y servicios extrabursátiles</t>
  </si>
  <si>
    <t>5.s.2 - Otros ingresos operativos</t>
  </si>
  <si>
    <t>5.t)     Otros gastos operativos, de comercialización y de administración</t>
  </si>
  <si>
    <t>5.u - Otros ingresos y otros egresos</t>
  </si>
  <si>
    <t>5.v) Resultados financieros</t>
  </si>
  <si>
    <t>CDA Serie BB 0053 INTERFISA USD</t>
  </si>
  <si>
    <r>
      <rPr>
        <b/>
        <sz val="11"/>
        <color theme="1"/>
        <rFont val="Times New Roman"/>
        <family val="1"/>
      </rPr>
      <t xml:space="preserve">Negocios Bursatiles Casa de Bolsa S.A. </t>
    </r>
    <r>
      <rPr>
        <sz val="11"/>
        <color theme="1"/>
        <rFont val="Times New Roman"/>
        <family val="1"/>
      </rPr>
      <t xml:space="preserve">fue constituida por escritura pública N°89 pasada ente la Escribana Pública Adela Melgarejo de Bellenzer en fecha 11 de marzo de 2014 y la Complementaria N° 244 del 02.07-2014, inscripta en la Dirección General de los Registros Públicos Sección Personas Jurídicas y Asociaciones Serie Comercial bajo el N°718 Folio 7843 de fecha 10 de Octubre de 2014, inscripta en la Dirección General de Registros Públicos Sección Comercio Serie A Contratos l bajo el N°682 Folio 10560 de fecha 10 de octubre de 2014, inscripta en el Registro de la Comisión Nacional de Valores  el fecha 09.08.2019 Mesa de Entrada N°3332 bajo el N° CB 038 de 27.042021, y el ultimo Acta de Asamblea Extraordinaria Nº 16 de Modificacion de Estatutos, en relación de aumento de Capital, de fecha 23 de mayo del 2022 que se enncuentra en proceso de inscripción en Registros Publicos. Los registros de la Empresa  en la Bolsa de Valores y Productos de Asunción S.A. estan en proceso. La sociedad fue constituida para operar como Casa de Bolsa.                </t>
    </r>
  </si>
  <si>
    <t xml:space="preserve"> 5.e</t>
  </si>
  <si>
    <t xml:space="preserve"> 5.n</t>
  </si>
  <si>
    <t>Al 30 de junio de 2022 y 31 de diciembre de 2021, la Sociedad no cuenta con Saldos con resultados con personas o empresas vinculadas.</t>
  </si>
  <si>
    <t>Kyran Culhane</t>
  </si>
  <si>
    <t>Sebastian Pérez</t>
  </si>
  <si>
    <t>Maura Ruiz</t>
  </si>
  <si>
    <t xml:space="preserve">                     Contadora</t>
  </si>
  <si>
    <t xml:space="preserve">      Director</t>
  </si>
  <si>
    <t>Los presentes Estados Financieros (Balance General, Estado de Resultados, Estado de Flujo de Efectivo y Estado de Variación del Patrimonio Neto) correspondientes al 30 de Junio de 2022 fueron considerados y aprobados por el Directorio de la Sociedad mediante Acta N° 47 de fecha 29 de Julio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</si>
</sst>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9">
    <numFmt numFmtId="41" formatCode="_-* #,##0_-;\-* #,##0_-;_-* &quot;-&quot;_-;_-@_-"/>
    <numFmt numFmtId="43" formatCode="_-* #,##0.00_-;\-* #,##0.00_-;_-* &quot;-&quot;??_-;_-@_-"/>
    <numFmt numFmtId="164" formatCode="_ * #,##0_ ;_ * \-#,##0_ ;_ * &quot;-&quot;_ ;_ @_ "/>
    <numFmt numFmtId="165" formatCode="_ * #,##0.00_ ;_ * \-#,##0.00_ ;_ * &quot;-&quot;??_ ;_ @_ "/>
    <numFmt numFmtId="166" formatCode="_-* #,##0\ _€_-;\-* #,##0\ _€_-;_-* &quot;-&quot;\ _€_-;_-@_-"/>
    <numFmt numFmtId="167" formatCode="_-* #,##0.00\ _€_-;\-* #,##0.00\ _€_-;_-* &quot;-&quot;??\ _€_-;_-@_-"/>
    <numFmt numFmtId="168" formatCode="_(* #,##0_);_(* \(#,##0\);_(* &quot;-&quot;_);_(@_)"/>
    <numFmt numFmtId="169" formatCode="_(* #,##0.00_);_(* \(#,##0.00\);_(* &quot;-&quot;??_);_(@_)"/>
    <numFmt numFmtId="170" formatCode="_-* #,##0\ _€_-;\-* #,##0\ _€_-;_-* &quot;-&quot;??\ _€_-;_-@_-"/>
    <numFmt numFmtId="171" formatCode="General_)"/>
    <numFmt numFmtId="172" formatCode="_(* #,##0.00_);_(* \(#,##0.00\);_(* &quot;-&quot;_);_(@_)"/>
    <numFmt numFmtId="173" formatCode="_(* #,##0_);_(* \(#,##0\);_(* &quot;-&quot;??_);_(@_)"/>
    <numFmt numFmtId="174" formatCode="#,##0_ ;[Red]\-#,##0\ "/>
    <numFmt numFmtId="175" formatCode="#,##0_ ;\-#,##0\ "/>
    <numFmt numFmtId="176" formatCode="0_ ;[Red]\-0\ "/>
    <numFmt numFmtId="177" formatCode="_ * #,##0.00_ ;_ * \-#,##0.00_ ;_ * &quot;-&quot;_ ;_ @_ "/>
    <numFmt numFmtId="178" formatCode="_-* #,##0.00\ &quot;Pts&quot;_-;\-* #,##0.00\ &quot;Pts&quot;_-;_-* &quot;-&quot;??\ &quot;Pts&quot;_-;_-@_-"/>
    <numFmt numFmtId="179" formatCode="_(* #,##0_);_(* \(#,##0\);_(* \-??_);_(@_)"/>
    <numFmt numFmtId="180" formatCode="dd/mm/yyyy;@"/>
    <numFmt numFmtId="181" formatCode="_-* #,##0.00\ _p_t_a_-;\-* #,##0.00\ _p_t_a_-;_-* &quot;-&quot;??\ _p_t_a_-;_-@_-"/>
    <numFmt numFmtId="182" formatCode="0_ ;\-0\ "/>
    <numFmt numFmtId="183" formatCode="#,##0.00_ ;[Red]\-#,##0.00\ "/>
    <numFmt numFmtId="184" formatCode="_-* #,##0_-;\-* #,##0_-;_-* &quot;-&quot;??_-;_-@_-"/>
    <numFmt numFmtId="185" formatCode="_ [$€]\ * #,##0.00_ ;_ [$€]\ * \-#,##0.00_ ;_ [$€]\ * &quot;-&quot;??_ ;_ @_ "/>
    <numFmt numFmtId="186" formatCode="_-* #,##0\ _P_t_a_-;\-* #,##0\ _P_t_a_-;_-* &quot;-&quot;\ _P_t_a_-;_-@_-"/>
    <numFmt numFmtId="187" formatCode="_-* #,##0.00\ _P_t_s_-;\-* #,##0.00\ _P_t_s_-;_-* &quot;-&quot;??\ _P_t_s_-;_-@_-"/>
    <numFmt numFmtId="188" formatCode="0.000%"/>
    <numFmt numFmtId="189" formatCode="_(* #,##0.00_);_(* \(#,##0.00\);_(* \-??_);_(@_)"/>
    <numFmt numFmtId="190" formatCode="_-* #,##0.0\ _€_-;\-* #,##0.0\ _€_-;_-* &quot;-&quot;??\ _€_-;_-@_-"/>
  </numFmts>
  <fonts count="120">
    <font>
      <sz val="11"/>
      <color theme="1"/>
      <name val="Calibri"/>
      <family val="2"/>
      <scheme val="minor"/>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8"/>
      <color theme="3"/>
      <name val="Calibri Light"/>
      <family val="2"/>
      <scheme val="major"/>
    </font>
    <font>
      <sz val="8"/>
      <color theme="1"/>
      <name val="Calibri"/>
      <family val="2"/>
      <scheme val="minor"/>
    </font>
    <font>
      <sz val="11"/>
      <color rgb="FF000000"/>
      <name val="Calibri"/>
      <family val="2"/>
      <scheme val="minor"/>
    </font>
    <font>
      <sz val="11"/>
      <color rgb="FF000000"/>
      <name val="Times New Roman"/>
      <family val="1"/>
    </font>
    <font>
      <sz val="12"/>
      <color theme="1"/>
      <name val="Times New Roman"/>
      <family val="1"/>
    </font>
    <font>
      <b/>
      <sz val="12"/>
      <color theme="1"/>
      <name val="Times New Roman"/>
      <family val="1"/>
    </font>
    <font>
      <sz val="12"/>
      <name val="Courier"/>
      <family val="3"/>
    </font>
    <font>
      <b/>
      <sz val="12"/>
      <name val="Times New Roman"/>
      <family val="1"/>
    </font>
    <font>
      <b/>
      <sz val="12"/>
      <color rgb="FF0000FF"/>
      <name val="Times New Roman"/>
      <family val="1"/>
    </font>
    <font>
      <b/>
      <u/>
      <sz val="12"/>
      <color rgb="FF0000FF"/>
      <name val="Times New Roman"/>
      <family val="1"/>
    </font>
    <font>
      <b/>
      <u/>
      <sz val="12"/>
      <color theme="1"/>
      <name val="Times New Roman"/>
      <family val="1"/>
    </font>
    <font>
      <sz val="12"/>
      <color rgb="FF0000FF"/>
      <name val="Times New Roman"/>
      <family val="1"/>
    </font>
    <font>
      <sz val="10"/>
      <name val="Arial"/>
      <family val="2"/>
    </font>
    <font>
      <sz val="10"/>
      <name val="Nimbus Sans L"/>
    </font>
    <font>
      <sz val="12"/>
      <color rgb="FFFF0000"/>
      <name val="Times New Roman"/>
      <family val="1"/>
    </font>
    <font>
      <sz val="12"/>
      <color theme="0"/>
      <name val="Times New Roman"/>
      <family val="1"/>
    </font>
    <font>
      <b/>
      <sz val="11"/>
      <name val="Times New Roman"/>
      <family val="1"/>
    </font>
    <font>
      <sz val="11"/>
      <name val="Times New Roman"/>
      <family val="1"/>
    </font>
    <font>
      <b/>
      <sz val="11"/>
      <color theme="1"/>
      <name val="Times New Roman"/>
      <family val="1"/>
    </font>
    <font>
      <sz val="11"/>
      <color theme="1"/>
      <name val="Times New Roman"/>
      <family val="1"/>
    </font>
    <font>
      <b/>
      <sz val="11"/>
      <color rgb="FF000000"/>
      <name val="Times New Roman"/>
      <family val="1"/>
    </font>
    <font>
      <sz val="8"/>
      <color rgb="FFFF0000"/>
      <name val="Calibri"/>
      <family val="2"/>
      <scheme val="minor"/>
    </font>
    <font>
      <u/>
      <sz val="12"/>
      <color theme="1"/>
      <name val="Times New Roman"/>
      <family val="1"/>
    </font>
    <font>
      <b/>
      <sz val="9"/>
      <name val="Times New Roman"/>
      <family val="1"/>
    </font>
    <font>
      <sz val="8"/>
      <color indexed="8"/>
      <name val="Arial"/>
      <family val="2"/>
    </font>
    <font>
      <b/>
      <sz val="10"/>
      <name val="Arial"/>
      <family val="2"/>
    </font>
    <font>
      <sz val="8"/>
      <name val="Arial"/>
      <family val="2"/>
    </font>
    <font>
      <b/>
      <sz val="8"/>
      <name val="Arial"/>
      <family val="2"/>
    </font>
    <font>
      <sz val="9"/>
      <name val="Arial"/>
      <family val="2"/>
    </font>
    <font>
      <sz val="12"/>
      <name val="Times New Roman"/>
      <family val="1"/>
    </font>
    <font>
      <b/>
      <sz val="12"/>
      <color indexed="8"/>
      <name val="Arial"/>
      <family val="2"/>
    </font>
    <font>
      <sz val="10"/>
      <color indexed="8"/>
      <name val="Arial"/>
      <family val="2"/>
    </font>
    <font>
      <sz val="10"/>
      <color theme="1"/>
      <name val="Arial"/>
      <family val="2"/>
    </font>
    <font>
      <b/>
      <sz val="10"/>
      <color theme="1"/>
      <name val="Arial"/>
      <family val="2"/>
    </font>
    <font>
      <sz val="9"/>
      <color theme="1"/>
      <name val="Arial"/>
      <family val="2"/>
    </font>
    <font>
      <b/>
      <sz val="9"/>
      <color theme="1"/>
      <name val="Arial"/>
      <family val="2"/>
    </font>
    <font>
      <b/>
      <sz val="12"/>
      <color theme="0"/>
      <name val="Times New Roman"/>
      <family val="1"/>
    </font>
    <font>
      <b/>
      <sz val="10"/>
      <color theme="1"/>
      <name val="Times New Roman"/>
      <family val="1"/>
    </font>
    <font>
      <b/>
      <sz val="10"/>
      <color rgb="FF000000"/>
      <name val="Times New Roman"/>
      <family val="1"/>
    </font>
    <font>
      <b/>
      <sz val="11"/>
      <color rgb="FFFFFFFF"/>
      <name val="Times New Roman"/>
      <family val="1"/>
    </font>
    <font>
      <u/>
      <sz val="11"/>
      <color theme="10"/>
      <name val="Calibri"/>
      <family val="2"/>
      <scheme val="minor"/>
    </font>
    <font>
      <sz val="18"/>
      <color theme="3"/>
      <name val="Calibri Light"/>
      <family val="2"/>
      <scheme val="major"/>
    </font>
    <font>
      <b/>
      <sz val="15"/>
      <name val="Times New Roman"/>
      <family val="1"/>
    </font>
    <font>
      <b/>
      <i/>
      <sz val="13"/>
      <color theme="1"/>
      <name val="Times New Roman"/>
      <family val="1"/>
    </font>
    <font>
      <sz val="13"/>
      <color theme="1"/>
      <name val="Times New Roman"/>
      <family val="1"/>
    </font>
    <font>
      <b/>
      <sz val="13"/>
      <name val="Times New Roman"/>
      <family val="1"/>
    </font>
    <font>
      <sz val="11"/>
      <color indexed="8"/>
      <name val="Calibri"/>
      <family val="2"/>
    </font>
    <font>
      <sz val="10"/>
      <name val="Times New Roman"/>
      <family val="1"/>
    </font>
    <font>
      <sz val="11"/>
      <color rgb="FF000000"/>
      <name val="Calibri"/>
      <family val="2"/>
    </font>
    <font>
      <u/>
      <sz val="11"/>
      <color theme="10"/>
      <name val="Times New Roman"/>
      <family val="1"/>
    </font>
    <font>
      <b/>
      <u/>
      <sz val="13"/>
      <color theme="1"/>
      <name val="Times New Roman"/>
      <family val="1"/>
    </font>
    <font>
      <sz val="11"/>
      <color rgb="FFFF0000"/>
      <name val="Times New Roman"/>
      <family val="1"/>
    </font>
    <font>
      <b/>
      <sz val="11"/>
      <color theme="0"/>
      <name val="Times New Roman"/>
      <family val="1"/>
    </font>
    <font>
      <b/>
      <sz val="9"/>
      <color theme="0"/>
      <name val="Arial"/>
      <family val="2"/>
    </font>
    <font>
      <b/>
      <sz val="9"/>
      <name val="Arial"/>
      <family val="2"/>
    </font>
    <font>
      <sz val="11"/>
      <color theme="1"/>
      <name val="Arial"/>
      <family val="2"/>
    </font>
    <font>
      <b/>
      <sz val="14"/>
      <color indexed="8"/>
      <name val="Arial"/>
      <family val="2"/>
    </font>
    <font>
      <b/>
      <u/>
      <sz val="12"/>
      <color indexed="8"/>
      <name val="Arial"/>
      <family val="2"/>
    </font>
    <font>
      <b/>
      <sz val="15"/>
      <color theme="1"/>
      <name val="Times New Roman"/>
      <family val="1"/>
    </font>
    <font>
      <b/>
      <sz val="11"/>
      <color rgb="FFFF0000"/>
      <name val="Times New Roman"/>
      <family val="1"/>
    </font>
    <font>
      <b/>
      <sz val="9"/>
      <color rgb="FFFF0000"/>
      <name val="Times New Roman"/>
      <family val="1"/>
    </font>
    <font>
      <b/>
      <u/>
      <sz val="11"/>
      <color theme="1"/>
      <name val="Times New Roman"/>
      <family val="1"/>
    </font>
    <font>
      <b/>
      <sz val="11"/>
      <color rgb="FFFF0000"/>
      <name val="Arial"/>
      <family val="2"/>
    </font>
    <font>
      <b/>
      <sz val="10"/>
      <color indexed="8"/>
      <name val="Arial"/>
      <family val="2"/>
    </font>
    <font>
      <sz val="10"/>
      <color theme="1"/>
      <name val="Times New Roman"/>
      <family val="1"/>
    </font>
    <font>
      <sz val="9"/>
      <color theme="1"/>
      <name val="Times New Roman"/>
      <family val="1"/>
    </font>
    <font>
      <b/>
      <sz val="9"/>
      <color theme="1"/>
      <name val="Times New Roman"/>
      <family val="1"/>
    </font>
    <font>
      <u/>
      <sz val="11"/>
      <name val="Times New Roman"/>
      <family val="1"/>
    </font>
    <font>
      <i/>
      <sz val="12"/>
      <color rgb="FFFF0000"/>
      <name val="Times New Roman"/>
      <family val="1"/>
    </font>
    <font>
      <sz val="10"/>
      <color rgb="FF000000"/>
      <name val="Times New Roman"/>
      <family val="1"/>
    </font>
    <font>
      <b/>
      <sz val="10"/>
      <color theme="0"/>
      <name val="Times New Roman"/>
      <family val="1"/>
    </font>
    <font>
      <b/>
      <sz val="10"/>
      <name val="Times New Roman"/>
      <family val="1"/>
    </font>
    <font>
      <b/>
      <sz val="16"/>
      <color theme="0"/>
      <name val="Times New Roman"/>
      <family val="1"/>
    </font>
    <font>
      <sz val="10"/>
      <name val="Courier"/>
      <family val="3"/>
    </font>
    <font>
      <sz val="11"/>
      <color rgb="FF9C5700"/>
      <name val="Calibri"/>
      <family val="2"/>
      <scheme val="minor"/>
    </font>
    <font>
      <sz val="10"/>
      <name val="Courier"/>
    </font>
    <font>
      <sz val="10"/>
      <name val="MS Sans Serif"/>
      <family val="2"/>
    </font>
    <font>
      <u/>
      <sz val="7.5"/>
      <color indexed="12"/>
      <name val="Courier"/>
      <family val="3"/>
    </font>
    <font>
      <sz val="11"/>
      <color theme="1"/>
      <name val="Calibri"/>
      <family val="2"/>
    </font>
    <font>
      <u/>
      <sz val="10"/>
      <color theme="10"/>
      <name val="MS Sans Serif"/>
      <family val="2"/>
    </font>
    <font>
      <sz val="11"/>
      <color indexed="8"/>
      <name val="Calibri"/>
      <family val="2"/>
      <charset val="1"/>
    </font>
    <font>
      <sz val="11"/>
      <color indexed="8"/>
      <name val="Calibri"/>
      <family val="2"/>
      <scheme val="minor"/>
    </font>
    <font>
      <sz val="12"/>
      <name val="Arial"/>
      <family val="2"/>
    </font>
    <font>
      <sz val="10"/>
      <name val="Verdana"/>
      <family val="2"/>
    </font>
    <font>
      <sz val="8"/>
      <name val="Verdana"/>
      <family val="2"/>
    </font>
    <font>
      <sz val="10"/>
      <color indexed="8"/>
      <name val="Courier New"/>
      <family val="1"/>
    </font>
    <font>
      <i/>
      <sz val="13"/>
      <color theme="1"/>
      <name val="Times New Roman"/>
      <family val="1"/>
    </font>
    <font>
      <sz val="11"/>
      <color theme="1"/>
      <name val="Calibri"/>
      <family val="2"/>
      <charset val="238"/>
      <scheme val="minor"/>
    </font>
    <font>
      <sz val="11"/>
      <color indexed="8"/>
      <name val="Arial"/>
      <family val="2"/>
    </font>
    <font>
      <b/>
      <sz val="16"/>
      <name val="Times New Roman"/>
      <family val="1"/>
    </font>
    <font>
      <sz val="11"/>
      <color rgb="FF000000"/>
      <name val="Calibri"/>
      <family val="2"/>
      <charset val="1"/>
    </font>
    <font>
      <sz val="12"/>
      <color theme="1"/>
      <name val="Calibri"/>
      <family val="2"/>
      <scheme val="minor"/>
    </font>
    <font>
      <i/>
      <sz val="9"/>
      <color theme="1"/>
      <name val="Arial"/>
      <family val="2"/>
    </font>
    <font>
      <sz val="9"/>
      <color indexed="8"/>
      <name val="Arial"/>
      <family val="2"/>
    </font>
    <font>
      <i/>
      <sz val="12"/>
      <name val="Times New Roman"/>
      <family val="1"/>
    </font>
    <font>
      <sz val="10"/>
      <color indexed="8"/>
      <name val="Courier New"/>
      <family val="2"/>
    </font>
    <font>
      <sz val="8"/>
      <color indexed="8"/>
      <name val="Courier New"/>
      <family val="1"/>
    </font>
    <font>
      <b/>
      <u/>
      <sz val="9"/>
      <color indexed="8"/>
      <name val="Times New Roman"/>
      <family val="1"/>
    </font>
    <font>
      <sz val="10"/>
      <name val="Calibri"/>
      <family val="2"/>
      <scheme val="minor"/>
    </font>
    <font>
      <b/>
      <sz val="13"/>
      <color theme="1"/>
      <name val="Arial Narrow"/>
      <family val="2"/>
    </font>
    <font>
      <sz val="11"/>
      <color theme="0"/>
      <name val="Times New Roman"/>
      <family val="1"/>
    </font>
    <font>
      <b/>
      <i/>
      <sz val="11"/>
      <color theme="4" tint="-0.499984740745262"/>
      <name val="Times New Roman"/>
      <family val="1"/>
    </font>
    <font>
      <i/>
      <sz val="11"/>
      <color theme="4" tint="-0.249977111117893"/>
      <name val="Times New Roman"/>
      <family val="1"/>
    </font>
  </fonts>
  <fills count="5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theme="4" tint="0.39997558519241921"/>
        <bgColor indexed="64"/>
      </patternFill>
    </fill>
    <fill>
      <patternFill patternType="solid">
        <fgColor theme="2" tint="-0.249977111117893"/>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4" tint="0.79998168889431442"/>
        <bgColor indexed="64"/>
      </patternFill>
    </fill>
    <fill>
      <patternFill patternType="solid">
        <fgColor theme="8" tint="-0.249977111117893"/>
        <bgColor indexed="64"/>
      </patternFill>
    </fill>
    <fill>
      <patternFill patternType="solid">
        <fgColor theme="9" tint="0.59999389629810485"/>
        <bgColor indexed="64"/>
      </patternFill>
    </fill>
    <fill>
      <patternFill patternType="solid">
        <fgColor rgb="FFFFCCFF"/>
        <bgColor indexed="64"/>
      </patternFill>
    </fill>
    <fill>
      <patternFill patternType="solid">
        <fgColor rgb="FFE26714"/>
        <bgColor indexed="64"/>
      </patternFill>
    </fill>
    <fill>
      <patternFill patternType="solid">
        <fgColor rgb="FFFFFF00"/>
        <bgColor indexed="64"/>
      </patternFill>
    </fill>
    <fill>
      <patternFill patternType="solid">
        <fgColor rgb="FF00B050"/>
        <bgColor indexed="64"/>
      </patternFill>
    </fill>
    <fill>
      <patternFill patternType="solid">
        <fgColor rgb="FF92D050"/>
        <bgColor indexed="64"/>
      </patternFill>
    </fill>
    <fill>
      <patternFill patternType="solid">
        <fgColor rgb="FFD05F12"/>
        <bgColor indexed="64"/>
      </patternFill>
    </fill>
    <fill>
      <patternFill patternType="solid">
        <fgColor rgb="FFF69200"/>
        <bgColor indexed="64"/>
      </patternFill>
    </fill>
    <fill>
      <patternFill patternType="solid">
        <fgColor rgb="FFC95B11"/>
        <bgColor indexed="64"/>
      </patternFill>
    </fill>
    <fill>
      <patternFill patternType="solid">
        <fgColor rgb="FFFF0000"/>
        <bgColor indexed="64"/>
      </patternFill>
    </fill>
  </fills>
  <borders count="4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medium">
        <color indexed="64"/>
      </left>
      <right/>
      <top/>
      <bottom/>
      <diagonal/>
    </border>
    <border>
      <left/>
      <right style="medium">
        <color indexed="64"/>
      </right>
      <top/>
      <bottom style="medium">
        <color indexed="64"/>
      </bottom>
      <diagonal/>
    </border>
    <border>
      <left/>
      <right/>
      <top/>
      <bottom style="medium">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top style="medium">
        <color indexed="64"/>
      </top>
      <bottom/>
      <diagonal/>
    </border>
    <border>
      <left style="medium">
        <color indexed="64"/>
      </left>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s>
  <cellStyleXfs count="3491">
    <xf numFmtId="0" fontId="0" fillId="0" borderId="0"/>
    <xf numFmtId="167" fontId="1" fillId="0" borderId="0" applyFon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4" fillId="0" borderId="3" applyNumberFormat="0" applyFill="0" applyAlignment="0" applyProtection="0"/>
    <xf numFmtId="0" fontId="4" fillId="0" borderId="0" applyNumberFormat="0" applyFill="0" applyBorder="0" applyAlignment="0" applyProtection="0"/>
    <xf numFmtId="0" fontId="5" fillId="2" borderId="0" applyNumberFormat="0" applyBorder="0" applyAlignment="0" applyProtection="0"/>
    <xf numFmtId="0" fontId="6" fillId="3" borderId="0" applyNumberFormat="0" applyBorder="0" applyAlignment="0" applyProtection="0"/>
    <xf numFmtId="0" fontId="7" fillId="4" borderId="0" applyNumberFormat="0" applyBorder="0" applyAlignment="0" applyProtection="0"/>
    <xf numFmtId="0" fontId="8" fillId="5" borderId="4" applyNumberFormat="0" applyAlignment="0" applyProtection="0"/>
    <xf numFmtId="0" fontId="9" fillId="6" borderId="5" applyNumberFormat="0" applyAlignment="0" applyProtection="0"/>
    <xf numFmtId="0" fontId="10" fillId="6" borderId="4" applyNumberFormat="0" applyAlignment="0" applyProtection="0"/>
    <xf numFmtId="0" fontId="11" fillId="0" borderId="6" applyNumberFormat="0" applyFill="0" applyAlignment="0" applyProtection="0"/>
    <xf numFmtId="0" fontId="12" fillId="7" borderId="7" applyNumberFormat="0" applyAlignment="0" applyProtection="0"/>
    <xf numFmtId="0" fontId="13" fillId="0" borderId="0" applyNumberFormat="0" applyFill="0" applyBorder="0" applyAlignment="0" applyProtection="0"/>
    <xf numFmtId="0" fontId="1" fillId="8" borderId="8" applyNumberFormat="0" applyFont="0" applyAlignment="0" applyProtection="0"/>
    <xf numFmtId="0" fontId="14" fillId="0" borderId="0" applyNumberFormat="0" applyFill="0" applyBorder="0" applyAlignment="0" applyProtection="0"/>
    <xf numFmtId="0" fontId="15" fillId="0" borderId="9" applyNumberFormat="0" applyFill="0" applyAlignment="0" applyProtection="0"/>
    <xf numFmtId="0" fontId="16"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6" fillId="28" borderId="0" applyNumberFormat="0" applyBorder="0" applyAlignment="0" applyProtection="0"/>
    <xf numFmtId="0" fontId="16"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6" fillId="32" borderId="0" applyNumberFormat="0" applyBorder="0" applyAlignment="0" applyProtection="0"/>
    <xf numFmtId="0" fontId="17" fillId="0" borderId="0" applyNumberFormat="0" applyFill="0" applyBorder="0" applyAlignment="0" applyProtection="0"/>
    <xf numFmtId="0" fontId="19" fillId="0" borderId="0"/>
    <xf numFmtId="171" fontId="23" fillId="0" borderId="0"/>
    <xf numFmtId="168" fontId="1" fillId="0" borderId="0" applyFont="0" applyFill="0" applyBorder="0" applyAlignment="0" applyProtection="0"/>
    <xf numFmtId="0" fontId="29" fillId="0" borderId="0"/>
    <xf numFmtId="0" fontId="29" fillId="0" borderId="0"/>
    <xf numFmtId="0" fontId="30" fillId="0" borderId="0"/>
    <xf numFmtId="0" fontId="29" fillId="0" borderId="0"/>
    <xf numFmtId="169" fontId="1" fillId="0" borderId="0" applyFont="0" applyFill="0" applyBorder="0" applyAlignment="0" applyProtection="0"/>
    <xf numFmtId="164" fontId="1" fillId="0" borderId="0" applyFont="0" applyFill="0" applyBorder="0" applyAlignment="0" applyProtection="0"/>
    <xf numFmtId="178" fontId="29" fillId="0" borderId="0" applyFont="0" applyFill="0" applyBorder="0" applyAlignment="0" applyProtection="0"/>
    <xf numFmtId="0" fontId="57" fillId="0" borderId="0" applyNumberFormat="0" applyFill="0" applyBorder="0" applyAlignment="0" applyProtection="0"/>
    <xf numFmtId="43" fontId="1" fillId="0" borderId="0" applyFont="0" applyFill="0" applyBorder="0" applyAlignment="0" applyProtection="0"/>
    <xf numFmtId="0" fontId="29" fillId="0" borderId="0" applyNumberForma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58" fillId="0" borderId="0" applyNumberForma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164" fontId="29" fillId="0" borderId="0" applyFont="0" applyFill="0" applyBorder="0" applyAlignment="0" applyProtection="0"/>
    <xf numFmtId="165" fontId="1" fillId="0" borderId="0" applyFont="0" applyFill="0" applyBorder="0" applyAlignment="0" applyProtection="0"/>
    <xf numFmtId="0" fontId="63" fillId="0" borderId="0" applyFont="0" applyFill="0" applyBorder="0" applyAlignment="0" applyProtection="0"/>
    <xf numFmtId="165" fontId="29" fillId="0" borderId="0" applyFont="0" applyFill="0" applyBorder="0" applyAlignment="0" applyProtection="0"/>
    <xf numFmtId="0" fontId="29" fillId="0" borderId="0" applyFont="0" applyFill="0" applyBorder="0" applyAlignment="0" applyProtection="0"/>
    <xf numFmtId="0" fontId="29" fillId="0" borderId="0"/>
    <xf numFmtId="0" fontId="29" fillId="0" borderId="0"/>
    <xf numFmtId="0" fontId="29" fillId="0" borderId="0"/>
    <xf numFmtId="167" fontId="1" fillId="0" borderId="0" applyFont="0" applyFill="0" applyBorder="0" applyAlignment="0" applyProtection="0"/>
    <xf numFmtId="9" fontId="29" fillId="0" borderId="0" applyFont="0" applyFill="0" applyBorder="0" applyAlignment="0" applyProtection="0"/>
    <xf numFmtId="0" fontId="1" fillId="0" borderId="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64" fillId="0" borderId="0" applyFont="0" applyFill="0" applyBorder="0" applyAlignment="0" applyProtection="0"/>
    <xf numFmtId="0" fontId="29" fillId="0" borderId="0"/>
    <xf numFmtId="0" fontId="1" fillId="0" borderId="0"/>
    <xf numFmtId="167" fontId="1" fillId="0" borderId="0" applyFont="0" applyFill="0" applyBorder="0" applyAlignment="0" applyProtection="0"/>
    <xf numFmtId="181" fontId="29" fillId="0" borderId="0" applyFont="0" applyFill="0" applyBorder="0" applyAlignment="0" applyProtection="0"/>
    <xf numFmtId="165" fontId="1" fillId="0" borderId="0" applyFont="0" applyFill="0" applyBorder="0" applyAlignment="0" applyProtection="0"/>
    <xf numFmtId="0" fontId="65" fillId="0" borderId="0"/>
    <xf numFmtId="0" fontId="29" fillId="0" borderId="0"/>
    <xf numFmtId="164"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9" fillId="0" borderId="0" applyFont="0" applyFill="0" applyBorder="0" applyAlignment="0" applyProtection="0"/>
    <xf numFmtId="165" fontId="1" fillId="0" borderId="0" applyFont="0" applyFill="0" applyBorder="0" applyAlignment="0" applyProtection="0"/>
    <xf numFmtId="165" fontId="29"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64"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29" fillId="0" borderId="0" applyFont="0" applyFill="0" applyBorder="0" applyAlignment="0" applyProtection="0"/>
    <xf numFmtId="165" fontId="1" fillId="0" borderId="0" applyFont="0" applyFill="0" applyBorder="0" applyAlignment="0" applyProtection="0"/>
    <xf numFmtId="165" fontId="29" fillId="0" borderId="0" applyFont="0" applyFill="0" applyBorder="0" applyAlignment="0" applyProtection="0"/>
    <xf numFmtId="164" fontId="1" fillId="0" borderId="0" applyFont="0" applyFill="0" applyBorder="0" applyAlignment="0" applyProtection="0"/>
    <xf numFmtId="165" fontId="64"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9" fillId="0" borderId="0" applyFont="0" applyFill="0" applyBorder="0" applyAlignment="0" applyProtection="0"/>
    <xf numFmtId="165" fontId="1" fillId="0" borderId="0" applyFont="0" applyFill="0" applyBorder="0" applyAlignment="0" applyProtection="0"/>
    <xf numFmtId="165" fontId="29"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64"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9" fillId="0" borderId="0" applyFont="0" applyFill="0" applyBorder="0" applyAlignment="0" applyProtection="0"/>
    <xf numFmtId="165" fontId="1" fillId="0" borderId="0" applyFont="0" applyFill="0" applyBorder="0" applyAlignment="0" applyProtection="0"/>
    <xf numFmtId="165" fontId="29"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6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165" fontId="1" fillId="0" borderId="0" applyFont="0" applyFill="0" applyBorder="0" applyAlignment="0" applyProtection="0"/>
    <xf numFmtId="164" fontId="29" fillId="0" borderId="0" applyFont="0" applyFill="0" applyBorder="0" applyAlignment="0" applyProtection="0"/>
    <xf numFmtId="165" fontId="1" fillId="0" borderId="0" applyFont="0" applyFill="0" applyBorder="0" applyAlignment="0" applyProtection="0"/>
    <xf numFmtId="165" fontId="29" fillId="0" borderId="0" applyFont="0" applyFill="0" applyBorder="0" applyAlignment="0" applyProtection="0"/>
    <xf numFmtId="164" fontId="1" fillId="0" borderId="0" applyFont="0" applyFill="0" applyBorder="0" applyAlignment="0" applyProtection="0"/>
    <xf numFmtId="165" fontId="6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9" fillId="0" borderId="0" applyFont="0" applyFill="0" applyBorder="0" applyAlignment="0" applyProtection="0"/>
    <xf numFmtId="165" fontId="1" fillId="0" borderId="0" applyFont="0" applyFill="0" applyBorder="0" applyAlignment="0" applyProtection="0"/>
    <xf numFmtId="165" fontId="29"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64"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1" fontId="29" fillId="0" borderId="0"/>
    <xf numFmtId="169" fontId="1" fillId="0" borderId="0" applyFont="0" applyFill="0" applyBorder="0" applyAlignment="0" applyProtection="0"/>
    <xf numFmtId="9" fontId="29" fillId="0" borderId="0" applyFont="0" applyFill="0" applyBorder="0" applyAlignment="0" applyProtection="0"/>
    <xf numFmtId="43" fontId="2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37" fontId="90" fillId="0" borderId="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9" fillId="0" borderId="0" applyFont="0" applyFill="0" applyBorder="0" applyAlignment="0" applyProtection="0"/>
    <xf numFmtId="165" fontId="1" fillId="0" borderId="0" applyFont="0" applyFill="0" applyBorder="0" applyAlignment="0" applyProtection="0"/>
    <xf numFmtId="165" fontId="29"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64"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9" fillId="0" borderId="0" applyFont="0" applyFill="0" applyBorder="0" applyAlignment="0" applyProtection="0"/>
    <xf numFmtId="165" fontId="1" fillId="0" borderId="0" applyFont="0" applyFill="0" applyBorder="0" applyAlignment="0" applyProtection="0"/>
    <xf numFmtId="165" fontId="29"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64"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29" fillId="0" borderId="0" applyFont="0" applyFill="0" applyBorder="0" applyAlignment="0" applyProtection="0"/>
    <xf numFmtId="165" fontId="1" fillId="0" borderId="0" applyFont="0" applyFill="0" applyBorder="0" applyAlignment="0" applyProtection="0"/>
    <xf numFmtId="165" fontId="29" fillId="0" borderId="0" applyFont="0" applyFill="0" applyBorder="0" applyAlignment="0" applyProtection="0"/>
    <xf numFmtId="164" fontId="1" fillId="0" borderId="0" applyFont="0" applyFill="0" applyBorder="0" applyAlignment="0" applyProtection="0"/>
    <xf numFmtId="165" fontId="64"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9" fillId="0" borderId="0" applyFont="0" applyFill="0" applyBorder="0" applyAlignment="0" applyProtection="0"/>
    <xf numFmtId="165" fontId="1" fillId="0" borderId="0" applyFont="0" applyFill="0" applyBorder="0" applyAlignment="0" applyProtection="0"/>
    <xf numFmtId="165" fontId="29"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64"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9" fillId="0" borderId="0" applyFont="0" applyFill="0" applyBorder="0" applyAlignment="0" applyProtection="0"/>
    <xf numFmtId="165" fontId="1" fillId="0" borderId="0" applyFont="0" applyFill="0" applyBorder="0" applyAlignment="0" applyProtection="0"/>
    <xf numFmtId="165" fontId="29"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6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29" fillId="0" borderId="0" applyFont="0" applyFill="0" applyBorder="0" applyAlignment="0" applyProtection="0"/>
    <xf numFmtId="165" fontId="1" fillId="0" borderId="0" applyFont="0" applyFill="0" applyBorder="0" applyAlignment="0" applyProtection="0"/>
    <xf numFmtId="165" fontId="29" fillId="0" borderId="0" applyFont="0" applyFill="0" applyBorder="0" applyAlignment="0" applyProtection="0"/>
    <xf numFmtId="164" fontId="1" fillId="0" borderId="0" applyFont="0" applyFill="0" applyBorder="0" applyAlignment="0" applyProtection="0"/>
    <xf numFmtId="165" fontId="64"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9" fillId="0" borderId="0" applyFont="0" applyFill="0" applyBorder="0" applyAlignment="0" applyProtection="0"/>
    <xf numFmtId="165" fontId="1" fillId="0" borderId="0" applyFont="0" applyFill="0" applyBorder="0" applyAlignment="0" applyProtection="0"/>
    <xf numFmtId="165" fontId="29"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64"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72" fillId="0" borderId="0"/>
    <xf numFmtId="164" fontId="1" fillId="0" borderId="0" applyFont="0" applyFill="0" applyBorder="0" applyAlignment="0" applyProtection="0"/>
    <xf numFmtId="43" fontId="1" fillId="0" borderId="0" applyFont="0" applyFill="0" applyBorder="0" applyAlignment="0" applyProtection="0"/>
    <xf numFmtId="0" fontId="48" fillId="0" borderId="0">
      <alignment vertical="top"/>
    </xf>
    <xf numFmtId="164" fontId="48" fillId="0" borderId="0" applyFont="0" applyFill="0" applyBorder="0" applyAlignment="0" applyProtection="0"/>
    <xf numFmtId="0" fontId="91" fillId="4"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164" fontId="19" fillId="0" borderId="0" applyFont="0" applyFill="0" applyBorder="0" applyAlignment="0" applyProtection="0"/>
    <xf numFmtId="164" fontId="1" fillId="0" borderId="0" applyFont="0" applyFill="0" applyBorder="0" applyAlignment="0" applyProtection="0"/>
    <xf numFmtId="164" fontId="48" fillId="0" borderId="0" applyFont="0" applyFill="0" applyBorder="0" applyAlignment="0" applyProtection="0"/>
    <xf numFmtId="164" fontId="19" fillId="0" borderId="0" applyFont="0" applyFill="0" applyBorder="0" applyAlignment="0" applyProtection="0"/>
    <xf numFmtId="164" fontId="1" fillId="0" borderId="0" applyFont="0" applyFill="0" applyBorder="0" applyAlignment="0" applyProtection="0"/>
    <xf numFmtId="18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9" fillId="0" borderId="0" applyFont="0" applyFill="0" applyBorder="0" applyAlignment="0" applyProtection="0"/>
    <xf numFmtId="165" fontId="1" fillId="0" borderId="0" applyFont="0" applyFill="0" applyBorder="0" applyAlignment="0" applyProtection="0"/>
    <xf numFmtId="165" fontId="29" fillId="0" borderId="0" applyFont="0" applyFill="0" applyBorder="0" applyAlignment="0" applyProtection="0"/>
    <xf numFmtId="0" fontId="29" fillId="0" borderId="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64"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9" fillId="0" borderId="0" applyFont="0" applyFill="0" applyBorder="0" applyAlignment="0" applyProtection="0"/>
    <xf numFmtId="165" fontId="1" fillId="0" borderId="0" applyFont="0" applyFill="0" applyBorder="0" applyAlignment="0" applyProtection="0"/>
    <xf numFmtId="165" fontId="29"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64"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29" fillId="0" borderId="0" applyFont="0" applyFill="0" applyBorder="0" applyAlignment="0" applyProtection="0"/>
    <xf numFmtId="165" fontId="1" fillId="0" borderId="0" applyFont="0" applyFill="0" applyBorder="0" applyAlignment="0" applyProtection="0"/>
    <xf numFmtId="165" fontId="29" fillId="0" borderId="0" applyFont="0" applyFill="0" applyBorder="0" applyAlignment="0" applyProtection="0"/>
    <xf numFmtId="164" fontId="1" fillId="0" borderId="0" applyFont="0" applyFill="0" applyBorder="0" applyAlignment="0" applyProtection="0"/>
    <xf numFmtId="165" fontId="64"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9" fillId="0" borderId="0" applyFont="0" applyFill="0" applyBorder="0" applyAlignment="0" applyProtection="0"/>
    <xf numFmtId="165" fontId="1" fillId="0" borderId="0" applyFont="0" applyFill="0" applyBorder="0" applyAlignment="0" applyProtection="0"/>
    <xf numFmtId="165" fontId="29"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64"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9" fillId="0" borderId="0" applyFont="0" applyFill="0" applyBorder="0" applyAlignment="0" applyProtection="0"/>
    <xf numFmtId="165" fontId="1" fillId="0" borderId="0" applyFont="0" applyFill="0" applyBorder="0" applyAlignment="0" applyProtection="0"/>
    <xf numFmtId="165" fontId="29"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6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29" fillId="0" borderId="0" applyFont="0" applyFill="0" applyBorder="0" applyAlignment="0" applyProtection="0"/>
    <xf numFmtId="165" fontId="1" fillId="0" borderId="0" applyFont="0" applyFill="0" applyBorder="0" applyAlignment="0" applyProtection="0"/>
    <xf numFmtId="165" fontId="29" fillId="0" borderId="0" applyFont="0" applyFill="0" applyBorder="0" applyAlignment="0" applyProtection="0"/>
    <xf numFmtId="164" fontId="1" fillId="0" borderId="0" applyFont="0" applyFill="0" applyBorder="0" applyAlignment="0" applyProtection="0"/>
    <xf numFmtId="165" fontId="64"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9" fillId="0" borderId="0" applyFont="0" applyFill="0" applyBorder="0" applyAlignment="0" applyProtection="0"/>
    <xf numFmtId="165" fontId="1" fillId="0" borderId="0" applyFont="0" applyFill="0" applyBorder="0" applyAlignment="0" applyProtection="0"/>
    <xf numFmtId="165" fontId="29"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64"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0" fontId="29" fillId="0" borderId="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9" fillId="0" borderId="0" applyFont="0" applyFill="0" applyBorder="0" applyAlignment="0" applyProtection="0"/>
    <xf numFmtId="165" fontId="1" fillId="0" borderId="0" applyFont="0" applyFill="0" applyBorder="0" applyAlignment="0" applyProtection="0"/>
    <xf numFmtId="165" fontId="29"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64"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9" fillId="0" borderId="0" applyFont="0" applyFill="0" applyBorder="0" applyAlignment="0" applyProtection="0"/>
    <xf numFmtId="165" fontId="1" fillId="0" borderId="0" applyFont="0" applyFill="0" applyBorder="0" applyAlignment="0" applyProtection="0"/>
    <xf numFmtId="165" fontId="29"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64"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29" fillId="0" borderId="0" applyFont="0" applyFill="0" applyBorder="0" applyAlignment="0" applyProtection="0"/>
    <xf numFmtId="165" fontId="1" fillId="0" borderId="0" applyFont="0" applyFill="0" applyBorder="0" applyAlignment="0" applyProtection="0"/>
    <xf numFmtId="165" fontId="29" fillId="0" borderId="0" applyFont="0" applyFill="0" applyBorder="0" applyAlignment="0" applyProtection="0"/>
    <xf numFmtId="164" fontId="1" fillId="0" borderId="0" applyFont="0" applyFill="0" applyBorder="0" applyAlignment="0" applyProtection="0"/>
    <xf numFmtId="165" fontId="64"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9" fillId="0" borderId="0" applyFont="0" applyFill="0" applyBorder="0" applyAlignment="0" applyProtection="0"/>
    <xf numFmtId="165" fontId="1" fillId="0" borderId="0" applyFont="0" applyFill="0" applyBorder="0" applyAlignment="0" applyProtection="0"/>
    <xf numFmtId="165" fontId="29"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64"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9" fillId="0" borderId="0" applyFont="0" applyFill="0" applyBorder="0" applyAlignment="0" applyProtection="0"/>
    <xf numFmtId="165" fontId="1" fillId="0" borderId="0" applyFont="0" applyFill="0" applyBorder="0" applyAlignment="0" applyProtection="0"/>
    <xf numFmtId="165" fontId="29"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6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29" fillId="0" borderId="0" applyFont="0" applyFill="0" applyBorder="0" applyAlignment="0" applyProtection="0"/>
    <xf numFmtId="165" fontId="1" fillId="0" borderId="0" applyFont="0" applyFill="0" applyBorder="0" applyAlignment="0" applyProtection="0"/>
    <xf numFmtId="165" fontId="29" fillId="0" borderId="0" applyFont="0" applyFill="0" applyBorder="0" applyAlignment="0" applyProtection="0"/>
    <xf numFmtId="164" fontId="1" fillId="0" borderId="0" applyFont="0" applyFill="0" applyBorder="0" applyAlignment="0" applyProtection="0"/>
    <xf numFmtId="165" fontId="64"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9" fillId="0" borderId="0" applyFont="0" applyFill="0" applyBorder="0" applyAlignment="0" applyProtection="0"/>
    <xf numFmtId="165" fontId="1" fillId="0" borderId="0" applyFont="0" applyFill="0" applyBorder="0" applyAlignment="0" applyProtection="0"/>
    <xf numFmtId="165" fontId="29"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64"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9" fillId="0" borderId="0" applyFont="0" applyFill="0" applyBorder="0" applyAlignment="0" applyProtection="0"/>
    <xf numFmtId="165" fontId="1" fillId="0" borderId="0" applyFont="0" applyFill="0" applyBorder="0" applyAlignment="0" applyProtection="0"/>
    <xf numFmtId="165" fontId="29"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64"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9" fillId="0" borderId="0" applyFont="0" applyFill="0" applyBorder="0" applyAlignment="0" applyProtection="0"/>
    <xf numFmtId="165" fontId="1" fillId="0" borderId="0" applyFont="0" applyFill="0" applyBorder="0" applyAlignment="0" applyProtection="0"/>
    <xf numFmtId="165" fontId="29"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64"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29" fillId="0" borderId="0" applyFont="0" applyFill="0" applyBorder="0" applyAlignment="0" applyProtection="0"/>
    <xf numFmtId="165" fontId="1" fillId="0" borderId="0" applyFont="0" applyFill="0" applyBorder="0" applyAlignment="0" applyProtection="0"/>
    <xf numFmtId="165" fontId="29" fillId="0" borderId="0" applyFont="0" applyFill="0" applyBorder="0" applyAlignment="0" applyProtection="0"/>
    <xf numFmtId="164" fontId="1" fillId="0" borderId="0" applyFont="0" applyFill="0" applyBorder="0" applyAlignment="0" applyProtection="0"/>
    <xf numFmtId="165" fontId="64"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9" fillId="0" borderId="0" applyFont="0" applyFill="0" applyBorder="0" applyAlignment="0" applyProtection="0"/>
    <xf numFmtId="165" fontId="1" fillId="0" borderId="0" applyFont="0" applyFill="0" applyBorder="0" applyAlignment="0" applyProtection="0"/>
    <xf numFmtId="165" fontId="29"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64"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9" fillId="0" borderId="0" applyFont="0" applyFill="0" applyBorder="0" applyAlignment="0" applyProtection="0"/>
    <xf numFmtId="165" fontId="1" fillId="0" borderId="0" applyFont="0" applyFill="0" applyBorder="0" applyAlignment="0" applyProtection="0"/>
    <xf numFmtId="165" fontId="29"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6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29" fillId="0" borderId="0" applyFont="0" applyFill="0" applyBorder="0" applyAlignment="0" applyProtection="0"/>
    <xf numFmtId="165" fontId="1" fillId="0" borderId="0" applyFont="0" applyFill="0" applyBorder="0" applyAlignment="0" applyProtection="0"/>
    <xf numFmtId="165" fontId="29" fillId="0" borderId="0" applyFont="0" applyFill="0" applyBorder="0" applyAlignment="0" applyProtection="0"/>
    <xf numFmtId="164" fontId="1" fillId="0" borderId="0" applyFont="0" applyFill="0" applyBorder="0" applyAlignment="0" applyProtection="0"/>
    <xf numFmtId="165" fontId="64"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9" fillId="0" borderId="0" applyFont="0" applyFill="0" applyBorder="0" applyAlignment="0" applyProtection="0"/>
    <xf numFmtId="165" fontId="1" fillId="0" borderId="0" applyFont="0" applyFill="0" applyBorder="0" applyAlignment="0" applyProtection="0"/>
    <xf numFmtId="165" fontId="29"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64"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4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9" fillId="0" borderId="0" applyFont="0" applyFill="0" applyBorder="0" applyAlignment="0" applyProtection="0"/>
    <xf numFmtId="164" fontId="1" fillId="0" borderId="0" applyFont="0" applyFill="0" applyBorder="0" applyAlignment="0" applyProtection="0"/>
    <xf numFmtId="164" fontId="48" fillId="0" borderId="0" applyFont="0" applyFill="0" applyBorder="0" applyAlignment="0" applyProtection="0"/>
    <xf numFmtId="164" fontId="19" fillId="0" borderId="0" applyFont="0" applyFill="0" applyBorder="0" applyAlignment="0" applyProtection="0"/>
    <xf numFmtId="37" fontId="92" fillId="0" borderId="0"/>
    <xf numFmtId="0" fontId="94" fillId="0" borderId="0" applyNumberFormat="0" applyFill="0" applyBorder="0" applyAlignment="0" applyProtection="0">
      <alignment vertical="top"/>
      <protection locked="0"/>
    </xf>
    <xf numFmtId="40" fontId="93" fillId="0" borderId="0" applyFont="0" applyFill="0" applyBorder="0" applyAlignment="0" applyProtection="0"/>
    <xf numFmtId="38" fontId="93" fillId="0" borderId="0" applyFont="0" applyFill="0" applyBorder="0" applyAlignment="0" applyProtection="0"/>
    <xf numFmtId="164" fontId="29"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40" fontId="93" fillId="0" borderId="0" applyFont="0" applyFill="0" applyBorder="0" applyAlignment="0" applyProtection="0"/>
    <xf numFmtId="165"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40" fontId="93" fillId="0" borderId="0" applyFont="0" applyFill="0" applyBorder="0" applyAlignment="0" applyProtection="0"/>
    <xf numFmtId="40" fontId="93" fillId="0" borderId="0" applyFont="0" applyFill="0" applyBorder="0" applyAlignment="0" applyProtection="0"/>
    <xf numFmtId="165" fontId="1" fillId="0" borderId="0" applyFont="0" applyFill="0" applyBorder="0" applyAlignment="0" applyProtection="0"/>
    <xf numFmtId="165" fontId="29" fillId="0" borderId="0" applyFont="0" applyFill="0" applyBorder="0" applyAlignment="0" applyProtection="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0" fontId="29"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0" fontId="1" fillId="0" borderId="0"/>
    <xf numFmtId="0" fontId="29"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0" fontId="29" fillId="0" borderId="0"/>
    <xf numFmtId="0" fontId="29" fillId="0" borderId="0"/>
    <xf numFmtId="0" fontId="29" fillId="0" borderId="0"/>
    <xf numFmtId="0" fontId="29" fillId="0" borderId="0"/>
    <xf numFmtId="0" fontId="29" fillId="0" borderId="0"/>
    <xf numFmtId="0" fontId="29"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0" fontId="95" fillId="0" borderId="0"/>
    <xf numFmtId="0" fontId="95" fillId="0" borderId="0"/>
    <xf numFmtId="0" fontId="95"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0" fontId="1"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29"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0" fontId="29" fillId="0" borderId="0"/>
    <xf numFmtId="0" fontId="29" fillId="0" borderId="0"/>
    <xf numFmtId="0" fontId="29" fillId="0" borderId="0"/>
    <xf numFmtId="0" fontId="29" fillId="0" borderId="0"/>
    <xf numFmtId="0" fontId="29" fillId="0" borderId="0"/>
    <xf numFmtId="0" fontId="29" fillId="0" borderId="0"/>
    <xf numFmtId="37" fontId="90" fillId="0" borderId="0"/>
    <xf numFmtId="0" fontId="63" fillId="8" borderId="8" applyNumberFormat="0" applyFont="0" applyAlignment="0" applyProtection="0"/>
    <xf numFmtId="0" fontId="1" fillId="8" borderId="8" applyNumberFormat="0" applyFont="0" applyAlignment="0" applyProtection="0"/>
    <xf numFmtId="0" fontId="63" fillId="8" borderId="8" applyNumberFormat="0" applyFont="0" applyAlignment="0" applyProtection="0"/>
    <xf numFmtId="9" fontId="93"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63" fillId="0" borderId="0" applyFont="0" applyFill="0" applyBorder="0" applyAlignment="0" applyProtection="0"/>
    <xf numFmtId="9" fontId="93" fillId="0" borderId="0" applyFont="0" applyFill="0" applyBorder="0" applyAlignment="0" applyProtection="0"/>
    <xf numFmtId="9" fontId="63" fillId="0" borderId="0" applyFont="0" applyFill="0" applyBorder="0" applyAlignment="0" applyProtection="0"/>
    <xf numFmtId="9" fontId="93" fillId="0" borderId="0" applyFont="0" applyFill="0" applyBorder="0" applyAlignment="0" applyProtection="0"/>
    <xf numFmtId="9" fontId="63" fillId="0" borderId="0" applyFont="0" applyFill="0" applyBorder="0" applyAlignment="0" applyProtection="0"/>
    <xf numFmtId="9" fontId="93" fillId="0" borderId="0" applyFont="0" applyFill="0" applyBorder="0" applyAlignment="0" applyProtection="0"/>
    <xf numFmtId="9" fontId="6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40" fontId="93" fillId="0" borderId="0" applyFont="0" applyFill="0" applyBorder="0" applyAlignment="0" applyProtection="0"/>
    <xf numFmtId="40" fontId="93" fillId="0" borderId="0" applyFont="0" applyFill="0" applyBorder="0" applyAlignment="0" applyProtection="0"/>
    <xf numFmtId="38" fontId="93" fillId="0" borderId="0" applyFont="0" applyBorder="0" applyAlignment="0" applyProtection="0"/>
    <xf numFmtId="43" fontId="90" fillId="0" borderId="0" applyFont="0" applyFill="0" applyBorder="0" applyAlignment="0" applyProtection="0"/>
    <xf numFmtId="43" fontId="90" fillId="0" borderId="0" applyFont="0" applyFill="0" applyBorder="0" applyAlignment="0" applyProtection="0"/>
    <xf numFmtId="37" fontId="90" fillId="0" borderId="0"/>
    <xf numFmtId="37" fontId="90" fillId="0" borderId="0"/>
    <xf numFmtId="37" fontId="90" fillId="0" borderId="0"/>
    <xf numFmtId="0" fontId="1" fillId="0" borderId="0"/>
    <xf numFmtId="0" fontId="95"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0" fontId="1" fillId="0" borderId="0"/>
    <xf numFmtId="37" fontId="90" fillId="0" borderId="0"/>
    <xf numFmtId="37" fontId="90" fillId="0" borderId="0"/>
    <xf numFmtId="37" fontId="90" fillId="0" borderId="0"/>
    <xf numFmtId="165" fontId="1" fillId="0" borderId="0" applyFont="0" applyFill="0" applyBorder="0" applyAlignment="0" applyProtection="0"/>
    <xf numFmtId="0" fontId="95" fillId="0" borderId="0"/>
    <xf numFmtId="0" fontId="1" fillId="0" borderId="0"/>
    <xf numFmtId="37" fontId="90" fillId="0" borderId="0"/>
    <xf numFmtId="37" fontId="90" fillId="0" borderId="0"/>
    <xf numFmtId="0" fontId="95" fillId="0" borderId="0"/>
    <xf numFmtId="0" fontId="95" fillId="0" borderId="0"/>
    <xf numFmtId="0" fontId="95" fillId="0" borderId="0"/>
    <xf numFmtId="0" fontId="95" fillId="0" borderId="0"/>
    <xf numFmtId="0" fontId="63" fillId="8" borderId="8" applyNumberFormat="0" applyFont="0" applyAlignment="0" applyProtection="0"/>
    <xf numFmtId="9" fontId="93" fillId="0" borderId="0" applyFont="0" applyFill="0" applyBorder="0" applyAlignment="0" applyProtection="0"/>
    <xf numFmtId="9" fontId="93" fillId="0" borderId="0" applyFont="0" applyFill="0" applyBorder="0" applyAlignment="0" applyProtection="0"/>
    <xf numFmtId="40" fontId="93" fillId="0" borderId="0" applyFont="0" applyFill="0" applyBorder="0" applyAlignment="0" applyProtection="0"/>
    <xf numFmtId="40" fontId="93" fillId="0" borderId="0" applyFont="0" applyFill="0" applyBorder="0" applyAlignment="0" applyProtection="0"/>
    <xf numFmtId="40" fontId="93" fillId="0" borderId="0" applyFont="0" applyFill="0" applyBorder="0" applyAlignment="0" applyProtection="0"/>
    <xf numFmtId="40" fontId="93" fillId="0" borderId="0" applyFont="0" applyFill="0" applyBorder="0" applyAlignment="0" applyProtection="0"/>
    <xf numFmtId="40" fontId="93" fillId="0" borderId="0" applyFont="0" applyFill="0" applyBorder="0" applyAlignment="0" applyProtection="0"/>
    <xf numFmtId="40" fontId="93" fillId="0" borderId="0" applyFont="0" applyFill="0" applyBorder="0" applyAlignment="0" applyProtection="0"/>
    <xf numFmtId="40" fontId="93" fillId="0" borderId="0" applyFont="0" applyFill="0" applyBorder="0" applyAlignment="0" applyProtection="0"/>
    <xf numFmtId="40" fontId="93" fillId="0" borderId="0" applyFont="0" applyFill="0" applyBorder="0" applyAlignment="0" applyProtection="0"/>
    <xf numFmtId="40" fontId="93" fillId="0" borderId="0" applyFont="0" applyFill="0" applyBorder="0" applyAlignment="0" applyProtection="0"/>
    <xf numFmtId="40" fontId="93" fillId="0" borderId="0" applyFont="0" applyFill="0" applyBorder="0" applyAlignment="0" applyProtection="0"/>
    <xf numFmtId="40" fontId="93" fillId="0" borderId="0" applyFont="0" applyFill="0" applyBorder="0" applyAlignment="0" applyProtection="0"/>
    <xf numFmtId="0" fontId="29" fillId="0" borderId="0" applyNumberFormat="0" applyFill="0" applyBorder="0" applyAlignment="0" applyProtection="0"/>
    <xf numFmtId="0" fontId="29" fillId="0" borderId="0"/>
    <xf numFmtId="0" fontId="29" fillId="0" borderId="0"/>
    <xf numFmtId="0" fontId="1" fillId="0" borderId="0"/>
    <xf numFmtId="43" fontId="63" fillId="0" borderId="0" applyFont="0" applyFill="0" applyBorder="0" applyAlignment="0" applyProtection="0"/>
    <xf numFmtId="0" fontId="29" fillId="0" borderId="0"/>
    <xf numFmtId="165" fontId="29"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9" fillId="0" borderId="0" applyFont="0" applyFill="0" applyBorder="0" applyAlignment="0" applyProtection="0"/>
    <xf numFmtId="0" fontId="29" fillId="0" borderId="0" applyNumberFormat="0" applyFill="0" applyBorder="0" applyAlignment="0" applyProtection="0"/>
    <xf numFmtId="0" fontId="1" fillId="0" borderId="0"/>
    <xf numFmtId="0" fontId="29" fillId="0" borderId="0"/>
    <xf numFmtId="43" fontId="29" fillId="0" borderId="0" applyFont="0" applyFill="0" applyBorder="0" applyAlignment="0" applyProtection="0"/>
    <xf numFmtId="43" fontId="1" fillId="0" borderId="0" applyFont="0" applyFill="0" applyBorder="0" applyAlignment="0" applyProtection="0"/>
    <xf numFmtId="0" fontId="19" fillId="0" borderId="0"/>
    <xf numFmtId="41" fontId="29" fillId="0" borderId="0" applyFont="0" applyFill="0" applyBorder="0" applyAlignment="0" applyProtection="0"/>
    <xf numFmtId="43" fontId="1" fillId="0" borderId="0" applyFont="0" applyFill="0" applyBorder="0" applyAlignment="0" applyProtection="0"/>
    <xf numFmtId="0" fontId="19" fillId="0" borderId="0"/>
    <xf numFmtId="0" fontId="29" fillId="0" borderId="0"/>
    <xf numFmtId="43" fontId="63" fillId="0" borderId="0" applyFont="0" applyFill="0" applyBorder="0" applyAlignment="0" applyProtection="0"/>
    <xf numFmtId="43" fontId="29" fillId="0" borderId="0" applyFont="0" applyFill="0" applyBorder="0" applyAlignment="0" applyProtection="0"/>
    <xf numFmtId="0" fontId="29" fillId="0" borderId="0"/>
    <xf numFmtId="0" fontId="29" fillId="0" borderId="0"/>
    <xf numFmtId="43" fontId="29" fillId="0" borderId="0" applyFont="0" applyFill="0" applyBorder="0" applyAlignment="0" applyProtection="0"/>
    <xf numFmtId="0" fontId="93" fillId="0" borderId="0"/>
    <xf numFmtId="167" fontId="1" fillId="0" borderId="0" applyFont="0" applyFill="0" applyBorder="0" applyAlignment="0" applyProtection="0"/>
    <xf numFmtId="0" fontId="96" fillId="0" borderId="0" applyNumberFormat="0" applyFill="0" applyBorder="0" applyAlignment="0" applyProtection="0"/>
    <xf numFmtId="0" fontId="97" fillId="0" borderId="0"/>
    <xf numFmtId="0" fontId="98" fillId="0" borderId="0"/>
    <xf numFmtId="0" fontId="93" fillId="0" borderId="0"/>
    <xf numFmtId="167" fontId="93" fillId="0" borderId="0" applyFont="0" applyFill="0" applyBorder="0" applyAlignment="0" applyProtection="0"/>
    <xf numFmtId="165" fontId="1" fillId="0" borderId="0" applyFont="0" applyFill="0" applyBorder="0" applyAlignment="0" applyProtection="0"/>
    <xf numFmtId="167" fontId="1" fillId="0" borderId="0" applyFont="0" applyFill="0" applyBorder="0" applyAlignment="0" applyProtection="0"/>
    <xf numFmtId="0" fontId="29" fillId="0" borderId="0"/>
    <xf numFmtId="181" fontId="29" fillId="0" borderId="0" applyFont="0" applyFill="0" applyBorder="0" applyAlignment="0" applyProtection="0"/>
    <xf numFmtId="43" fontId="29" fillId="0" borderId="0" applyFont="0" applyFill="0" applyBorder="0" applyAlignment="0" applyProtection="0"/>
    <xf numFmtId="181" fontId="29" fillId="0" borderId="0" applyFont="0" applyFill="0" applyBorder="0" applyAlignment="0" applyProtection="0"/>
    <xf numFmtId="175" fontId="29" fillId="0" borderId="0" applyFont="0" applyFill="0" applyBorder="0" applyAlignment="0" applyProtection="0"/>
    <xf numFmtId="175" fontId="29" fillId="0" borderId="0" applyFont="0" applyFill="0" applyBorder="0" applyAlignment="0" applyProtection="0"/>
    <xf numFmtId="175" fontId="29" fillId="0" borderId="0" applyFont="0" applyFill="0" applyBorder="0" applyAlignment="0" applyProtection="0"/>
    <xf numFmtId="175" fontId="29" fillId="0" borderId="0" applyFont="0" applyFill="0" applyBorder="0" applyAlignment="0" applyProtection="0"/>
    <xf numFmtId="0" fontId="44" fillId="0" borderId="0"/>
    <xf numFmtId="164"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99" fillId="0" borderId="0"/>
    <xf numFmtId="0" fontId="1" fillId="0" borderId="0"/>
    <xf numFmtId="171" fontId="29" fillId="0" borderId="0"/>
    <xf numFmtId="165" fontId="29" fillId="0" borderId="0" applyFont="0" applyFill="0" applyBorder="0" applyAlignment="0" applyProtection="0"/>
    <xf numFmtId="164" fontId="100" fillId="0" borderId="0" applyFont="0" applyFill="0" applyBorder="0" applyAlignment="0" applyProtection="0"/>
    <xf numFmtId="165" fontId="1"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63"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1" fillId="0" borderId="0" applyFont="0" applyFill="0" applyBorder="0" applyAlignment="0" applyProtection="0"/>
    <xf numFmtId="185" fontId="100" fillId="0" borderId="0"/>
    <xf numFmtId="9" fontId="101" fillId="0" borderId="0" applyFont="0" applyFill="0" applyBorder="0" applyAlignment="0" applyProtection="0"/>
    <xf numFmtId="0" fontId="29" fillId="0" borderId="0"/>
    <xf numFmtId="9" fontId="29" fillId="0" borderId="0" applyFill="0" applyBorder="0" applyAlignment="0" applyProtection="0"/>
    <xf numFmtId="187" fontId="29" fillId="0" borderId="0" applyFont="0" applyFill="0" applyBorder="0" applyAlignment="0" applyProtection="0"/>
    <xf numFmtId="0" fontId="29" fillId="0" borderId="0" applyFill="0" applyBorder="0" applyAlignment="0" applyProtection="0"/>
    <xf numFmtId="186" fontId="29" fillId="0" borderId="0" applyFont="0" applyFill="0" applyBorder="0" applyAlignment="0" applyProtection="0"/>
    <xf numFmtId="186" fontId="29" fillId="0" borderId="0" applyFont="0" applyFill="0" applyBorder="0" applyAlignment="0" applyProtection="0"/>
    <xf numFmtId="41" fontId="29" fillId="0" borderId="0" applyFont="0" applyFill="0" applyBorder="0" applyAlignment="0" applyProtection="0"/>
    <xf numFmtId="187"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0" fontId="63" fillId="0" borderId="0"/>
    <xf numFmtId="0" fontId="29" fillId="0" borderId="0"/>
    <xf numFmtId="0" fontId="29" fillId="0" borderId="0"/>
    <xf numFmtId="0" fontId="29" fillId="0" borderId="0" applyNumberFormat="0" applyFont="0" applyFill="0" applyBorder="0" applyAlignment="0" applyProtection="0">
      <alignment vertical="top"/>
    </xf>
    <xf numFmtId="0" fontId="29" fillId="0" borderId="0" applyNumberFormat="0" applyFont="0" applyFill="0" applyBorder="0" applyAlignment="0" applyProtection="0">
      <alignment vertical="top"/>
    </xf>
    <xf numFmtId="9" fontId="29" fillId="0" borderId="0" applyFont="0" applyFill="0" applyBorder="0" applyAlignment="0" applyProtection="0"/>
    <xf numFmtId="9" fontId="29" fillId="0" borderId="0" applyFont="0" applyFill="0" applyBorder="0" applyAlignment="0" applyProtection="0"/>
    <xf numFmtId="9" fontId="63"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9" fillId="0" borderId="0" applyFont="0" applyFill="0" applyBorder="0" applyAlignment="0" applyProtection="0"/>
    <xf numFmtId="165" fontId="1" fillId="0" borderId="0" applyFont="0" applyFill="0" applyBorder="0" applyAlignment="0" applyProtection="0"/>
    <xf numFmtId="165" fontId="29"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64"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9" fillId="0" borderId="0" applyFont="0" applyFill="0" applyBorder="0" applyAlignment="0" applyProtection="0"/>
    <xf numFmtId="165" fontId="1" fillId="0" borderId="0" applyFont="0" applyFill="0" applyBorder="0" applyAlignment="0" applyProtection="0"/>
    <xf numFmtId="165" fontId="29"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64"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29" fillId="0" borderId="0" applyFont="0" applyFill="0" applyBorder="0" applyAlignment="0" applyProtection="0"/>
    <xf numFmtId="165" fontId="1" fillId="0" borderId="0" applyFont="0" applyFill="0" applyBorder="0" applyAlignment="0" applyProtection="0"/>
    <xf numFmtId="165" fontId="29" fillId="0" borderId="0" applyFont="0" applyFill="0" applyBorder="0" applyAlignment="0" applyProtection="0"/>
    <xf numFmtId="164" fontId="1" fillId="0" borderId="0" applyFont="0" applyFill="0" applyBorder="0" applyAlignment="0" applyProtection="0"/>
    <xf numFmtId="165" fontId="64"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9" fillId="0" borderId="0" applyFont="0" applyFill="0" applyBorder="0" applyAlignment="0" applyProtection="0"/>
    <xf numFmtId="165" fontId="1" fillId="0" borderId="0" applyFont="0" applyFill="0" applyBorder="0" applyAlignment="0" applyProtection="0"/>
    <xf numFmtId="165" fontId="29"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64"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9" fillId="0" borderId="0" applyFont="0" applyFill="0" applyBorder="0" applyAlignment="0" applyProtection="0"/>
    <xf numFmtId="165" fontId="1" fillId="0" borderId="0" applyFont="0" applyFill="0" applyBorder="0" applyAlignment="0" applyProtection="0"/>
    <xf numFmtId="165" fontId="29"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6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29" fillId="0" borderId="0" applyFont="0" applyFill="0" applyBorder="0" applyAlignment="0" applyProtection="0"/>
    <xf numFmtId="165" fontId="1" fillId="0" borderId="0" applyFont="0" applyFill="0" applyBorder="0" applyAlignment="0" applyProtection="0"/>
    <xf numFmtId="165" fontId="29" fillId="0" borderId="0" applyFont="0" applyFill="0" applyBorder="0" applyAlignment="0" applyProtection="0"/>
    <xf numFmtId="164" fontId="1" fillId="0" borderId="0" applyFont="0" applyFill="0" applyBorder="0" applyAlignment="0" applyProtection="0"/>
    <xf numFmtId="165" fontId="64"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9" fillId="0" borderId="0" applyFont="0" applyFill="0" applyBorder="0" applyAlignment="0" applyProtection="0"/>
    <xf numFmtId="165" fontId="1" fillId="0" borderId="0" applyFont="0" applyFill="0" applyBorder="0" applyAlignment="0" applyProtection="0"/>
    <xf numFmtId="165" fontId="29"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64"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9" fillId="0" borderId="0" applyFont="0" applyFill="0" applyBorder="0" applyAlignment="0" applyProtection="0"/>
    <xf numFmtId="165" fontId="1" fillId="0" borderId="0" applyFont="0" applyFill="0" applyBorder="0" applyAlignment="0" applyProtection="0"/>
    <xf numFmtId="165" fontId="29"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64"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9" fillId="0" borderId="0" applyFont="0" applyFill="0" applyBorder="0" applyAlignment="0" applyProtection="0"/>
    <xf numFmtId="165" fontId="1" fillId="0" borderId="0" applyFont="0" applyFill="0" applyBorder="0" applyAlignment="0" applyProtection="0"/>
    <xf numFmtId="165" fontId="29"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64"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29" fillId="0" borderId="0" applyFont="0" applyFill="0" applyBorder="0" applyAlignment="0" applyProtection="0"/>
    <xf numFmtId="165" fontId="1" fillId="0" borderId="0" applyFont="0" applyFill="0" applyBorder="0" applyAlignment="0" applyProtection="0"/>
    <xf numFmtId="165" fontId="29" fillId="0" borderId="0" applyFont="0" applyFill="0" applyBorder="0" applyAlignment="0" applyProtection="0"/>
    <xf numFmtId="164" fontId="1" fillId="0" borderId="0" applyFont="0" applyFill="0" applyBorder="0" applyAlignment="0" applyProtection="0"/>
    <xf numFmtId="165" fontId="64"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9" fillId="0" borderId="0" applyFont="0" applyFill="0" applyBorder="0" applyAlignment="0" applyProtection="0"/>
    <xf numFmtId="165" fontId="1" fillId="0" borderId="0" applyFont="0" applyFill="0" applyBorder="0" applyAlignment="0" applyProtection="0"/>
    <xf numFmtId="165" fontId="29"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64"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9" fillId="0" borderId="0" applyFont="0" applyFill="0" applyBorder="0" applyAlignment="0" applyProtection="0"/>
    <xf numFmtId="165" fontId="1" fillId="0" borderId="0" applyFont="0" applyFill="0" applyBorder="0" applyAlignment="0" applyProtection="0"/>
    <xf numFmtId="165" fontId="29"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6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29" fillId="0" borderId="0" applyFont="0" applyFill="0" applyBorder="0" applyAlignment="0" applyProtection="0"/>
    <xf numFmtId="165" fontId="1" fillId="0" borderId="0" applyFont="0" applyFill="0" applyBorder="0" applyAlignment="0" applyProtection="0"/>
    <xf numFmtId="165" fontId="29" fillId="0" borderId="0" applyFont="0" applyFill="0" applyBorder="0" applyAlignment="0" applyProtection="0"/>
    <xf numFmtId="164" fontId="1" fillId="0" borderId="0" applyFont="0" applyFill="0" applyBorder="0" applyAlignment="0" applyProtection="0"/>
    <xf numFmtId="165" fontId="64"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9" fillId="0" borderId="0" applyFont="0" applyFill="0" applyBorder="0" applyAlignment="0" applyProtection="0"/>
    <xf numFmtId="165" fontId="1" fillId="0" borderId="0" applyFont="0" applyFill="0" applyBorder="0" applyAlignment="0" applyProtection="0"/>
    <xf numFmtId="165" fontId="29"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64"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48" fillId="0" borderId="0" applyFont="0" applyFill="0" applyBorder="0" applyAlignment="0" applyProtection="0"/>
    <xf numFmtId="164" fontId="19" fillId="0" borderId="0" applyFont="0" applyFill="0" applyBorder="0" applyAlignment="0" applyProtection="0"/>
    <xf numFmtId="164" fontId="1" fillId="0" borderId="0" applyFont="0" applyFill="0" applyBorder="0" applyAlignment="0" applyProtection="0"/>
    <xf numFmtId="164" fontId="48" fillId="0" borderId="0" applyFont="0" applyFill="0" applyBorder="0" applyAlignment="0" applyProtection="0"/>
    <xf numFmtId="164" fontId="1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9" fillId="0" borderId="0" applyFont="0" applyFill="0" applyBorder="0" applyAlignment="0" applyProtection="0"/>
    <xf numFmtId="165" fontId="1" fillId="0" borderId="0" applyFont="0" applyFill="0" applyBorder="0" applyAlignment="0" applyProtection="0"/>
    <xf numFmtId="165" fontId="29"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64"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9" fillId="0" borderId="0" applyFont="0" applyFill="0" applyBorder="0" applyAlignment="0" applyProtection="0"/>
    <xf numFmtId="165" fontId="1" fillId="0" borderId="0" applyFont="0" applyFill="0" applyBorder="0" applyAlignment="0" applyProtection="0"/>
    <xf numFmtId="165" fontId="29"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64"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29" fillId="0" borderId="0" applyFont="0" applyFill="0" applyBorder="0" applyAlignment="0" applyProtection="0"/>
    <xf numFmtId="165" fontId="1" fillId="0" borderId="0" applyFont="0" applyFill="0" applyBorder="0" applyAlignment="0" applyProtection="0"/>
    <xf numFmtId="165" fontId="29" fillId="0" borderId="0" applyFont="0" applyFill="0" applyBorder="0" applyAlignment="0" applyProtection="0"/>
    <xf numFmtId="164" fontId="1" fillId="0" borderId="0" applyFont="0" applyFill="0" applyBorder="0" applyAlignment="0" applyProtection="0"/>
    <xf numFmtId="165" fontId="64"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9" fillId="0" borderId="0" applyFont="0" applyFill="0" applyBorder="0" applyAlignment="0" applyProtection="0"/>
    <xf numFmtId="165" fontId="1" fillId="0" borderId="0" applyFont="0" applyFill="0" applyBorder="0" applyAlignment="0" applyProtection="0"/>
    <xf numFmtId="165" fontId="29"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64"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9" fillId="0" borderId="0" applyFont="0" applyFill="0" applyBorder="0" applyAlignment="0" applyProtection="0"/>
    <xf numFmtId="165" fontId="1" fillId="0" borderId="0" applyFont="0" applyFill="0" applyBorder="0" applyAlignment="0" applyProtection="0"/>
    <xf numFmtId="165" fontId="29"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6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29" fillId="0" borderId="0" applyFont="0" applyFill="0" applyBorder="0" applyAlignment="0" applyProtection="0"/>
    <xf numFmtId="165" fontId="1" fillId="0" borderId="0" applyFont="0" applyFill="0" applyBorder="0" applyAlignment="0" applyProtection="0"/>
    <xf numFmtId="165" fontId="29" fillId="0" borderId="0" applyFont="0" applyFill="0" applyBorder="0" applyAlignment="0" applyProtection="0"/>
    <xf numFmtId="164" fontId="1" fillId="0" borderId="0" applyFont="0" applyFill="0" applyBorder="0" applyAlignment="0" applyProtection="0"/>
    <xf numFmtId="165" fontId="64"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9" fillId="0" borderId="0" applyFont="0" applyFill="0" applyBorder="0" applyAlignment="0" applyProtection="0"/>
    <xf numFmtId="165" fontId="1" fillId="0" borderId="0" applyFont="0" applyFill="0" applyBorder="0" applyAlignment="0" applyProtection="0"/>
    <xf numFmtId="165" fontId="29"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64"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9" fillId="0" borderId="0" applyFont="0" applyFill="0" applyBorder="0" applyAlignment="0" applyProtection="0"/>
    <xf numFmtId="165" fontId="1" fillId="0" borderId="0" applyFont="0" applyFill="0" applyBorder="0" applyAlignment="0" applyProtection="0"/>
    <xf numFmtId="165" fontId="29"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64"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9" fillId="0" borderId="0" applyFont="0" applyFill="0" applyBorder="0" applyAlignment="0" applyProtection="0"/>
    <xf numFmtId="165" fontId="1" fillId="0" borderId="0" applyFont="0" applyFill="0" applyBorder="0" applyAlignment="0" applyProtection="0"/>
    <xf numFmtId="165" fontId="29"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64"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29" fillId="0" borderId="0" applyFont="0" applyFill="0" applyBorder="0" applyAlignment="0" applyProtection="0"/>
    <xf numFmtId="165" fontId="1" fillId="0" borderId="0" applyFont="0" applyFill="0" applyBorder="0" applyAlignment="0" applyProtection="0"/>
    <xf numFmtId="165" fontId="29" fillId="0" borderId="0" applyFont="0" applyFill="0" applyBorder="0" applyAlignment="0" applyProtection="0"/>
    <xf numFmtId="164" fontId="1" fillId="0" borderId="0" applyFont="0" applyFill="0" applyBorder="0" applyAlignment="0" applyProtection="0"/>
    <xf numFmtId="165" fontId="64"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9" fillId="0" borderId="0" applyFont="0" applyFill="0" applyBorder="0" applyAlignment="0" applyProtection="0"/>
    <xf numFmtId="165" fontId="1" fillId="0" borderId="0" applyFont="0" applyFill="0" applyBorder="0" applyAlignment="0" applyProtection="0"/>
    <xf numFmtId="165" fontId="29"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64"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9" fillId="0" borderId="0" applyFont="0" applyFill="0" applyBorder="0" applyAlignment="0" applyProtection="0"/>
    <xf numFmtId="165" fontId="1" fillId="0" borderId="0" applyFont="0" applyFill="0" applyBorder="0" applyAlignment="0" applyProtection="0"/>
    <xf numFmtId="165" fontId="29"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6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29" fillId="0" borderId="0" applyFont="0" applyFill="0" applyBorder="0" applyAlignment="0" applyProtection="0"/>
    <xf numFmtId="165" fontId="1" fillId="0" borderId="0" applyFont="0" applyFill="0" applyBorder="0" applyAlignment="0" applyProtection="0"/>
    <xf numFmtId="165" fontId="29" fillId="0" borderId="0" applyFont="0" applyFill="0" applyBorder="0" applyAlignment="0" applyProtection="0"/>
    <xf numFmtId="164" fontId="1" fillId="0" borderId="0" applyFont="0" applyFill="0" applyBorder="0" applyAlignment="0" applyProtection="0"/>
    <xf numFmtId="165" fontId="64"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9" fillId="0" borderId="0" applyFont="0" applyFill="0" applyBorder="0" applyAlignment="0" applyProtection="0"/>
    <xf numFmtId="165" fontId="1" fillId="0" borderId="0" applyFont="0" applyFill="0" applyBorder="0" applyAlignment="0" applyProtection="0"/>
    <xf numFmtId="165" fontId="29"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64"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9" fillId="0" borderId="0" applyFont="0" applyFill="0" applyBorder="0" applyAlignment="0" applyProtection="0"/>
    <xf numFmtId="165" fontId="1" fillId="0" borderId="0" applyFont="0" applyFill="0" applyBorder="0" applyAlignment="0" applyProtection="0"/>
    <xf numFmtId="165" fontId="29"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64"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9" fillId="0" borderId="0" applyFont="0" applyFill="0" applyBorder="0" applyAlignment="0" applyProtection="0"/>
    <xf numFmtId="165" fontId="1" fillId="0" borderId="0" applyFont="0" applyFill="0" applyBorder="0" applyAlignment="0" applyProtection="0"/>
    <xf numFmtId="165" fontId="29"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64"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29" fillId="0" borderId="0" applyFont="0" applyFill="0" applyBorder="0" applyAlignment="0" applyProtection="0"/>
    <xf numFmtId="165" fontId="1" fillId="0" borderId="0" applyFont="0" applyFill="0" applyBorder="0" applyAlignment="0" applyProtection="0"/>
    <xf numFmtId="165" fontId="29" fillId="0" borderId="0" applyFont="0" applyFill="0" applyBorder="0" applyAlignment="0" applyProtection="0"/>
    <xf numFmtId="164" fontId="1" fillId="0" borderId="0" applyFont="0" applyFill="0" applyBorder="0" applyAlignment="0" applyProtection="0"/>
    <xf numFmtId="165" fontId="64"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9" fillId="0" borderId="0" applyFont="0" applyFill="0" applyBorder="0" applyAlignment="0" applyProtection="0"/>
    <xf numFmtId="165" fontId="1" fillId="0" borderId="0" applyFont="0" applyFill="0" applyBorder="0" applyAlignment="0" applyProtection="0"/>
    <xf numFmtId="165" fontId="29"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64"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9" fillId="0" borderId="0" applyFont="0" applyFill="0" applyBorder="0" applyAlignment="0" applyProtection="0"/>
    <xf numFmtId="165" fontId="1" fillId="0" borderId="0" applyFont="0" applyFill="0" applyBorder="0" applyAlignment="0" applyProtection="0"/>
    <xf numFmtId="165" fontId="29"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6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29" fillId="0" borderId="0" applyFont="0" applyFill="0" applyBorder="0" applyAlignment="0" applyProtection="0"/>
    <xf numFmtId="165" fontId="1" fillId="0" borderId="0" applyFont="0" applyFill="0" applyBorder="0" applyAlignment="0" applyProtection="0"/>
    <xf numFmtId="165" fontId="29" fillId="0" borderId="0" applyFont="0" applyFill="0" applyBorder="0" applyAlignment="0" applyProtection="0"/>
    <xf numFmtId="164" fontId="1" fillId="0" borderId="0" applyFont="0" applyFill="0" applyBorder="0" applyAlignment="0" applyProtection="0"/>
    <xf numFmtId="165" fontId="64"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9" fillId="0" borderId="0" applyFont="0" applyFill="0" applyBorder="0" applyAlignment="0" applyProtection="0"/>
    <xf numFmtId="165" fontId="1" fillId="0" borderId="0" applyFont="0" applyFill="0" applyBorder="0" applyAlignment="0" applyProtection="0"/>
    <xf numFmtId="165" fontId="29"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64"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9" fillId="0" borderId="0" applyFont="0" applyFill="0" applyBorder="0" applyAlignment="0" applyProtection="0"/>
    <xf numFmtId="165" fontId="1" fillId="0" borderId="0" applyFont="0" applyFill="0" applyBorder="0" applyAlignment="0" applyProtection="0"/>
    <xf numFmtId="165" fontId="29"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64"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9" fillId="0" borderId="0" applyFont="0" applyFill="0" applyBorder="0" applyAlignment="0" applyProtection="0"/>
    <xf numFmtId="165" fontId="1" fillId="0" borderId="0" applyFont="0" applyFill="0" applyBorder="0" applyAlignment="0" applyProtection="0"/>
    <xf numFmtId="165" fontId="29"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64"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29" fillId="0" borderId="0" applyFont="0" applyFill="0" applyBorder="0" applyAlignment="0" applyProtection="0"/>
    <xf numFmtId="165" fontId="1" fillId="0" borderId="0" applyFont="0" applyFill="0" applyBorder="0" applyAlignment="0" applyProtection="0"/>
    <xf numFmtId="165" fontId="29" fillId="0" borderId="0" applyFont="0" applyFill="0" applyBorder="0" applyAlignment="0" applyProtection="0"/>
    <xf numFmtId="164" fontId="1" fillId="0" borderId="0" applyFont="0" applyFill="0" applyBorder="0" applyAlignment="0" applyProtection="0"/>
    <xf numFmtId="165" fontId="64"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9" fillId="0" borderId="0" applyFont="0" applyFill="0" applyBorder="0" applyAlignment="0" applyProtection="0"/>
    <xf numFmtId="165" fontId="1" fillId="0" borderId="0" applyFont="0" applyFill="0" applyBorder="0" applyAlignment="0" applyProtection="0"/>
    <xf numFmtId="165" fontId="29"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64"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9" fillId="0" borderId="0" applyFont="0" applyFill="0" applyBorder="0" applyAlignment="0" applyProtection="0"/>
    <xf numFmtId="165" fontId="1" fillId="0" borderId="0" applyFont="0" applyFill="0" applyBorder="0" applyAlignment="0" applyProtection="0"/>
    <xf numFmtId="165" fontId="29"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6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29" fillId="0" borderId="0" applyFont="0" applyFill="0" applyBorder="0" applyAlignment="0" applyProtection="0"/>
    <xf numFmtId="165" fontId="1" fillId="0" borderId="0" applyFont="0" applyFill="0" applyBorder="0" applyAlignment="0" applyProtection="0"/>
    <xf numFmtId="165" fontId="29" fillId="0" borderId="0" applyFont="0" applyFill="0" applyBorder="0" applyAlignment="0" applyProtection="0"/>
    <xf numFmtId="164" fontId="1" fillId="0" borderId="0" applyFont="0" applyFill="0" applyBorder="0" applyAlignment="0" applyProtection="0"/>
    <xf numFmtId="165" fontId="64"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9" fillId="0" borderId="0" applyFont="0" applyFill="0" applyBorder="0" applyAlignment="0" applyProtection="0"/>
    <xf numFmtId="165" fontId="1" fillId="0" borderId="0" applyFont="0" applyFill="0" applyBorder="0" applyAlignment="0" applyProtection="0"/>
    <xf numFmtId="165" fontId="29"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64"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48" fillId="0" borderId="0" applyFont="0" applyFill="0" applyBorder="0" applyAlignment="0" applyProtection="0"/>
    <xf numFmtId="164" fontId="19" fillId="0" borderId="0" applyFont="0" applyFill="0" applyBorder="0" applyAlignment="0" applyProtection="0"/>
    <xf numFmtId="164" fontId="1" fillId="0" borderId="0" applyFont="0" applyFill="0" applyBorder="0" applyAlignment="0" applyProtection="0"/>
    <xf numFmtId="164" fontId="48" fillId="0" borderId="0" applyFont="0" applyFill="0" applyBorder="0" applyAlignment="0" applyProtection="0"/>
    <xf numFmtId="164" fontId="1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9" fillId="0" borderId="0" applyFont="0" applyFill="0" applyBorder="0" applyAlignment="0" applyProtection="0"/>
    <xf numFmtId="165" fontId="1" fillId="0" borderId="0" applyFont="0" applyFill="0" applyBorder="0" applyAlignment="0" applyProtection="0"/>
    <xf numFmtId="165" fontId="29"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64"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9" fillId="0" borderId="0" applyFont="0" applyFill="0" applyBorder="0" applyAlignment="0" applyProtection="0"/>
    <xf numFmtId="165" fontId="1" fillId="0" borderId="0" applyFont="0" applyFill="0" applyBorder="0" applyAlignment="0" applyProtection="0"/>
    <xf numFmtId="165" fontId="29"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64"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29" fillId="0" borderId="0" applyFont="0" applyFill="0" applyBorder="0" applyAlignment="0" applyProtection="0"/>
    <xf numFmtId="165" fontId="1" fillId="0" borderId="0" applyFont="0" applyFill="0" applyBorder="0" applyAlignment="0" applyProtection="0"/>
    <xf numFmtId="165" fontId="29" fillId="0" borderId="0" applyFont="0" applyFill="0" applyBorder="0" applyAlignment="0" applyProtection="0"/>
    <xf numFmtId="164" fontId="1" fillId="0" borderId="0" applyFont="0" applyFill="0" applyBorder="0" applyAlignment="0" applyProtection="0"/>
    <xf numFmtId="165" fontId="64"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9" fillId="0" borderId="0" applyFont="0" applyFill="0" applyBorder="0" applyAlignment="0" applyProtection="0"/>
    <xf numFmtId="165" fontId="1" fillId="0" borderId="0" applyFont="0" applyFill="0" applyBorder="0" applyAlignment="0" applyProtection="0"/>
    <xf numFmtId="165" fontId="29"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64"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9" fillId="0" borderId="0" applyFont="0" applyFill="0" applyBorder="0" applyAlignment="0" applyProtection="0"/>
    <xf numFmtId="165" fontId="1" fillId="0" borderId="0" applyFont="0" applyFill="0" applyBorder="0" applyAlignment="0" applyProtection="0"/>
    <xf numFmtId="165" fontId="29"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6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29" fillId="0" borderId="0" applyFont="0" applyFill="0" applyBorder="0" applyAlignment="0" applyProtection="0"/>
    <xf numFmtId="165" fontId="1" fillId="0" borderId="0" applyFont="0" applyFill="0" applyBorder="0" applyAlignment="0" applyProtection="0"/>
    <xf numFmtId="165" fontId="29" fillId="0" borderId="0" applyFont="0" applyFill="0" applyBorder="0" applyAlignment="0" applyProtection="0"/>
    <xf numFmtId="164" fontId="1" fillId="0" borderId="0" applyFont="0" applyFill="0" applyBorder="0" applyAlignment="0" applyProtection="0"/>
    <xf numFmtId="165" fontId="64"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9" fillId="0" borderId="0" applyFont="0" applyFill="0" applyBorder="0" applyAlignment="0" applyProtection="0"/>
    <xf numFmtId="165" fontId="1" fillId="0" borderId="0" applyFont="0" applyFill="0" applyBorder="0" applyAlignment="0" applyProtection="0"/>
    <xf numFmtId="165" fontId="29"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64"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9" fillId="0" borderId="0" applyFont="0" applyFill="0" applyBorder="0" applyAlignment="0" applyProtection="0"/>
    <xf numFmtId="165" fontId="1" fillId="0" borderId="0" applyFont="0" applyFill="0" applyBorder="0" applyAlignment="0" applyProtection="0"/>
    <xf numFmtId="165" fontId="29"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64"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9" fillId="0" borderId="0" applyFont="0" applyFill="0" applyBorder="0" applyAlignment="0" applyProtection="0"/>
    <xf numFmtId="165" fontId="1" fillId="0" borderId="0" applyFont="0" applyFill="0" applyBorder="0" applyAlignment="0" applyProtection="0"/>
    <xf numFmtId="165" fontId="29"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64"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29" fillId="0" borderId="0" applyFont="0" applyFill="0" applyBorder="0" applyAlignment="0" applyProtection="0"/>
    <xf numFmtId="165" fontId="1" fillId="0" borderId="0" applyFont="0" applyFill="0" applyBorder="0" applyAlignment="0" applyProtection="0"/>
    <xf numFmtId="165" fontId="29" fillId="0" borderId="0" applyFont="0" applyFill="0" applyBorder="0" applyAlignment="0" applyProtection="0"/>
    <xf numFmtId="164" fontId="1" fillId="0" borderId="0" applyFont="0" applyFill="0" applyBorder="0" applyAlignment="0" applyProtection="0"/>
    <xf numFmtId="165" fontId="64"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9" fillId="0" borderId="0" applyFont="0" applyFill="0" applyBorder="0" applyAlignment="0" applyProtection="0"/>
    <xf numFmtId="165" fontId="1" fillId="0" borderId="0" applyFont="0" applyFill="0" applyBorder="0" applyAlignment="0" applyProtection="0"/>
    <xf numFmtId="165" fontId="29"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64"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9" fillId="0" borderId="0" applyFont="0" applyFill="0" applyBorder="0" applyAlignment="0" applyProtection="0"/>
    <xf numFmtId="165" fontId="1" fillId="0" borderId="0" applyFont="0" applyFill="0" applyBorder="0" applyAlignment="0" applyProtection="0"/>
    <xf numFmtId="165" fontId="29"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6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29" fillId="0" borderId="0" applyFont="0" applyFill="0" applyBorder="0" applyAlignment="0" applyProtection="0"/>
    <xf numFmtId="165" fontId="1" fillId="0" borderId="0" applyFont="0" applyFill="0" applyBorder="0" applyAlignment="0" applyProtection="0"/>
    <xf numFmtId="165" fontId="29" fillId="0" borderId="0" applyFont="0" applyFill="0" applyBorder="0" applyAlignment="0" applyProtection="0"/>
    <xf numFmtId="164" fontId="1" fillId="0" borderId="0" applyFont="0" applyFill="0" applyBorder="0" applyAlignment="0" applyProtection="0"/>
    <xf numFmtId="165" fontId="64"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9" fillId="0" borderId="0" applyFont="0" applyFill="0" applyBorder="0" applyAlignment="0" applyProtection="0"/>
    <xf numFmtId="165" fontId="1" fillId="0" borderId="0" applyFont="0" applyFill="0" applyBorder="0" applyAlignment="0" applyProtection="0"/>
    <xf numFmtId="165" fontId="29"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64"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9" fillId="0" borderId="0" applyFont="0" applyFill="0" applyBorder="0" applyAlignment="0" applyProtection="0"/>
    <xf numFmtId="165" fontId="1" fillId="0" borderId="0" applyFont="0" applyFill="0" applyBorder="0" applyAlignment="0" applyProtection="0"/>
    <xf numFmtId="165" fontId="29"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64"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9" fillId="0" borderId="0" applyFont="0" applyFill="0" applyBorder="0" applyAlignment="0" applyProtection="0"/>
    <xf numFmtId="165" fontId="1" fillId="0" borderId="0" applyFont="0" applyFill="0" applyBorder="0" applyAlignment="0" applyProtection="0"/>
    <xf numFmtId="165" fontId="29"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64"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29" fillId="0" borderId="0" applyFont="0" applyFill="0" applyBorder="0" applyAlignment="0" applyProtection="0"/>
    <xf numFmtId="165" fontId="1" fillId="0" borderId="0" applyFont="0" applyFill="0" applyBorder="0" applyAlignment="0" applyProtection="0"/>
    <xf numFmtId="165" fontId="29" fillId="0" borderId="0" applyFont="0" applyFill="0" applyBorder="0" applyAlignment="0" applyProtection="0"/>
    <xf numFmtId="164" fontId="1" fillId="0" borderId="0" applyFont="0" applyFill="0" applyBorder="0" applyAlignment="0" applyProtection="0"/>
    <xf numFmtId="165" fontId="64"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9" fillId="0" borderId="0" applyFont="0" applyFill="0" applyBorder="0" applyAlignment="0" applyProtection="0"/>
    <xf numFmtId="165" fontId="1" fillId="0" borderId="0" applyFont="0" applyFill="0" applyBorder="0" applyAlignment="0" applyProtection="0"/>
    <xf numFmtId="165" fontId="29"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64"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9" fillId="0" borderId="0" applyFont="0" applyFill="0" applyBorder="0" applyAlignment="0" applyProtection="0"/>
    <xf numFmtId="165" fontId="1" fillId="0" borderId="0" applyFont="0" applyFill="0" applyBorder="0" applyAlignment="0" applyProtection="0"/>
    <xf numFmtId="165" fontId="29"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6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29" fillId="0" borderId="0" applyFont="0" applyFill="0" applyBorder="0" applyAlignment="0" applyProtection="0"/>
    <xf numFmtId="165" fontId="1" fillId="0" borderId="0" applyFont="0" applyFill="0" applyBorder="0" applyAlignment="0" applyProtection="0"/>
    <xf numFmtId="165" fontId="29" fillId="0" borderId="0" applyFont="0" applyFill="0" applyBorder="0" applyAlignment="0" applyProtection="0"/>
    <xf numFmtId="164" fontId="1" fillId="0" borderId="0" applyFont="0" applyFill="0" applyBorder="0" applyAlignment="0" applyProtection="0"/>
    <xf numFmtId="165" fontId="64"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9" fillId="0" borderId="0" applyFont="0" applyFill="0" applyBorder="0" applyAlignment="0" applyProtection="0"/>
    <xf numFmtId="165" fontId="1" fillId="0" borderId="0" applyFont="0" applyFill="0" applyBorder="0" applyAlignment="0" applyProtection="0"/>
    <xf numFmtId="165" fontId="29"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64"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48" fillId="0" borderId="0" applyFont="0" applyFill="0" applyBorder="0" applyAlignment="0" applyProtection="0"/>
    <xf numFmtId="164" fontId="19" fillId="0" borderId="0" applyFont="0" applyFill="0" applyBorder="0" applyAlignment="0" applyProtection="0"/>
    <xf numFmtId="164" fontId="1" fillId="0" borderId="0" applyFont="0" applyFill="0" applyBorder="0" applyAlignment="0" applyProtection="0"/>
    <xf numFmtId="164" fontId="48" fillId="0" borderId="0" applyFont="0" applyFill="0" applyBorder="0" applyAlignment="0" applyProtection="0"/>
    <xf numFmtId="164" fontId="19" fillId="0" borderId="0" applyFont="0" applyFill="0" applyBorder="0" applyAlignment="0" applyProtection="0"/>
    <xf numFmtId="164" fontId="29" fillId="0" borderId="0" applyFont="0" applyFill="0" applyBorder="0" applyAlignment="0" applyProtection="0"/>
    <xf numFmtId="165" fontId="1" fillId="0" borderId="0" applyFont="0" applyFill="0" applyBorder="0" applyAlignment="0" applyProtection="0"/>
    <xf numFmtId="165" fontId="29" fillId="0" borderId="0" applyFont="0" applyFill="0" applyBorder="0" applyAlignment="0" applyProtection="0"/>
    <xf numFmtId="165" fontId="1" fillId="0" borderId="0" applyFont="0" applyFill="0" applyBorder="0" applyAlignment="0" applyProtection="0"/>
    <xf numFmtId="165" fontId="29" fillId="0" borderId="0" applyFont="0" applyFill="0" applyBorder="0" applyAlignment="0" applyProtection="0"/>
    <xf numFmtId="165" fontId="1" fillId="0" borderId="0" applyFont="0" applyFill="0" applyBorder="0" applyAlignment="0" applyProtection="0"/>
    <xf numFmtId="165" fontId="29"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9" fillId="0" borderId="0" applyFont="0" applyFill="0" applyBorder="0" applyAlignment="0" applyProtection="0"/>
    <xf numFmtId="164" fontId="100" fillId="0" borderId="0" applyFont="0" applyFill="0" applyBorder="0" applyAlignment="0" applyProtection="0"/>
    <xf numFmtId="165" fontId="1"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63"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9" fillId="0" borderId="0" applyFont="0" applyFill="0" applyBorder="0" applyAlignment="0" applyProtection="0"/>
    <xf numFmtId="165" fontId="1" fillId="0" borderId="0" applyFont="0" applyFill="0" applyBorder="0" applyAlignment="0" applyProtection="0"/>
    <xf numFmtId="165" fontId="29"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64"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9" fillId="0" borderId="0" applyFont="0" applyFill="0" applyBorder="0" applyAlignment="0" applyProtection="0"/>
    <xf numFmtId="165" fontId="1" fillId="0" borderId="0" applyFont="0" applyFill="0" applyBorder="0" applyAlignment="0" applyProtection="0"/>
    <xf numFmtId="165" fontId="29"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64"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29" fillId="0" borderId="0" applyFont="0" applyFill="0" applyBorder="0" applyAlignment="0" applyProtection="0"/>
    <xf numFmtId="165" fontId="1" fillId="0" borderId="0" applyFont="0" applyFill="0" applyBorder="0" applyAlignment="0" applyProtection="0"/>
    <xf numFmtId="165" fontId="29" fillId="0" borderId="0" applyFont="0" applyFill="0" applyBorder="0" applyAlignment="0" applyProtection="0"/>
    <xf numFmtId="164" fontId="1" fillId="0" borderId="0" applyFont="0" applyFill="0" applyBorder="0" applyAlignment="0" applyProtection="0"/>
    <xf numFmtId="165" fontId="64"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9" fillId="0" borderId="0" applyFont="0" applyFill="0" applyBorder="0" applyAlignment="0" applyProtection="0"/>
    <xf numFmtId="165" fontId="1" fillId="0" borderId="0" applyFont="0" applyFill="0" applyBorder="0" applyAlignment="0" applyProtection="0"/>
    <xf numFmtId="165" fontId="29"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64"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9" fillId="0" borderId="0" applyFont="0" applyFill="0" applyBorder="0" applyAlignment="0" applyProtection="0"/>
    <xf numFmtId="165" fontId="1" fillId="0" borderId="0" applyFont="0" applyFill="0" applyBorder="0" applyAlignment="0" applyProtection="0"/>
    <xf numFmtId="165" fontId="29"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6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29" fillId="0" borderId="0" applyFont="0" applyFill="0" applyBorder="0" applyAlignment="0" applyProtection="0"/>
    <xf numFmtId="165" fontId="1" fillId="0" borderId="0" applyFont="0" applyFill="0" applyBorder="0" applyAlignment="0" applyProtection="0"/>
    <xf numFmtId="165" fontId="29" fillId="0" borderId="0" applyFont="0" applyFill="0" applyBorder="0" applyAlignment="0" applyProtection="0"/>
    <xf numFmtId="164" fontId="1" fillId="0" borderId="0" applyFont="0" applyFill="0" applyBorder="0" applyAlignment="0" applyProtection="0"/>
    <xf numFmtId="165" fontId="64"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9" fillId="0" borderId="0" applyFont="0" applyFill="0" applyBorder="0" applyAlignment="0" applyProtection="0"/>
    <xf numFmtId="165" fontId="1" fillId="0" borderId="0" applyFont="0" applyFill="0" applyBorder="0" applyAlignment="0" applyProtection="0"/>
    <xf numFmtId="165" fontId="29"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64"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9" fillId="0" borderId="0" applyFont="0" applyFill="0" applyBorder="0" applyAlignment="0" applyProtection="0"/>
    <xf numFmtId="165" fontId="1" fillId="0" borderId="0" applyFont="0" applyFill="0" applyBorder="0" applyAlignment="0" applyProtection="0"/>
    <xf numFmtId="165" fontId="29"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64"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9" fillId="0" borderId="0" applyFont="0" applyFill="0" applyBorder="0" applyAlignment="0" applyProtection="0"/>
    <xf numFmtId="165" fontId="1" fillId="0" borderId="0" applyFont="0" applyFill="0" applyBorder="0" applyAlignment="0" applyProtection="0"/>
    <xf numFmtId="165" fontId="29"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64"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29" fillId="0" borderId="0" applyFont="0" applyFill="0" applyBorder="0" applyAlignment="0" applyProtection="0"/>
    <xf numFmtId="165" fontId="1" fillId="0" borderId="0" applyFont="0" applyFill="0" applyBorder="0" applyAlignment="0" applyProtection="0"/>
    <xf numFmtId="165" fontId="29" fillId="0" borderId="0" applyFont="0" applyFill="0" applyBorder="0" applyAlignment="0" applyProtection="0"/>
    <xf numFmtId="164" fontId="1" fillId="0" borderId="0" applyFont="0" applyFill="0" applyBorder="0" applyAlignment="0" applyProtection="0"/>
    <xf numFmtId="165" fontId="64"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9" fillId="0" borderId="0" applyFont="0" applyFill="0" applyBorder="0" applyAlignment="0" applyProtection="0"/>
    <xf numFmtId="165" fontId="1" fillId="0" borderId="0" applyFont="0" applyFill="0" applyBorder="0" applyAlignment="0" applyProtection="0"/>
    <xf numFmtId="165" fontId="29"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64"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9" fillId="0" borderId="0" applyFont="0" applyFill="0" applyBorder="0" applyAlignment="0" applyProtection="0"/>
    <xf numFmtId="165" fontId="1" fillId="0" borderId="0" applyFont="0" applyFill="0" applyBorder="0" applyAlignment="0" applyProtection="0"/>
    <xf numFmtId="165" fontId="29"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6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29" fillId="0" borderId="0" applyFont="0" applyFill="0" applyBorder="0" applyAlignment="0" applyProtection="0"/>
    <xf numFmtId="165" fontId="1" fillId="0" borderId="0" applyFont="0" applyFill="0" applyBorder="0" applyAlignment="0" applyProtection="0"/>
    <xf numFmtId="165" fontId="29" fillId="0" borderId="0" applyFont="0" applyFill="0" applyBorder="0" applyAlignment="0" applyProtection="0"/>
    <xf numFmtId="164" fontId="1" fillId="0" borderId="0" applyFont="0" applyFill="0" applyBorder="0" applyAlignment="0" applyProtection="0"/>
    <xf numFmtId="165" fontId="64"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9" fillId="0" borderId="0" applyFont="0" applyFill="0" applyBorder="0" applyAlignment="0" applyProtection="0"/>
    <xf numFmtId="165" fontId="1" fillId="0" borderId="0" applyFont="0" applyFill="0" applyBorder="0" applyAlignment="0" applyProtection="0"/>
    <xf numFmtId="165" fontId="29"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64"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48" fillId="0" borderId="0" applyFont="0" applyFill="0" applyBorder="0" applyAlignment="0" applyProtection="0"/>
    <xf numFmtId="164" fontId="19" fillId="0" borderId="0" applyFont="0" applyFill="0" applyBorder="0" applyAlignment="0" applyProtection="0"/>
    <xf numFmtId="164" fontId="1" fillId="0" borderId="0" applyFont="0" applyFill="0" applyBorder="0" applyAlignment="0" applyProtection="0"/>
    <xf numFmtId="164" fontId="48" fillId="0" borderId="0" applyFont="0" applyFill="0" applyBorder="0" applyAlignment="0" applyProtection="0"/>
    <xf numFmtId="164" fontId="1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9" fillId="0" borderId="0" applyFont="0" applyFill="0" applyBorder="0" applyAlignment="0" applyProtection="0"/>
    <xf numFmtId="165" fontId="1" fillId="0" borderId="0" applyFont="0" applyFill="0" applyBorder="0" applyAlignment="0" applyProtection="0"/>
    <xf numFmtId="165" fontId="29"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64"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9" fillId="0" borderId="0" applyFont="0" applyFill="0" applyBorder="0" applyAlignment="0" applyProtection="0"/>
    <xf numFmtId="165" fontId="1" fillId="0" borderId="0" applyFont="0" applyFill="0" applyBorder="0" applyAlignment="0" applyProtection="0"/>
    <xf numFmtId="165" fontId="29"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64"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29" fillId="0" borderId="0" applyFont="0" applyFill="0" applyBorder="0" applyAlignment="0" applyProtection="0"/>
    <xf numFmtId="165" fontId="1" fillId="0" borderId="0" applyFont="0" applyFill="0" applyBorder="0" applyAlignment="0" applyProtection="0"/>
    <xf numFmtId="165" fontId="29" fillId="0" borderId="0" applyFont="0" applyFill="0" applyBorder="0" applyAlignment="0" applyProtection="0"/>
    <xf numFmtId="164" fontId="1" fillId="0" borderId="0" applyFont="0" applyFill="0" applyBorder="0" applyAlignment="0" applyProtection="0"/>
    <xf numFmtId="165" fontId="64"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9" fillId="0" borderId="0" applyFont="0" applyFill="0" applyBorder="0" applyAlignment="0" applyProtection="0"/>
    <xf numFmtId="165" fontId="1" fillId="0" borderId="0" applyFont="0" applyFill="0" applyBorder="0" applyAlignment="0" applyProtection="0"/>
    <xf numFmtId="165" fontId="29"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64"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9" fillId="0" borderId="0" applyFont="0" applyFill="0" applyBorder="0" applyAlignment="0" applyProtection="0"/>
    <xf numFmtId="165" fontId="1" fillId="0" borderId="0" applyFont="0" applyFill="0" applyBorder="0" applyAlignment="0" applyProtection="0"/>
    <xf numFmtId="165" fontId="29"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6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29" fillId="0" borderId="0" applyFont="0" applyFill="0" applyBorder="0" applyAlignment="0" applyProtection="0"/>
    <xf numFmtId="165" fontId="1" fillId="0" borderId="0" applyFont="0" applyFill="0" applyBorder="0" applyAlignment="0" applyProtection="0"/>
    <xf numFmtId="165" fontId="29" fillId="0" borderId="0" applyFont="0" applyFill="0" applyBorder="0" applyAlignment="0" applyProtection="0"/>
    <xf numFmtId="164" fontId="1" fillId="0" borderId="0" applyFont="0" applyFill="0" applyBorder="0" applyAlignment="0" applyProtection="0"/>
    <xf numFmtId="165" fontId="64"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9" fillId="0" borderId="0" applyFont="0" applyFill="0" applyBorder="0" applyAlignment="0" applyProtection="0"/>
    <xf numFmtId="165" fontId="1" fillId="0" borderId="0" applyFont="0" applyFill="0" applyBorder="0" applyAlignment="0" applyProtection="0"/>
    <xf numFmtId="165" fontId="29"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64"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9" fillId="0" borderId="0" applyFont="0" applyFill="0" applyBorder="0" applyAlignment="0" applyProtection="0"/>
    <xf numFmtId="165" fontId="1" fillId="0" borderId="0" applyFont="0" applyFill="0" applyBorder="0" applyAlignment="0" applyProtection="0"/>
    <xf numFmtId="165" fontId="29"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64"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9" fillId="0" borderId="0" applyFont="0" applyFill="0" applyBorder="0" applyAlignment="0" applyProtection="0"/>
    <xf numFmtId="165" fontId="1" fillId="0" borderId="0" applyFont="0" applyFill="0" applyBorder="0" applyAlignment="0" applyProtection="0"/>
    <xf numFmtId="165" fontId="29"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64"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29" fillId="0" borderId="0" applyFont="0" applyFill="0" applyBorder="0" applyAlignment="0" applyProtection="0"/>
    <xf numFmtId="165" fontId="1" fillId="0" borderId="0" applyFont="0" applyFill="0" applyBorder="0" applyAlignment="0" applyProtection="0"/>
    <xf numFmtId="165" fontId="29" fillId="0" borderId="0" applyFont="0" applyFill="0" applyBorder="0" applyAlignment="0" applyProtection="0"/>
    <xf numFmtId="164" fontId="1" fillId="0" borderId="0" applyFont="0" applyFill="0" applyBorder="0" applyAlignment="0" applyProtection="0"/>
    <xf numFmtId="165" fontId="64"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9" fillId="0" borderId="0" applyFont="0" applyFill="0" applyBorder="0" applyAlignment="0" applyProtection="0"/>
    <xf numFmtId="165" fontId="1" fillId="0" borderId="0" applyFont="0" applyFill="0" applyBorder="0" applyAlignment="0" applyProtection="0"/>
    <xf numFmtId="165" fontId="29"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64"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9" fillId="0" borderId="0" applyFont="0" applyFill="0" applyBorder="0" applyAlignment="0" applyProtection="0"/>
    <xf numFmtId="165" fontId="1" fillId="0" borderId="0" applyFont="0" applyFill="0" applyBorder="0" applyAlignment="0" applyProtection="0"/>
    <xf numFmtId="165" fontId="29"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6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29" fillId="0" borderId="0" applyFont="0" applyFill="0" applyBorder="0" applyAlignment="0" applyProtection="0"/>
    <xf numFmtId="165" fontId="1" fillId="0" borderId="0" applyFont="0" applyFill="0" applyBorder="0" applyAlignment="0" applyProtection="0"/>
    <xf numFmtId="165" fontId="29" fillId="0" borderId="0" applyFont="0" applyFill="0" applyBorder="0" applyAlignment="0" applyProtection="0"/>
    <xf numFmtId="164" fontId="1" fillId="0" borderId="0" applyFont="0" applyFill="0" applyBorder="0" applyAlignment="0" applyProtection="0"/>
    <xf numFmtId="165" fontId="64"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9" fillId="0" borderId="0" applyFont="0" applyFill="0" applyBorder="0" applyAlignment="0" applyProtection="0"/>
    <xf numFmtId="165" fontId="1" fillId="0" borderId="0" applyFont="0" applyFill="0" applyBorder="0" applyAlignment="0" applyProtection="0"/>
    <xf numFmtId="165" fontId="29"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64"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2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7" fontId="1" fillId="0" borderId="0" applyFont="0" applyFill="0" applyBorder="0" applyAlignment="0" applyProtection="0"/>
    <xf numFmtId="0" fontId="29" fillId="0" borderId="0"/>
    <xf numFmtId="165"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189" fontId="29" fillId="0" borderId="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05" fillId="0" borderId="0"/>
    <xf numFmtId="0" fontId="7" fillId="4" borderId="0" applyNumberFormat="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8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0" fontId="29" fillId="0" borderId="0" applyNumberFormat="0" applyFill="0" applyBorder="0" applyAlignment="0" applyProtection="0"/>
    <xf numFmtId="165" fontId="63" fillId="0" borderId="0" applyFont="0" applyFill="0" applyBorder="0" applyAlignment="0" applyProtection="0"/>
    <xf numFmtId="165" fontId="1"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0" fontId="48" fillId="0" borderId="0">
      <alignment vertical="top"/>
    </xf>
    <xf numFmtId="0" fontId="48" fillId="0" borderId="0">
      <alignment vertical="top"/>
    </xf>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9" fillId="0" borderId="0" applyFont="0" applyFill="0" applyBorder="0" applyAlignment="0" applyProtection="0"/>
    <xf numFmtId="165" fontId="1" fillId="0" borderId="0" applyFont="0" applyFill="0" applyBorder="0" applyAlignment="0" applyProtection="0"/>
    <xf numFmtId="165" fontId="46"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64" fillId="0" borderId="0" applyFont="0" applyFill="0" applyBorder="0" applyAlignment="0" applyProtection="0"/>
    <xf numFmtId="165" fontId="29" fillId="0" borderId="0" applyFont="0" applyFill="0" applyBorder="0" applyAlignment="0" applyProtection="0"/>
    <xf numFmtId="164" fontId="104" fillId="0" borderId="0" applyFont="0" applyFill="0" applyBorder="0" applyAlignment="0" applyProtection="0"/>
    <xf numFmtId="0" fontId="46" fillId="0" borderId="0">
      <alignment vertical="top"/>
    </xf>
    <xf numFmtId="0" fontId="1" fillId="0" borderId="0"/>
    <xf numFmtId="165" fontId="1" fillId="0" borderId="0" applyFont="0" applyFill="0" applyBorder="0" applyAlignment="0" applyProtection="0"/>
    <xf numFmtId="164" fontId="1"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1" fillId="0" borderId="0" applyFont="0" applyFill="0" applyBorder="0" applyAlignment="0" applyProtection="0"/>
    <xf numFmtId="165" fontId="29" fillId="0" borderId="0" applyFont="0" applyFill="0" applyBorder="0" applyAlignment="0" applyProtection="0"/>
    <xf numFmtId="165"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0" fontId="63" fillId="0" borderId="0"/>
    <xf numFmtId="165" fontId="29" fillId="0" borderId="0" applyFont="0" applyFill="0" applyBorder="0" applyAlignment="0" applyProtection="0"/>
    <xf numFmtId="164" fontId="1" fillId="0" borderId="0" applyFont="0" applyFill="0" applyBorder="0" applyAlignment="0" applyProtection="0"/>
    <xf numFmtId="164" fontId="100" fillId="0" borderId="0" applyFont="0" applyFill="0" applyBorder="0" applyAlignment="0" applyProtection="0"/>
    <xf numFmtId="165" fontId="2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0" fontId="16" fillId="13" borderId="0" applyNumberFormat="0" applyBorder="0" applyAlignment="0" applyProtection="0"/>
    <xf numFmtId="0" fontId="107" fillId="0" borderId="0"/>
    <xf numFmtId="164" fontId="29" fillId="0" borderId="0" applyFont="0" applyFill="0" applyBorder="0" applyAlignment="0" applyProtection="0"/>
    <xf numFmtId="41" fontId="1" fillId="0" borderId="0" applyFont="0" applyFill="0" applyBorder="0" applyAlignment="0" applyProtection="0"/>
    <xf numFmtId="164" fontId="29"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5" fontId="1" fillId="0" borderId="0" applyFont="0" applyFill="0" applyBorder="0" applyAlignment="0" applyProtection="0"/>
    <xf numFmtId="43" fontId="29" fillId="0" borderId="0" applyFont="0" applyFill="0" applyBorder="0" applyAlignment="0" applyProtection="0"/>
    <xf numFmtId="165" fontId="1"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0" fontId="108" fillId="0" borderId="0"/>
    <xf numFmtId="9" fontId="10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0" fontId="98" fillId="0" borderId="0"/>
    <xf numFmtId="43" fontId="98" fillId="0" borderId="0" applyFont="0" applyFill="0" applyBorder="0" applyAlignment="0" applyProtection="0"/>
    <xf numFmtId="9" fontId="98" fillId="0" borderId="0" applyFont="0" applyFill="0" applyBorder="0" applyAlignment="0" applyProtection="0"/>
    <xf numFmtId="164" fontId="98" fillId="0" borderId="0" applyFont="0" applyFill="0" applyBorder="0" applyAlignment="0" applyProtection="0"/>
    <xf numFmtId="0" fontId="1" fillId="0" borderId="0"/>
    <xf numFmtId="9" fontId="1" fillId="0" borderId="0" applyFont="0" applyFill="0" applyBorder="0" applyAlignment="0" applyProtection="0"/>
    <xf numFmtId="167" fontId="29"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0" fontId="19" fillId="45" borderId="0" applyBorder="0" applyAlignment="0" applyProtection="0"/>
    <xf numFmtId="188" fontId="2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43" fontId="98"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98"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1" fontId="1" fillId="0" borderId="0" applyFont="0" applyFill="0" applyBorder="0" applyAlignment="0" applyProtection="0"/>
    <xf numFmtId="43" fontId="29" fillId="0" borderId="0" applyFont="0" applyFill="0" applyBorder="0" applyAlignment="0" applyProtection="0"/>
    <xf numFmtId="43" fontId="108"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cellStyleXfs>
  <cellXfs count="720">
    <xf numFmtId="0" fontId="0" fillId="0" borderId="0" xfId="0"/>
    <xf numFmtId="0" fontId="18" fillId="0" borderId="0" xfId="0" applyFont="1"/>
    <xf numFmtId="0" fontId="21" fillId="0" borderId="0" xfId="0" applyFont="1"/>
    <xf numFmtId="0" fontId="21" fillId="0" borderId="0" xfId="0" applyFont="1" applyAlignment="1">
      <alignment wrapText="1"/>
    </xf>
    <xf numFmtId="170" fontId="21" fillId="0" borderId="0" xfId="1" applyNumberFormat="1" applyFont="1"/>
    <xf numFmtId="0" fontId="22" fillId="0" borderId="17" xfId="0" applyFont="1" applyBorder="1"/>
    <xf numFmtId="168" fontId="21" fillId="0" borderId="0" xfId="0" applyNumberFormat="1" applyFont="1"/>
    <xf numFmtId="0" fontId="21" fillId="0" borderId="0" xfId="0" applyFont="1" applyAlignment="1">
      <alignment vertical="center"/>
    </xf>
    <xf numFmtId="168" fontId="21" fillId="0" borderId="0" xfId="0" applyNumberFormat="1" applyFont="1" applyAlignment="1">
      <alignment vertical="center"/>
    </xf>
    <xf numFmtId="172" fontId="21" fillId="0" borderId="0" xfId="0" applyNumberFormat="1" applyFont="1" applyAlignment="1">
      <alignment vertical="center"/>
    </xf>
    <xf numFmtId="3" fontId="21" fillId="0" borderId="0" xfId="0" applyNumberFormat="1" applyFont="1" applyAlignment="1">
      <alignment vertical="center"/>
    </xf>
    <xf numFmtId="0" fontId="32" fillId="0" borderId="0" xfId="0" applyFont="1" applyAlignment="1">
      <alignment vertical="center"/>
    </xf>
    <xf numFmtId="168" fontId="32" fillId="0" borderId="0" xfId="0" applyNumberFormat="1" applyFont="1" applyAlignment="1">
      <alignment vertical="center"/>
    </xf>
    <xf numFmtId="0" fontId="32" fillId="0" borderId="0" xfId="0" applyFont="1"/>
    <xf numFmtId="0" fontId="34" fillId="0" borderId="0" xfId="49" applyFont="1"/>
    <xf numFmtId="0" fontId="39" fillId="0" borderId="17" xfId="0" applyFont="1" applyBorder="1"/>
    <xf numFmtId="49" fontId="21" fillId="0" borderId="17" xfId="0" applyNumberFormat="1" applyFont="1" applyBorder="1"/>
    <xf numFmtId="0" fontId="22" fillId="0" borderId="0" xfId="0" applyFont="1"/>
    <xf numFmtId="0" fontId="34" fillId="0" borderId="0" xfId="49" applyFont="1" applyAlignment="1">
      <alignment wrapText="1"/>
    </xf>
    <xf numFmtId="0" fontId="40" fillId="0" borderId="0" xfId="49" applyFont="1" applyAlignment="1">
      <alignment horizontal="center" vertical="center"/>
    </xf>
    <xf numFmtId="175" fontId="21" fillId="0" borderId="0" xfId="0" applyNumberFormat="1" applyFont="1"/>
    <xf numFmtId="0" fontId="35" fillId="0" borderId="0" xfId="0" applyFont="1"/>
    <xf numFmtId="0" fontId="36" fillId="0" borderId="0" xfId="0" applyFont="1"/>
    <xf numFmtId="0" fontId="36" fillId="0" borderId="0" xfId="0" applyFont="1" applyAlignment="1">
      <alignment horizontal="left"/>
    </xf>
    <xf numFmtId="0" fontId="36" fillId="0" borderId="0" xfId="0" applyFont="1" applyAlignment="1">
      <alignment horizontal="left" wrapText="1"/>
    </xf>
    <xf numFmtId="0" fontId="33" fillId="0" borderId="0" xfId="49" quotePrefix="1" applyFont="1" applyAlignment="1">
      <alignment horizontal="left"/>
    </xf>
    <xf numFmtId="0" fontId="43" fillId="0" borderId="0" xfId="0" applyFont="1"/>
    <xf numFmtId="179" fontId="45" fillId="0" borderId="0" xfId="0" applyNumberFormat="1" applyFont="1"/>
    <xf numFmtId="0" fontId="34" fillId="0" borderId="16" xfId="49" applyFont="1" applyBorder="1"/>
    <xf numFmtId="0" fontId="34" fillId="0" borderId="0" xfId="46" applyFont="1"/>
    <xf numFmtId="0" fontId="34" fillId="0" borderId="0" xfId="49" quotePrefix="1" applyFont="1"/>
    <xf numFmtId="0" fontId="49" fillId="0" borderId="0" xfId="0" applyFont="1" applyAlignment="1">
      <alignment vertical="center"/>
    </xf>
    <xf numFmtId="0" fontId="51" fillId="0" borderId="0" xfId="0" applyFont="1"/>
    <xf numFmtId="0" fontId="51" fillId="0" borderId="0" xfId="0" applyFont="1" applyAlignment="1">
      <alignment horizontal="left"/>
    </xf>
    <xf numFmtId="0" fontId="51" fillId="0" borderId="0" xfId="0" applyFont="1" applyAlignment="1">
      <alignment horizontal="center"/>
    </xf>
    <xf numFmtId="167" fontId="51" fillId="0" borderId="0" xfId="1" applyFont="1"/>
    <xf numFmtId="0" fontId="52" fillId="34" borderId="10" xfId="0" applyFont="1" applyFill="1" applyBorder="1" applyAlignment="1">
      <alignment horizontal="center"/>
    </xf>
    <xf numFmtId="0" fontId="51" fillId="0" borderId="10" xfId="0" applyFont="1" applyBorder="1" applyAlignment="1">
      <alignment horizontal="center" wrapText="1"/>
    </xf>
    <xf numFmtId="167" fontId="51" fillId="0" borderId="10" xfId="1" applyFont="1" applyFill="1" applyBorder="1" applyAlignment="1">
      <alignment wrapText="1"/>
    </xf>
    <xf numFmtId="0" fontId="21" fillId="0" borderId="0" xfId="0" applyFont="1" applyAlignment="1">
      <alignment horizontal="center"/>
    </xf>
    <xf numFmtId="0" fontId="18" fillId="0" borderId="0" xfId="0" applyFont="1" applyAlignment="1">
      <alignment horizontal="center"/>
    </xf>
    <xf numFmtId="170" fontId="51" fillId="0" borderId="0" xfId="1" applyNumberFormat="1" applyFont="1"/>
    <xf numFmtId="167" fontId="52" fillId="34" borderId="10" xfId="1" applyFont="1" applyFill="1" applyBorder="1" applyAlignment="1">
      <alignment horizontal="center"/>
    </xf>
    <xf numFmtId="170" fontId="52" fillId="34" borderId="10" xfId="1" applyNumberFormat="1" applyFont="1" applyFill="1" applyBorder="1" applyAlignment="1">
      <alignment horizontal="center"/>
    </xf>
    <xf numFmtId="170" fontId="51" fillId="0" borderId="10" xfId="1" applyNumberFormat="1" applyFont="1" applyFill="1" applyBorder="1" applyAlignment="1">
      <alignment wrapText="1"/>
    </xf>
    <xf numFmtId="0" fontId="33" fillId="0" borderId="0" xfId="46" applyFont="1"/>
    <xf numFmtId="173" fontId="21" fillId="0" borderId="0" xfId="0" applyNumberFormat="1" applyFont="1" applyAlignment="1">
      <alignment vertical="center"/>
    </xf>
    <xf numFmtId="167" fontId="34" fillId="0" borderId="0" xfId="1" applyFont="1" applyFill="1" applyBorder="1"/>
    <xf numFmtId="0" fontId="35" fillId="0" borderId="0" xfId="0" applyFont="1" applyAlignment="1">
      <alignment vertical="center"/>
    </xf>
    <xf numFmtId="0" fontId="35" fillId="0" borderId="0" xfId="0" applyFont="1" applyAlignment="1">
      <alignment horizontal="justify" vertical="center"/>
    </xf>
    <xf numFmtId="0" fontId="33" fillId="0" borderId="0" xfId="49" quotePrefix="1" applyFont="1" applyAlignment="1">
      <alignment horizontal="center"/>
    </xf>
    <xf numFmtId="171" fontId="24" fillId="33" borderId="0" xfId="44" applyFont="1" applyFill="1" applyAlignment="1">
      <alignment horizontal="left"/>
    </xf>
    <xf numFmtId="0" fontId="18" fillId="0" borderId="0" xfId="0" applyFont="1" applyAlignment="1">
      <alignment vertical="center"/>
    </xf>
    <xf numFmtId="0" fontId="21" fillId="0" borderId="29" xfId="0" applyFont="1" applyBorder="1" applyAlignment="1">
      <alignment horizontal="left" indent="1"/>
    </xf>
    <xf numFmtId="0" fontId="37" fillId="0" borderId="0" xfId="0" applyFont="1" applyAlignment="1">
      <alignment horizontal="justify" vertical="center"/>
    </xf>
    <xf numFmtId="0" fontId="20" fillId="0" borderId="0" xfId="0" applyFont="1" applyAlignment="1">
      <alignment vertical="center"/>
    </xf>
    <xf numFmtId="0" fontId="37" fillId="0" borderId="0" xfId="0" applyFont="1" applyAlignment="1">
      <alignment vertical="center"/>
    </xf>
    <xf numFmtId="0" fontId="34" fillId="0" borderId="0" xfId="46" applyFont="1" applyAlignment="1">
      <alignment horizontal="left"/>
    </xf>
    <xf numFmtId="0" fontId="36" fillId="0" borderId="0" xfId="0" applyFont="1" applyAlignment="1">
      <alignment horizontal="left" vertical="center" wrapText="1"/>
    </xf>
    <xf numFmtId="0" fontId="34" fillId="0" borderId="16" xfId="46" applyFont="1" applyBorder="1"/>
    <xf numFmtId="0" fontId="35" fillId="0" borderId="0" xfId="0" applyFont="1" applyAlignment="1">
      <alignment horizontal="left" indent="1"/>
    </xf>
    <xf numFmtId="0" fontId="20" fillId="0" borderId="0" xfId="0" applyFont="1" applyAlignment="1">
      <alignment horizontal="left" vertical="center"/>
    </xf>
    <xf numFmtId="0" fontId="37" fillId="0" borderId="16" xfId="0" applyFont="1" applyBorder="1" applyAlignment="1">
      <alignment horizontal="center" vertical="center" wrapText="1"/>
    </xf>
    <xf numFmtId="0" fontId="37" fillId="0" borderId="16" xfId="0" applyFont="1" applyBorder="1" applyAlignment="1">
      <alignment horizontal="left" vertical="center"/>
    </xf>
    <xf numFmtId="0" fontId="68" fillId="0" borderId="0" xfId="46" applyFont="1"/>
    <xf numFmtId="164" fontId="20" fillId="0" borderId="0" xfId="51" applyFont="1" applyAlignment="1">
      <alignment vertical="center"/>
    </xf>
    <xf numFmtId="0" fontId="22" fillId="0" borderId="29" xfId="0" applyFont="1" applyBorder="1" applyAlignment="1">
      <alignment horizontal="left" vertical="center" indent="1"/>
    </xf>
    <xf numFmtId="0" fontId="21" fillId="0" borderId="29" xfId="0" applyFont="1" applyBorder="1" applyAlignment="1">
      <alignment horizontal="left" vertical="center" indent="1"/>
    </xf>
    <xf numFmtId="0" fontId="21" fillId="0" borderId="29" xfId="0" applyFont="1" applyBorder="1" applyAlignment="1">
      <alignment horizontal="left" vertical="center" wrapText="1" indent="1"/>
    </xf>
    <xf numFmtId="0" fontId="22" fillId="0" borderId="29" xfId="0" applyFont="1" applyBorder="1" applyAlignment="1">
      <alignment horizontal="left" indent="1"/>
    </xf>
    <xf numFmtId="0" fontId="22" fillId="0" borderId="33" xfId="0" applyFont="1" applyBorder="1" applyAlignment="1">
      <alignment horizontal="left" vertical="center" indent="1"/>
    </xf>
    <xf numFmtId="0" fontId="72" fillId="0" borderId="0" xfId="0" applyFont="1"/>
    <xf numFmtId="0" fontId="52" fillId="34" borderId="10" xfId="0" applyFont="1" applyFill="1" applyBorder="1" applyAlignment="1">
      <alignment horizontal="left" vertical="center"/>
    </xf>
    <xf numFmtId="49" fontId="73" fillId="0" borderId="0" xfId="0" applyNumberFormat="1" applyFont="1" applyAlignment="1">
      <alignment horizontal="left" vertical="top"/>
    </xf>
    <xf numFmtId="0" fontId="47" fillId="0" borderId="0" xfId="0" applyFont="1" applyAlignment="1">
      <alignment horizontal="right" vertical="top" wrapText="1"/>
    </xf>
    <xf numFmtId="0" fontId="74" fillId="0" borderId="0" xfId="0" applyFont="1" applyAlignment="1">
      <alignment horizontal="center" vertical="top" wrapText="1"/>
    </xf>
    <xf numFmtId="0" fontId="47" fillId="33" borderId="0" xfId="0" applyFont="1" applyFill="1" applyAlignment="1">
      <alignment horizontal="center" vertical="top" wrapText="1"/>
    </xf>
    <xf numFmtId="0" fontId="50" fillId="0" borderId="31" xfId="0" applyFont="1" applyBorder="1" applyAlignment="1">
      <alignment horizontal="center"/>
    </xf>
    <xf numFmtId="0" fontId="50" fillId="36" borderId="36" xfId="0" applyFont="1" applyFill="1" applyBorder="1" applyAlignment="1">
      <alignment horizontal="center"/>
    </xf>
    <xf numFmtId="0" fontId="72" fillId="0" borderId="0" xfId="0" applyFont="1" applyAlignment="1">
      <alignment vertical="center"/>
    </xf>
    <xf numFmtId="3" fontId="72" fillId="0" borderId="0" xfId="0" applyNumberFormat="1" applyFont="1"/>
    <xf numFmtId="0" fontId="72" fillId="0" borderId="23" xfId="0" applyFont="1" applyBorder="1"/>
    <xf numFmtId="164" fontId="43" fillId="0" borderId="10" xfId="51" applyFont="1" applyFill="1" applyBorder="1"/>
    <xf numFmtId="164" fontId="43" fillId="0" borderId="0" xfId="51" applyFont="1" applyFill="1" applyBorder="1"/>
    <xf numFmtId="164" fontId="41" fillId="0" borderId="10" xfId="51" applyFont="1" applyFill="1" applyBorder="1"/>
    <xf numFmtId="164" fontId="72" fillId="0" borderId="0" xfId="51" applyFont="1"/>
    <xf numFmtId="164" fontId="43" fillId="0" borderId="13" xfId="51" applyFont="1" applyFill="1" applyBorder="1"/>
    <xf numFmtId="164" fontId="72" fillId="0" borderId="23" xfId="51" applyFont="1" applyBorder="1"/>
    <xf numFmtId="164" fontId="43" fillId="0" borderId="23" xfId="51" applyFont="1" applyFill="1" applyBorder="1"/>
    <xf numFmtId="164" fontId="72" fillId="0" borderId="0" xfId="51" applyFont="1" applyBorder="1"/>
    <xf numFmtId="164" fontId="72" fillId="0" borderId="0" xfId="51" applyFont="1" applyFill="1"/>
    <xf numFmtId="164" fontId="43" fillId="0" borderId="0" xfId="51" applyFont="1" applyAlignment="1">
      <alignment horizontal="right"/>
    </xf>
    <xf numFmtId="164" fontId="45" fillId="0" borderId="0" xfId="51" applyFont="1"/>
    <xf numFmtId="0" fontId="44" fillId="35" borderId="24" xfId="0" applyFont="1" applyFill="1" applyBorder="1"/>
    <xf numFmtId="164" fontId="44" fillId="35" borderId="24" xfId="51" applyFont="1" applyFill="1" applyBorder="1"/>
    <xf numFmtId="0" fontId="33" fillId="0" borderId="0" xfId="49" quotePrefix="1" applyFont="1"/>
    <xf numFmtId="0" fontId="35" fillId="0" borderId="0" xfId="0" applyFont="1" applyAlignment="1">
      <alignment horizontal="center"/>
    </xf>
    <xf numFmtId="0" fontId="68" fillId="0" borderId="0" xfId="0" applyFont="1"/>
    <xf numFmtId="0" fontId="68" fillId="0" borderId="0" xfId="0" applyFont="1" applyAlignment="1">
      <alignment horizontal="left" wrapText="1"/>
    </xf>
    <xf numFmtId="0" fontId="68" fillId="0" borderId="0" xfId="0" applyFont="1" applyAlignment="1">
      <alignment horizontal="left"/>
    </xf>
    <xf numFmtId="0" fontId="34" fillId="0" borderId="0" xfId="49" quotePrefix="1" applyFont="1" applyAlignment="1">
      <alignment horizontal="center"/>
    </xf>
    <xf numFmtId="0" fontId="76" fillId="0" borderId="17" xfId="49" applyFont="1" applyBorder="1"/>
    <xf numFmtId="0" fontId="68" fillId="0" borderId="0" xfId="49" applyFont="1"/>
    <xf numFmtId="0" fontId="34" fillId="0" borderId="0" xfId="49" applyFont="1" applyAlignment="1">
      <alignment horizontal="center" vertical="center" wrapText="1"/>
    </xf>
    <xf numFmtId="0" fontId="34" fillId="0" borderId="23" xfId="49" applyFont="1" applyBorder="1"/>
    <xf numFmtId="0" fontId="34" fillId="0" borderId="22" xfId="49" applyFont="1" applyBorder="1"/>
    <xf numFmtId="0" fontId="34" fillId="0" borderId="0" xfId="49" applyFont="1" applyAlignment="1">
      <alignment horizontal="center"/>
    </xf>
    <xf numFmtId="0" fontId="34" fillId="0" borderId="25" xfId="49" applyFont="1" applyBorder="1"/>
    <xf numFmtId="0" fontId="34" fillId="0" borderId="19" xfId="49" applyFont="1" applyBorder="1"/>
    <xf numFmtId="0" fontId="34" fillId="0" borderId="20" xfId="49" applyFont="1" applyBorder="1"/>
    <xf numFmtId="0" fontId="33" fillId="0" borderId="0" xfId="49" applyFont="1" applyAlignment="1">
      <alignment horizontal="center"/>
    </xf>
    <xf numFmtId="174" fontId="22" fillId="0" borderId="0" xfId="51" applyNumberFormat="1" applyFont="1" applyFill="1" applyBorder="1" applyAlignment="1">
      <alignment horizontal="right" indent="1"/>
    </xf>
    <xf numFmtId="174" fontId="22" fillId="0" borderId="28" xfId="51" applyNumberFormat="1" applyFont="1" applyFill="1" applyBorder="1" applyAlignment="1">
      <alignment horizontal="right" indent="1"/>
    </xf>
    <xf numFmtId="174" fontId="21" fillId="0" borderId="28" xfId="51" applyNumberFormat="1" applyFont="1" applyFill="1" applyBorder="1" applyAlignment="1">
      <alignment horizontal="right" indent="1"/>
    </xf>
    <xf numFmtId="174" fontId="21" fillId="0" borderId="0" xfId="51" applyNumberFormat="1" applyFont="1" applyFill="1" applyBorder="1" applyAlignment="1">
      <alignment horizontal="right" indent="1"/>
    </xf>
    <xf numFmtId="0" fontId="21" fillId="0" borderId="29" xfId="0" applyFont="1" applyBorder="1"/>
    <xf numFmtId="0" fontId="78" fillId="0" borderId="0" xfId="0" applyFont="1" applyAlignment="1">
      <alignment horizontal="center"/>
    </xf>
    <xf numFmtId="0" fontId="36" fillId="0" borderId="34" xfId="0" applyFont="1" applyBorder="1"/>
    <xf numFmtId="0" fontId="36" fillId="0" borderId="31" xfId="0" applyFont="1" applyBorder="1"/>
    <xf numFmtId="0" fontId="36" fillId="0" borderId="0" xfId="0" applyFont="1" applyAlignment="1">
      <alignment horizontal="center"/>
    </xf>
    <xf numFmtId="0" fontId="36" fillId="0" borderId="31" xfId="0" applyFont="1" applyBorder="1" applyAlignment="1">
      <alignment horizontal="center"/>
    </xf>
    <xf numFmtId="0" fontId="75" fillId="0" borderId="0" xfId="0" applyFont="1" applyAlignment="1">
      <alignment horizontal="center"/>
    </xf>
    <xf numFmtId="14" fontId="34" fillId="0" borderId="0" xfId="46" applyNumberFormat="1" applyFont="1"/>
    <xf numFmtId="175" fontId="21" fillId="0" borderId="13" xfId="45" applyNumberFormat="1" applyFont="1" applyFill="1" applyBorder="1" applyAlignment="1">
      <alignment horizontal="right" indent="1"/>
    </xf>
    <xf numFmtId="164" fontId="79" fillId="0" borderId="0" xfId="51" applyFont="1" applyBorder="1" applyAlignment="1">
      <alignment horizontal="center"/>
    </xf>
    <xf numFmtId="164" fontId="49" fillId="0" borderId="0" xfId="51" applyFont="1"/>
    <xf numFmtId="3" fontId="36" fillId="0" borderId="0" xfId="0" applyNumberFormat="1" applyFont="1" applyAlignment="1">
      <alignment vertical="center"/>
    </xf>
    <xf numFmtId="3" fontId="21" fillId="0" borderId="0" xfId="0" applyNumberFormat="1" applyFont="1"/>
    <xf numFmtId="164" fontId="72" fillId="0" borderId="0" xfId="0" applyNumberFormat="1" applyFont="1"/>
    <xf numFmtId="0" fontId="81" fillId="0" borderId="0" xfId="0" applyFont="1"/>
    <xf numFmtId="0" fontId="35" fillId="0" borderId="17" xfId="0" applyFont="1" applyBorder="1" applyAlignment="1">
      <alignment horizontal="justify" vertical="center"/>
    </xf>
    <xf numFmtId="0" fontId="66" fillId="0" borderId="0" xfId="53" applyFont="1" applyFill="1" applyBorder="1" applyAlignment="1">
      <alignment horizontal="center"/>
    </xf>
    <xf numFmtId="0" fontId="84" fillId="0" borderId="0" xfId="46" applyFont="1"/>
    <xf numFmtId="0" fontId="81" fillId="0" borderId="0" xfId="0" applyFont="1" applyAlignment="1">
      <alignment vertical="center"/>
    </xf>
    <xf numFmtId="0" fontId="46" fillId="0" borderId="0" xfId="49" quotePrefix="1" applyFont="1" applyAlignment="1">
      <alignment horizontal="center"/>
    </xf>
    <xf numFmtId="0" fontId="24" fillId="0" borderId="0" xfId="46" applyFont="1" applyAlignment="1">
      <alignment horizontal="center"/>
    </xf>
    <xf numFmtId="171" fontId="24" fillId="33" borderId="0" xfId="44" applyFont="1" applyFill="1" applyAlignment="1">
      <alignment horizontal="center"/>
    </xf>
    <xf numFmtId="0" fontId="22" fillId="0" borderId="14" xfId="0" applyFont="1" applyBorder="1" applyAlignment="1">
      <alignment horizontal="center"/>
    </xf>
    <xf numFmtId="0" fontId="27" fillId="0" borderId="14" xfId="0" applyFont="1" applyBorder="1" applyAlignment="1">
      <alignment horizontal="center"/>
    </xf>
    <xf numFmtId="0" fontId="22" fillId="0" borderId="15" xfId="0" applyFont="1" applyBorder="1" applyAlignment="1">
      <alignment horizontal="center"/>
    </xf>
    <xf numFmtId="0" fontId="22" fillId="0" borderId="0" xfId="0" applyFont="1" applyAlignment="1">
      <alignment horizontal="center"/>
    </xf>
    <xf numFmtId="168" fontId="22" fillId="0" borderId="0" xfId="51" applyNumberFormat="1" applyFont="1" applyFill="1" applyBorder="1" applyAlignment="1">
      <alignment horizontal="center"/>
    </xf>
    <xf numFmtId="168" fontId="21" fillId="0" borderId="0" xfId="51" applyNumberFormat="1" applyFont="1" applyFill="1" applyBorder="1" applyAlignment="1">
      <alignment horizontal="center"/>
    </xf>
    <xf numFmtId="0" fontId="22" fillId="0" borderId="31" xfId="0" applyFont="1" applyBorder="1" applyAlignment="1">
      <alignment horizontal="center" vertical="center"/>
    </xf>
    <xf numFmtId="0" fontId="22" fillId="0" borderId="14" xfId="0" quotePrefix="1" applyFont="1" applyBorder="1" applyAlignment="1">
      <alignment horizontal="center"/>
    </xf>
    <xf numFmtId="0" fontId="22" fillId="0" borderId="0" xfId="0" applyFont="1" applyAlignment="1">
      <alignment horizontal="center" wrapText="1"/>
    </xf>
    <xf numFmtId="164" fontId="21" fillId="0" borderId="0" xfId="51" applyFont="1"/>
    <xf numFmtId="170" fontId="18" fillId="0" borderId="0" xfId="0" applyNumberFormat="1" applyFont="1"/>
    <xf numFmtId="170" fontId="21" fillId="0" borderId="0" xfId="0" applyNumberFormat="1" applyFont="1"/>
    <xf numFmtId="0" fontId="31" fillId="0" borderId="0" xfId="0" applyFont="1"/>
    <xf numFmtId="0" fontId="38" fillId="0" borderId="0" xfId="0" applyFont="1"/>
    <xf numFmtId="0" fontId="22" fillId="0" borderId="33" xfId="0" applyFont="1" applyBorder="1" applyAlignment="1">
      <alignment horizontal="left" indent="1"/>
    </xf>
    <xf numFmtId="168" fontId="22" fillId="0" borderId="31" xfId="51" applyNumberFormat="1" applyFont="1" applyFill="1" applyBorder="1" applyAlignment="1">
      <alignment horizontal="center"/>
    </xf>
    <xf numFmtId="168" fontId="31" fillId="0" borderId="0" xfId="0" applyNumberFormat="1" applyFont="1"/>
    <xf numFmtId="170" fontId="31" fillId="0" borderId="0" xfId="1" applyNumberFormat="1" applyFont="1" applyFill="1"/>
    <xf numFmtId="170" fontId="38" fillId="0" borderId="0" xfId="1" applyNumberFormat="1" applyFont="1" applyFill="1"/>
    <xf numFmtId="173" fontId="22" fillId="0" borderId="14" xfId="1" applyNumberFormat="1" applyFont="1" applyFill="1" applyBorder="1"/>
    <xf numFmtId="173" fontId="21" fillId="0" borderId="14" xfId="1" applyNumberFormat="1" applyFont="1" applyFill="1" applyBorder="1"/>
    <xf numFmtId="173" fontId="22" fillId="0" borderId="15" xfId="1" applyNumberFormat="1" applyFont="1" applyFill="1" applyBorder="1"/>
    <xf numFmtId="0" fontId="22" fillId="0" borderId="0" xfId="0" applyFont="1" applyAlignment="1">
      <alignment vertical="center"/>
    </xf>
    <xf numFmtId="175" fontId="21" fillId="0" borderId="0" xfId="0" applyNumberFormat="1" applyFont="1" applyAlignment="1">
      <alignment vertical="center"/>
    </xf>
    <xf numFmtId="177" fontId="49" fillId="0" borderId="0" xfId="51" applyNumberFormat="1" applyFont="1" applyFill="1" applyAlignment="1">
      <alignment vertical="center"/>
    </xf>
    <xf numFmtId="164" fontId="21" fillId="0" borderId="0" xfId="0" applyNumberFormat="1" applyFont="1" applyAlignment="1">
      <alignment vertical="center"/>
    </xf>
    <xf numFmtId="0" fontId="34" fillId="0" borderId="17" xfId="49" applyFont="1" applyBorder="1"/>
    <xf numFmtId="0" fontId="34" fillId="0" borderId="18" xfId="49" applyFont="1" applyBorder="1"/>
    <xf numFmtId="0" fontId="54" fillId="0" borderId="0" xfId="0" applyFont="1" applyAlignment="1">
      <alignment horizontal="justify" vertical="center"/>
    </xf>
    <xf numFmtId="0" fontId="66" fillId="0" borderId="0" xfId="53" applyFont="1" applyFill="1"/>
    <xf numFmtId="168" fontId="21" fillId="0" borderId="0" xfId="51" applyNumberFormat="1" applyFont="1" applyFill="1" applyBorder="1"/>
    <xf numFmtId="0" fontId="36" fillId="0" borderId="10" xfId="0" applyFont="1" applyBorder="1" applyAlignment="1">
      <alignment horizontal="left" vertical="center" indent="1"/>
    </xf>
    <xf numFmtId="0" fontId="36" fillId="0" borderId="10" xfId="0" applyFont="1" applyBorder="1" applyAlignment="1">
      <alignment horizontal="center" vertical="center"/>
    </xf>
    <xf numFmtId="0" fontId="21" fillId="0" borderId="17" xfId="0" applyFont="1" applyBorder="1"/>
    <xf numFmtId="0" fontId="22" fillId="0" borderId="19" xfId="0" applyFont="1" applyBorder="1"/>
    <xf numFmtId="49" fontId="21" fillId="0" borderId="17" xfId="0" quotePrefix="1" applyNumberFormat="1" applyFont="1" applyBorder="1"/>
    <xf numFmtId="0" fontId="22" fillId="0" borderId="16" xfId="0" applyFont="1" applyBorder="1"/>
    <xf numFmtId="173" fontId="21" fillId="0" borderId="0" xfId="0" applyNumberFormat="1" applyFont="1"/>
    <xf numFmtId="0" fontId="51" fillId="0" borderId="10" xfId="0" applyFont="1" applyBorder="1"/>
    <xf numFmtId="0" fontId="68" fillId="0" borderId="17" xfId="49" applyFont="1" applyBorder="1"/>
    <xf numFmtId="0" fontId="68" fillId="0" borderId="17" xfId="46" applyFont="1" applyBorder="1"/>
    <xf numFmtId="0" fontId="51" fillId="0" borderId="10" xfId="0" applyFont="1" applyBorder="1" applyAlignment="1">
      <alignment horizontal="left"/>
    </xf>
    <xf numFmtId="175" fontId="34" fillId="0" borderId="0" xfId="46" applyNumberFormat="1" applyFont="1"/>
    <xf numFmtId="164" fontId="34" fillId="0" borderId="0" xfId="46" applyNumberFormat="1" applyFont="1"/>
    <xf numFmtId="0" fontId="36" fillId="0" borderId="0" xfId="0" applyFont="1" applyAlignment="1">
      <alignment vertical="center"/>
    </xf>
    <xf numFmtId="3" fontId="34" fillId="0" borderId="0" xfId="46" applyNumberFormat="1" applyFont="1"/>
    <xf numFmtId="0" fontId="34" fillId="0" borderId="0" xfId="46" applyFont="1" applyAlignment="1">
      <alignment horizontal="center"/>
    </xf>
    <xf numFmtId="0" fontId="33" fillId="0" borderId="0" xfId="46" applyFont="1" applyAlignment="1">
      <alignment horizontal="center"/>
    </xf>
    <xf numFmtId="0" fontId="35" fillId="0" borderId="0" xfId="0" applyFont="1" applyAlignment="1">
      <alignment horizontal="left" vertical="center"/>
    </xf>
    <xf numFmtId="14" fontId="36" fillId="0" borderId="0" xfId="0" applyNumberFormat="1" applyFont="1"/>
    <xf numFmtId="0" fontId="37" fillId="0" borderId="0" xfId="0" applyFont="1" applyAlignment="1">
      <alignment vertical="center" wrapText="1"/>
    </xf>
    <xf numFmtId="0" fontId="20" fillId="0" borderId="0" xfId="0" applyFont="1" applyAlignment="1">
      <alignment horizontal="justify" vertical="center" wrapText="1"/>
    </xf>
    <xf numFmtId="0" fontId="20" fillId="0" borderId="0" xfId="0" applyFont="1" applyAlignment="1">
      <alignment vertical="center" wrapText="1"/>
    </xf>
    <xf numFmtId="0" fontId="34" fillId="0" borderId="0" xfId="46" applyFont="1" applyAlignment="1">
      <alignment horizontal="right"/>
    </xf>
    <xf numFmtId="0" fontId="20" fillId="0" borderId="0" xfId="0" applyFont="1" applyAlignment="1">
      <alignment horizontal="justify" vertical="center"/>
    </xf>
    <xf numFmtId="0" fontId="34" fillId="0" borderId="0" xfId="46" applyFont="1" applyAlignment="1">
      <alignment wrapText="1"/>
    </xf>
    <xf numFmtId="0" fontId="34" fillId="0" borderId="0" xfId="46" applyFont="1" applyAlignment="1">
      <alignment vertical="center"/>
    </xf>
    <xf numFmtId="174" fontId="21" fillId="0" borderId="0" xfId="0" applyNumberFormat="1" applyFont="1"/>
    <xf numFmtId="167" fontId="21" fillId="0" borderId="0" xfId="1" applyFont="1" applyFill="1"/>
    <xf numFmtId="167" fontId="21" fillId="0" borderId="0" xfId="1" applyFont="1"/>
    <xf numFmtId="170" fontId="21" fillId="0" borderId="0" xfId="1" applyNumberFormat="1" applyFont="1" applyFill="1"/>
    <xf numFmtId="174" fontId="22" fillId="0" borderId="31" xfId="51" applyNumberFormat="1" applyFont="1" applyFill="1" applyBorder="1" applyAlignment="1">
      <alignment horizontal="right" indent="1"/>
    </xf>
    <xf numFmtId="170" fontId="34" fillId="0" borderId="0" xfId="1" applyNumberFormat="1" applyFont="1"/>
    <xf numFmtId="0" fontId="62" fillId="0" borderId="0" xfId="46" applyFont="1" applyAlignment="1">
      <alignment horizontal="center"/>
    </xf>
    <xf numFmtId="0" fontId="22" fillId="0" borderId="0" xfId="0" applyFont="1" applyAlignment="1">
      <alignment horizontal="center" vertical="center"/>
    </xf>
    <xf numFmtId="0" fontId="34" fillId="0" borderId="0" xfId="0" applyFont="1" applyAlignment="1">
      <alignment horizontal="justify" vertical="center" wrapText="1"/>
    </xf>
    <xf numFmtId="0" fontId="44" fillId="38" borderId="10" xfId="0" applyFont="1" applyFill="1" applyBorder="1" applyAlignment="1">
      <alignment horizontal="center" vertical="center" wrapText="1"/>
    </xf>
    <xf numFmtId="0" fontId="44" fillId="35" borderId="10" xfId="0" applyFont="1" applyFill="1" applyBorder="1" applyAlignment="1">
      <alignment horizontal="center" vertical="center" wrapText="1"/>
    </xf>
    <xf numFmtId="3" fontId="86" fillId="0" borderId="0" xfId="0" applyNumberFormat="1" applyFont="1" applyAlignment="1">
      <alignment horizontal="right" vertical="center"/>
    </xf>
    <xf numFmtId="164" fontId="36" fillId="0" borderId="0" xfId="0" applyNumberFormat="1" applyFont="1" applyAlignment="1">
      <alignment vertical="center"/>
    </xf>
    <xf numFmtId="0" fontId="21" fillId="0" borderId="0" xfId="0" applyFont="1" applyAlignment="1">
      <alignment horizontal="center" wrapText="1"/>
    </xf>
    <xf numFmtId="0" fontId="21" fillId="0" borderId="0" xfId="0" applyFont="1" applyAlignment="1">
      <alignment horizontal="left" vertical="center"/>
    </xf>
    <xf numFmtId="0" fontId="21" fillId="0" borderId="16" xfId="0" applyFont="1" applyBorder="1" applyAlignment="1">
      <alignment vertical="center"/>
    </xf>
    <xf numFmtId="0" fontId="21" fillId="0" borderId="0" xfId="0" applyFont="1" applyAlignment="1">
      <alignment vertical="center" wrapText="1"/>
    </xf>
    <xf numFmtId="0" fontId="31" fillId="0" borderId="0" xfId="0" applyFont="1" applyAlignment="1">
      <alignment vertical="center"/>
    </xf>
    <xf numFmtId="0" fontId="46" fillId="0" borderId="0" xfId="46" applyFont="1" applyAlignment="1">
      <alignment horizontal="center"/>
    </xf>
    <xf numFmtId="0" fontId="43" fillId="0" borderId="10" xfId="0" applyFont="1" applyBorder="1"/>
    <xf numFmtId="3" fontId="43" fillId="0" borderId="0" xfId="0" applyNumberFormat="1" applyFont="1"/>
    <xf numFmtId="0" fontId="44" fillId="0" borderId="10" xfId="0" applyFont="1" applyBorder="1"/>
    <xf numFmtId="170" fontId="81" fillId="0" borderId="0" xfId="1" applyNumberFormat="1" applyFont="1" applyFill="1"/>
    <xf numFmtId="0" fontId="33" fillId="0" borderId="0" xfId="49" applyFont="1"/>
    <xf numFmtId="0" fontId="24" fillId="0" borderId="0" xfId="49" applyFont="1"/>
    <xf numFmtId="0" fontId="68" fillId="0" borderId="17" xfId="49" applyFont="1" applyBorder="1" applyAlignment="1">
      <alignment wrapText="1"/>
    </xf>
    <xf numFmtId="0" fontId="34" fillId="0" borderId="0" xfId="49" applyFont="1" applyAlignment="1">
      <alignment horizontal="left"/>
    </xf>
    <xf numFmtId="0" fontId="68" fillId="0" borderId="17" xfId="49" applyFont="1" applyBorder="1" applyAlignment="1">
      <alignment horizontal="center" vertical="center" wrapText="1"/>
    </xf>
    <xf numFmtId="3" fontId="34" fillId="0" borderId="0" xfId="49" applyNumberFormat="1" applyFont="1"/>
    <xf numFmtId="175" fontId="34" fillId="0" borderId="0" xfId="49" applyNumberFormat="1" applyFont="1"/>
    <xf numFmtId="164" fontId="34" fillId="0" borderId="0" xfId="49" applyNumberFormat="1" applyFont="1"/>
    <xf numFmtId="0" fontId="40" fillId="0" borderId="0" xfId="49" applyFont="1" applyAlignment="1">
      <alignment horizontal="center" vertical="center" wrapText="1"/>
    </xf>
    <xf numFmtId="174" fontId="34" fillId="0" borderId="0" xfId="49" applyNumberFormat="1" applyFont="1"/>
    <xf numFmtId="0" fontId="77" fillId="0" borderId="17" xfId="49" applyFont="1" applyBorder="1" applyAlignment="1">
      <alignment horizontal="center" vertical="center"/>
    </xf>
    <xf numFmtId="3" fontId="34" fillId="0" borderId="0" xfId="49" applyNumberFormat="1" applyFont="1" applyAlignment="1">
      <alignment horizontal="center" vertical="center"/>
    </xf>
    <xf numFmtId="168" fontId="34" fillId="0" borderId="0" xfId="49" applyNumberFormat="1" applyFont="1"/>
    <xf numFmtId="0" fontId="68" fillId="0" borderId="17" xfId="0" applyFont="1" applyBorder="1"/>
    <xf numFmtId="0" fontId="48" fillId="41" borderId="0" xfId="0" applyFont="1" applyFill="1" applyAlignment="1">
      <alignment horizontal="left" vertical="center" wrapText="1"/>
    </xf>
    <xf numFmtId="3" fontId="48" fillId="41" borderId="0" xfId="0" applyNumberFormat="1" applyFont="1" applyFill="1" applyAlignment="1">
      <alignment horizontal="right" vertical="center"/>
    </xf>
    <xf numFmtId="0" fontId="49" fillId="41" borderId="0" xfId="0" applyFont="1" applyFill="1" applyAlignment="1">
      <alignment horizontal="left" vertical="center"/>
    </xf>
    <xf numFmtId="164" fontId="49" fillId="41" borderId="0" xfId="51" applyFont="1" applyFill="1" applyAlignment="1">
      <alignment vertical="center"/>
    </xf>
    <xf numFmtId="177" fontId="48" fillId="41" borderId="0" xfId="51" applyNumberFormat="1" applyFont="1" applyFill="1" applyAlignment="1">
      <alignment horizontal="left" vertical="center" wrapText="1"/>
    </xf>
    <xf numFmtId="3" fontId="49" fillId="0" borderId="0" xfId="0" applyNumberFormat="1" applyFont="1" applyAlignment="1">
      <alignment vertical="center"/>
    </xf>
    <xf numFmtId="0" fontId="35" fillId="0" borderId="10" xfId="0" applyFont="1" applyBorder="1" applyAlignment="1">
      <alignment vertical="center"/>
    </xf>
    <xf numFmtId="0" fontId="51" fillId="42" borderId="10" xfId="0" applyFont="1" applyFill="1" applyBorder="1"/>
    <xf numFmtId="0" fontId="51" fillId="42" borderId="10" xfId="0" applyFont="1" applyFill="1" applyBorder="1" applyAlignment="1">
      <alignment horizontal="left"/>
    </xf>
    <xf numFmtId="0" fontId="51" fillId="42" borderId="10" xfId="0" applyFont="1" applyFill="1" applyBorder="1" applyAlignment="1">
      <alignment horizontal="center" wrapText="1"/>
    </xf>
    <xf numFmtId="170" fontId="51" fillId="42" borderId="10" xfId="1" applyNumberFormat="1" applyFont="1" applyFill="1" applyBorder="1" applyAlignment="1">
      <alignment wrapText="1"/>
    </xf>
    <xf numFmtId="167" fontId="51" fillId="42" borderId="10" xfId="1" applyFont="1" applyFill="1" applyBorder="1" applyAlignment="1">
      <alignment wrapText="1"/>
    </xf>
    <xf numFmtId="0" fontId="51" fillId="42" borderId="0" xfId="0" applyFont="1" applyFill="1"/>
    <xf numFmtId="175" fontId="21" fillId="0" borderId="0" xfId="51" applyNumberFormat="1" applyFont="1" applyFill="1" applyBorder="1" applyAlignment="1">
      <alignment horizontal="right" indent="1"/>
    </xf>
    <xf numFmtId="164" fontId="21" fillId="0" borderId="0" xfId="51" applyFont="1" applyFill="1" applyAlignment="1">
      <alignment vertical="center"/>
    </xf>
    <xf numFmtId="167" fontId="21" fillId="0" borderId="0" xfId="0" applyNumberFormat="1" applyFont="1" applyAlignment="1">
      <alignment vertical="center"/>
    </xf>
    <xf numFmtId="0" fontId="33" fillId="0" borderId="0" xfId="49" quotePrefix="1" applyFont="1" applyAlignment="1">
      <alignment horizontal="center" vertical="center"/>
    </xf>
    <xf numFmtId="0" fontId="33" fillId="0" borderId="0" xfId="49" quotePrefix="1" applyFont="1" applyAlignment="1">
      <alignment vertical="center"/>
    </xf>
    <xf numFmtId="0" fontId="22" fillId="0" borderId="0" xfId="0" applyFont="1" applyAlignment="1">
      <alignment horizontal="left" vertical="center"/>
    </xf>
    <xf numFmtId="0" fontId="34" fillId="0" borderId="0" xfId="49" quotePrefix="1" applyFont="1" applyAlignment="1">
      <alignment horizontal="center" vertical="center"/>
    </xf>
    <xf numFmtId="173" fontId="22" fillId="0" borderId="18" xfId="1" applyNumberFormat="1" applyFont="1" applyFill="1" applyBorder="1"/>
    <xf numFmtId="173" fontId="21" fillId="0" borderId="18" xfId="1" applyNumberFormat="1" applyFont="1" applyFill="1" applyBorder="1"/>
    <xf numFmtId="0" fontId="21" fillId="0" borderId="0" xfId="0" applyFont="1" applyAlignment="1">
      <alignment horizontal="centerContinuous"/>
    </xf>
    <xf numFmtId="168" fontId="21" fillId="0" borderId="17" xfId="1" applyNumberFormat="1" applyFont="1" applyFill="1" applyBorder="1" applyAlignment="1">
      <alignment horizontal="right" vertical="center" indent="1"/>
    </xf>
    <xf numFmtId="168" fontId="21" fillId="0" borderId="14" xfId="1" applyNumberFormat="1" applyFont="1" applyFill="1" applyBorder="1" applyAlignment="1">
      <alignment horizontal="right" vertical="center" indent="1"/>
    </xf>
    <xf numFmtId="168" fontId="22" fillId="0" borderId="17" xfId="1" applyNumberFormat="1" applyFont="1" applyFill="1" applyBorder="1" applyAlignment="1">
      <alignment horizontal="right" vertical="center" indent="1"/>
    </xf>
    <xf numFmtId="168" fontId="22" fillId="0" borderId="14" xfId="1" applyNumberFormat="1" applyFont="1" applyFill="1" applyBorder="1" applyAlignment="1">
      <alignment horizontal="right" vertical="center" indent="1"/>
    </xf>
    <xf numFmtId="168" fontId="22" fillId="0" borderId="17" xfId="1" applyNumberFormat="1" applyFont="1" applyFill="1" applyBorder="1" applyAlignment="1">
      <alignment horizontal="right" vertical="center" wrapText="1" indent="1"/>
    </xf>
    <xf numFmtId="168" fontId="22" fillId="0" borderId="19" xfId="1" applyNumberFormat="1" applyFont="1" applyFill="1" applyBorder="1" applyAlignment="1">
      <alignment horizontal="right" vertical="center" indent="1"/>
    </xf>
    <xf numFmtId="0" fontId="36" fillId="0" borderId="10" xfId="0" applyFont="1" applyBorder="1" applyAlignment="1">
      <alignment horizontal="left" vertical="center" wrapText="1" indent="1"/>
    </xf>
    <xf numFmtId="169" fontId="36" fillId="0" borderId="10" xfId="0" applyNumberFormat="1" applyFont="1" applyBorder="1" applyAlignment="1">
      <alignment horizontal="right" vertical="center"/>
    </xf>
    <xf numFmtId="169" fontId="36" fillId="0" borderId="10" xfId="51" applyNumberFormat="1" applyFont="1" applyFill="1" applyBorder="1" applyAlignment="1">
      <alignment horizontal="right" vertical="center"/>
    </xf>
    <xf numFmtId="169" fontId="35" fillId="0" borderId="10" xfId="0" applyNumberFormat="1" applyFont="1" applyBorder="1" applyAlignment="1">
      <alignment vertical="center"/>
    </xf>
    <xf numFmtId="173" fontId="36" fillId="0" borderId="10" xfId="0" applyNumberFormat="1" applyFont="1" applyBorder="1" applyAlignment="1">
      <alignment horizontal="right" vertical="center"/>
    </xf>
    <xf numFmtId="173" fontId="35" fillId="0" borderId="10" xfId="0" applyNumberFormat="1" applyFont="1" applyBorder="1" applyAlignment="1">
      <alignment vertical="center"/>
    </xf>
    <xf numFmtId="173" fontId="36" fillId="0" borderId="10" xfId="51" applyNumberFormat="1" applyFont="1" applyFill="1" applyBorder="1" applyAlignment="1">
      <alignment horizontal="right" vertical="center"/>
    </xf>
    <xf numFmtId="0" fontId="82" fillId="0" borderId="0" xfId="0" applyFont="1" applyAlignment="1">
      <alignment horizontal="justify" vertical="center" wrapText="1"/>
    </xf>
    <xf numFmtId="0" fontId="83" fillId="0" borderId="0" xfId="0" applyFont="1" applyAlignment="1">
      <alignment horizontal="center" vertical="center" wrapText="1"/>
    </xf>
    <xf numFmtId="0" fontId="33" fillId="0" borderId="0" xfId="46" applyFont="1" applyAlignment="1">
      <alignment horizontal="center" vertical="center"/>
    </xf>
    <xf numFmtId="0" fontId="34" fillId="0" borderId="0" xfId="46" applyFont="1" applyAlignment="1">
      <alignment horizontal="center" vertical="center"/>
    </xf>
    <xf numFmtId="0" fontId="21" fillId="0" borderId="0" xfId="0" applyFont="1" applyAlignment="1">
      <alignment horizontal="left"/>
    </xf>
    <xf numFmtId="0" fontId="37" fillId="0" borderId="0" xfId="0" applyFont="1" applyAlignment="1">
      <alignment horizontal="left" vertical="center"/>
    </xf>
    <xf numFmtId="0" fontId="76" fillId="0" borderId="0" xfId="49" applyFont="1"/>
    <xf numFmtId="0" fontId="35" fillId="0" borderId="10" xfId="0" applyFont="1" applyBorder="1" applyAlignment="1">
      <alignment horizontal="left" vertical="center" wrapText="1" indent="1"/>
    </xf>
    <xf numFmtId="0" fontId="35" fillId="0" borderId="10" xfId="0" applyFont="1" applyBorder="1" applyAlignment="1">
      <alignment horizontal="center" vertical="center"/>
    </xf>
    <xf numFmtId="169" fontId="35" fillId="0" borderId="10" xfId="51" applyNumberFormat="1" applyFont="1" applyFill="1" applyBorder="1" applyAlignment="1">
      <alignment horizontal="right" vertical="center"/>
    </xf>
    <xf numFmtId="169" fontId="35" fillId="0" borderId="10" xfId="0" applyNumberFormat="1" applyFont="1" applyBorder="1" applyAlignment="1">
      <alignment horizontal="right" vertical="center"/>
    </xf>
    <xf numFmtId="173" fontId="35" fillId="0" borderId="10" xfId="0" applyNumberFormat="1" applyFont="1" applyBorder="1" applyAlignment="1">
      <alignment horizontal="right" vertical="center"/>
    </xf>
    <xf numFmtId="175" fontId="22" fillId="0" borderId="25" xfId="0" applyNumberFormat="1" applyFont="1" applyBorder="1" applyAlignment="1">
      <alignment horizontal="right" wrapText="1" indent="1"/>
    </xf>
    <xf numFmtId="0" fontId="21" fillId="0" borderId="17" xfId="0" applyFont="1" applyBorder="1" applyAlignment="1">
      <alignment vertical="center" wrapText="1"/>
    </xf>
    <xf numFmtId="0" fontId="22" fillId="0" borderId="17" xfId="0" applyFont="1" applyBorder="1" applyAlignment="1">
      <alignment vertical="center" wrapText="1"/>
    </xf>
    <xf numFmtId="0" fontId="22" fillId="0" borderId="0" xfId="0" applyFont="1" applyAlignment="1">
      <alignment vertical="center" wrapText="1"/>
    </xf>
    <xf numFmtId="0" fontId="22" fillId="0" borderId="19" xfId="0" applyFont="1" applyBorder="1" applyAlignment="1">
      <alignment vertical="center" wrapText="1"/>
    </xf>
    <xf numFmtId="0" fontId="22" fillId="0" borderId="16" xfId="0" applyFont="1" applyBorder="1" applyAlignment="1">
      <alignment vertical="center" wrapText="1"/>
    </xf>
    <xf numFmtId="168" fontId="22" fillId="0" borderId="15" xfId="1" applyNumberFormat="1" applyFont="1" applyFill="1" applyBorder="1" applyAlignment="1">
      <alignment horizontal="right" vertical="center" indent="1"/>
    </xf>
    <xf numFmtId="164" fontId="85" fillId="0" borderId="0" xfId="51" applyFont="1" applyFill="1"/>
    <xf numFmtId="164" fontId="72" fillId="0" borderId="0" xfId="51" applyFont="1" applyBorder="1" applyAlignment="1">
      <alignment horizontal="left"/>
    </xf>
    <xf numFmtId="164" fontId="21" fillId="0" borderId="0" xfId="0" applyNumberFormat="1" applyFont="1"/>
    <xf numFmtId="0" fontId="35" fillId="0" borderId="10" xfId="0" applyFont="1" applyBorder="1" applyAlignment="1">
      <alignment horizontal="left" wrapText="1"/>
    </xf>
    <xf numFmtId="0" fontId="35" fillId="0" borderId="10" xfId="0" applyFont="1" applyBorder="1" applyAlignment="1">
      <alignment horizontal="center"/>
    </xf>
    <xf numFmtId="169" fontId="35" fillId="0" borderId="10" xfId="51" applyNumberFormat="1" applyFont="1" applyFill="1" applyBorder="1" applyAlignment="1">
      <alignment horizontal="right"/>
    </xf>
    <xf numFmtId="169" fontId="35" fillId="0" borderId="10" xfId="0" applyNumberFormat="1" applyFont="1" applyBorder="1" applyAlignment="1">
      <alignment horizontal="right"/>
    </xf>
    <xf numFmtId="173" fontId="35" fillId="0" borderId="10" xfId="0" applyNumberFormat="1" applyFont="1" applyBorder="1" applyAlignment="1">
      <alignment horizontal="right"/>
    </xf>
    <xf numFmtId="0" fontId="36" fillId="0" borderId="10" xfId="0" applyFont="1" applyBorder="1" applyAlignment="1">
      <alignment vertical="center" wrapText="1"/>
    </xf>
    <xf numFmtId="183" fontId="36" fillId="0" borderId="10" xfId="0" applyNumberFormat="1" applyFont="1" applyBorder="1" applyAlignment="1">
      <alignment horizontal="right" vertical="center"/>
    </xf>
    <xf numFmtId="3" fontId="36" fillId="0" borderId="10" xfId="0" applyNumberFormat="1" applyFont="1" applyBorder="1" applyAlignment="1">
      <alignment horizontal="right" vertical="center"/>
    </xf>
    <xf numFmtId="0" fontId="35" fillId="0" borderId="17" xfId="0" applyFont="1" applyBorder="1" applyAlignment="1">
      <alignment vertical="center" wrapText="1"/>
    </xf>
    <xf numFmtId="183" fontId="35" fillId="0" borderId="0" xfId="0" applyNumberFormat="1" applyFont="1" applyAlignment="1">
      <alignment horizontal="right" vertical="center"/>
    </xf>
    <xf numFmtId="3" fontId="35" fillId="0" borderId="0" xfId="0" applyNumberFormat="1" applyFont="1" applyAlignment="1">
      <alignment horizontal="right" vertical="center"/>
    </xf>
    <xf numFmtId="3" fontId="35" fillId="0" borderId="18" xfId="0" applyNumberFormat="1" applyFont="1" applyBorder="1" applyAlignment="1">
      <alignment horizontal="right" vertical="center"/>
    </xf>
    <xf numFmtId="168" fontId="36" fillId="0" borderId="10" xfId="0" applyNumberFormat="1" applyFont="1" applyBorder="1" applyAlignment="1">
      <alignment horizontal="right" vertical="center"/>
    </xf>
    <xf numFmtId="0" fontId="35" fillId="0" borderId="19" xfId="0" applyFont="1" applyBorder="1" applyAlignment="1">
      <alignment vertical="center" wrapText="1"/>
    </xf>
    <xf numFmtId="0" fontId="35" fillId="0" borderId="16" xfId="0" applyFont="1" applyBorder="1" applyAlignment="1">
      <alignment horizontal="right" vertical="center"/>
    </xf>
    <xf numFmtId="168" fontId="35" fillId="0" borderId="16" xfId="0" applyNumberFormat="1" applyFont="1" applyBorder="1" applyAlignment="1">
      <alignment horizontal="right" vertical="center"/>
    </xf>
    <xf numFmtId="168" fontId="35" fillId="0" borderId="20" xfId="0" applyNumberFormat="1" applyFont="1" applyBorder="1" applyAlignment="1">
      <alignment horizontal="right" vertical="center"/>
    </xf>
    <xf numFmtId="0" fontId="35" fillId="0" borderId="10" xfId="0" applyFont="1" applyBorder="1" applyAlignment="1">
      <alignment vertical="center" wrapText="1"/>
    </xf>
    <xf numFmtId="164" fontId="21" fillId="0" borderId="0" xfId="51" applyFont="1" applyFill="1" applyAlignment="1">
      <alignment horizontal="center"/>
    </xf>
    <xf numFmtId="0" fontId="33" fillId="0" borderId="0" xfId="46" applyFont="1" applyAlignment="1">
      <alignment vertical="center"/>
    </xf>
    <xf numFmtId="0" fontId="106" fillId="0" borderId="40" xfId="0" applyFont="1" applyBorder="1" applyAlignment="1">
      <alignment horizontal="center" vertical="center"/>
    </xf>
    <xf numFmtId="0" fontId="57" fillId="0" borderId="0" xfId="53" applyFill="1"/>
    <xf numFmtId="0" fontId="21" fillId="0" borderId="33" xfId="0" applyFont="1" applyBorder="1" applyAlignment="1">
      <alignment horizontal="left" indent="1"/>
    </xf>
    <xf numFmtId="168" fontId="21" fillId="0" borderId="31" xfId="51" applyNumberFormat="1" applyFont="1" applyFill="1" applyBorder="1" applyAlignment="1">
      <alignment horizontal="center"/>
    </xf>
    <xf numFmtId="0" fontId="21" fillId="0" borderId="31" xfId="0" applyFont="1" applyBorder="1" applyAlignment="1">
      <alignment horizontal="center" vertical="center"/>
    </xf>
    <xf numFmtId="168" fontId="21" fillId="0" borderId="31" xfId="51" applyNumberFormat="1" applyFont="1" applyFill="1" applyBorder="1"/>
    <xf numFmtId="0" fontId="53" fillId="43" borderId="31" xfId="0" applyFont="1" applyFill="1" applyBorder="1" applyAlignment="1">
      <alignment horizontal="center" vertical="center"/>
    </xf>
    <xf numFmtId="180" fontId="53" fillId="43" borderId="31" xfId="0" applyNumberFormat="1" applyFont="1" applyFill="1" applyBorder="1" applyAlignment="1">
      <alignment horizontal="center" vertical="center" wrapText="1"/>
    </xf>
    <xf numFmtId="0" fontId="69" fillId="43" borderId="0" xfId="0" applyFont="1" applyFill="1" applyAlignment="1">
      <alignment horizontal="justify" vertical="center" wrapText="1"/>
    </xf>
    <xf numFmtId="0" fontId="69" fillId="43" borderId="0" xfId="0" applyFont="1" applyFill="1" applyAlignment="1">
      <alignment horizontal="left" vertical="center"/>
    </xf>
    <xf numFmtId="170" fontId="21" fillId="0" borderId="32" xfId="1" applyNumberFormat="1" applyFont="1" applyFill="1" applyBorder="1"/>
    <xf numFmtId="175" fontId="22" fillId="0" borderId="0" xfId="51" applyNumberFormat="1" applyFont="1" applyFill="1" applyBorder="1" applyAlignment="1">
      <alignment horizontal="right" indent="1"/>
    </xf>
    <xf numFmtId="0" fontId="22" fillId="0" borderId="29" xfId="0" applyFont="1" applyBorder="1"/>
    <xf numFmtId="170" fontId="21" fillId="0" borderId="0" xfId="1" applyNumberFormat="1" applyFont="1" applyFill="1" applyBorder="1" applyAlignment="1">
      <alignment horizontal="right" indent="1"/>
    </xf>
    <xf numFmtId="170" fontId="21" fillId="0" borderId="28" xfId="1" applyNumberFormat="1" applyFont="1" applyFill="1" applyBorder="1"/>
    <xf numFmtId="167" fontId="22" fillId="0" borderId="0" xfId="1" applyFont="1" applyFill="1" applyBorder="1" applyAlignment="1">
      <alignment horizontal="right" indent="1"/>
    </xf>
    <xf numFmtId="170" fontId="22" fillId="0" borderId="28" xfId="1" applyNumberFormat="1" applyFont="1" applyFill="1" applyBorder="1"/>
    <xf numFmtId="0" fontId="109" fillId="37" borderId="15" xfId="0" applyFont="1" applyFill="1" applyBorder="1"/>
    <xf numFmtId="170" fontId="22" fillId="0" borderId="28" xfId="1" applyNumberFormat="1" applyFont="1" applyFill="1" applyBorder="1" applyAlignment="1">
      <alignment horizontal="right" indent="1"/>
    </xf>
    <xf numFmtId="0" fontId="22" fillId="0" borderId="35" xfId="0" applyFont="1" applyBorder="1" applyAlignment="1">
      <alignment horizontal="left" vertical="center" indent="1"/>
    </xf>
    <xf numFmtId="190" fontId="21" fillId="0" borderId="31" xfId="1" applyNumberFormat="1" applyFont="1" applyFill="1" applyBorder="1" applyAlignment="1">
      <alignment horizontal="right" indent="1"/>
    </xf>
    <xf numFmtId="170" fontId="22" fillId="0" borderId="28" xfId="1" applyNumberFormat="1" applyFont="1" applyFill="1" applyBorder="1" applyAlignment="1">
      <alignment horizontal="right" vertical="center"/>
    </xf>
    <xf numFmtId="170" fontId="21" fillId="0" borderId="0" xfId="1" applyNumberFormat="1" applyFont="1" applyFill="1" applyBorder="1"/>
    <xf numFmtId="170" fontId="34" fillId="0" borderId="0" xfId="1" quotePrefix="1" applyNumberFormat="1" applyFont="1" applyFill="1" applyAlignment="1">
      <alignment horizontal="center"/>
    </xf>
    <xf numFmtId="170" fontId="21" fillId="0" borderId="0" xfId="1" applyNumberFormat="1" applyFont="1" applyFill="1" applyAlignment="1">
      <alignment horizontal="center"/>
    </xf>
    <xf numFmtId="167" fontId="21" fillId="0" borderId="28" xfId="1" applyFont="1" applyFill="1" applyBorder="1" applyAlignment="1">
      <alignment horizontal="right" indent="1"/>
    </xf>
    <xf numFmtId="0" fontId="21" fillId="0" borderId="29" xfId="0" applyFont="1" applyBorder="1" applyAlignment="1">
      <alignment horizontal="left" vertical="center" wrapText="1"/>
    </xf>
    <xf numFmtId="170" fontId="21" fillId="0" borderId="28" xfId="1" applyNumberFormat="1" applyFont="1" applyFill="1" applyBorder="1" applyAlignment="1">
      <alignment horizontal="right" indent="1"/>
    </xf>
    <xf numFmtId="168" fontId="22" fillId="0" borderId="0" xfId="51" applyNumberFormat="1" applyFont="1" applyFill="1" applyBorder="1"/>
    <xf numFmtId="170" fontId="22" fillId="0" borderId="30" xfId="1" applyNumberFormat="1" applyFont="1" applyFill="1" applyBorder="1"/>
    <xf numFmtId="168" fontId="21" fillId="0" borderId="34" xfId="51" applyNumberFormat="1" applyFont="1" applyFill="1" applyBorder="1"/>
    <xf numFmtId="170" fontId="22" fillId="0" borderId="0" xfId="1" applyNumberFormat="1" applyFont="1" applyFill="1" applyBorder="1" applyAlignment="1">
      <alignment horizontal="right" indent="1"/>
    </xf>
    <xf numFmtId="0" fontId="51" fillId="0" borderId="17" xfId="0" applyFont="1" applyBorder="1"/>
    <xf numFmtId="0" fontId="51" fillId="0" borderId="29" xfId="0" applyFont="1" applyBorder="1" applyAlignment="1">
      <alignment horizontal="left" indent="1"/>
    </xf>
    <xf numFmtId="0" fontId="109" fillId="37" borderId="13" xfId="0" applyFont="1" applyFill="1" applyBorder="1"/>
    <xf numFmtId="0" fontId="22" fillId="0" borderId="34" xfId="0" applyFont="1" applyBorder="1" applyAlignment="1">
      <alignment horizontal="center" vertical="center"/>
    </xf>
    <xf numFmtId="0" fontId="51" fillId="0" borderId="29" xfId="0" applyFont="1" applyBorder="1" applyAlignment="1">
      <alignment horizontal="left" vertical="center" wrapText="1" indent="1"/>
    </xf>
    <xf numFmtId="170" fontId="21" fillId="0" borderId="30" xfId="1" applyNumberFormat="1" applyFont="1" applyFill="1" applyBorder="1" applyAlignment="1">
      <alignment horizontal="right" indent="1"/>
    </xf>
    <xf numFmtId="4" fontId="110" fillId="0" borderId="0" xfId="0" applyNumberFormat="1" applyFont="1" applyAlignment="1">
      <alignment horizontal="right" vertical="top"/>
    </xf>
    <xf numFmtId="49" fontId="51" fillId="0" borderId="17" xfId="0" quotePrefix="1" applyNumberFormat="1" applyFont="1" applyBorder="1"/>
    <xf numFmtId="14" fontId="53" fillId="43" borderId="31" xfId="1" applyNumberFormat="1" applyFont="1" applyFill="1" applyBorder="1" applyAlignment="1">
      <alignment horizontal="center" vertical="center" wrapText="1"/>
    </xf>
    <xf numFmtId="0" fontId="21" fillId="0" borderId="17" xfId="0" applyFont="1" applyBorder="1" applyAlignment="1">
      <alignment horizontal="left" vertical="center" wrapText="1"/>
    </xf>
    <xf numFmtId="0" fontId="21" fillId="0" borderId="0" xfId="0" applyFont="1" applyAlignment="1">
      <alignment horizontal="left" vertical="center" wrapText="1"/>
    </xf>
    <xf numFmtId="0" fontId="36" fillId="0" borderId="19" xfId="0" applyFont="1" applyBorder="1" applyAlignment="1">
      <alignment horizontal="left" vertical="center" wrapText="1"/>
    </xf>
    <xf numFmtId="0" fontId="36" fillId="0" borderId="16" xfId="0" applyFont="1" applyBorder="1" applyAlignment="1">
      <alignment horizontal="left" vertical="center" wrapText="1"/>
    </xf>
    <xf numFmtId="0" fontId="36" fillId="0" borderId="20" xfId="0" applyFont="1" applyBorder="1" applyAlignment="1">
      <alignment horizontal="left" vertical="center" wrapText="1"/>
    </xf>
    <xf numFmtId="0" fontId="36" fillId="0" borderId="17" xfId="0" applyFont="1" applyBorder="1" applyAlignment="1">
      <alignment horizontal="left" vertical="center" wrapText="1"/>
    </xf>
    <xf numFmtId="0" fontId="36" fillId="0" borderId="18" xfId="0" applyFont="1" applyBorder="1" applyAlignment="1">
      <alignment horizontal="left" vertical="center" wrapText="1"/>
    </xf>
    <xf numFmtId="0" fontId="76" fillId="0" borderId="0" xfId="0" applyFont="1" applyAlignment="1">
      <alignment vertical="center" wrapText="1"/>
    </xf>
    <xf numFmtId="0" fontId="35" fillId="0" borderId="25" xfId="0" applyFont="1" applyBorder="1" applyAlignment="1">
      <alignment horizontal="justify" vertical="center"/>
    </xf>
    <xf numFmtId="0" fontId="83" fillId="0" borderId="10" xfId="0" applyFont="1" applyBorder="1" applyAlignment="1">
      <alignment horizontal="center" vertical="center" wrapText="1"/>
    </xf>
    <xf numFmtId="0" fontId="82" fillId="0" borderId="10" xfId="0" applyFont="1" applyBorder="1" applyAlignment="1">
      <alignment vertical="center" wrapText="1"/>
    </xf>
    <xf numFmtId="0" fontId="82" fillId="0" borderId="10" xfId="0" applyFont="1" applyBorder="1" applyAlignment="1">
      <alignment horizontal="center" vertical="center" wrapText="1"/>
    </xf>
    <xf numFmtId="3" fontId="82" fillId="0" borderId="10" xfId="0" applyNumberFormat="1" applyFont="1" applyBorder="1" applyAlignment="1">
      <alignment horizontal="center" vertical="center" wrapText="1"/>
    </xf>
    <xf numFmtId="3" fontId="82" fillId="0" borderId="10" xfId="0" applyNumberFormat="1" applyFont="1" applyBorder="1" applyAlignment="1">
      <alignment horizontal="right" vertical="center" wrapText="1"/>
    </xf>
    <xf numFmtId="9" fontId="68" fillId="0" borderId="0" xfId="3325" applyFont="1"/>
    <xf numFmtId="0" fontId="55" fillId="0" borderId="10" xfId="0" applyFont="1" applyBorder="1" applyAlignment="1">
      <alignment horizontal="center" vertical="center" wrapText="1"/>
    </xf>
    <xf numFmtId="0" fontId="20" fillId="0" borderId="10" xfId="0" applyFont="1" applyBorder="1" applyAlignment="1">
      <alignment horizontal="center" vertical="center"/>
    </xf>
    <xf numFmtId="0" fontId="20" fillId="0" borderId="10" xfId="0" applyFont="1" applyBorder="1" applyAlignment="1">
      <alignment vertical="center"/>
    </xf>
    <xf numFmtId="3" fontId="20" fillId="0" borderId="10" xfId="0" applyNumberFormat="1" applyFont="1" applyBorder="1" applyAlignment="1">
      <alignment horizontal="center" vertical="center"/>
    </xf>
    <xf numFmtId="3" fontId="20" fillId="0" borderId="10" xfId="0" applyNumberFormat="1" applyFont="1" applyBorder="1" applyAlignment="1">
      <alignment horizontal="right" vertical="center"/>
    </xf>
    <xf numFmtId="10" fontId="20" fillId="0" borderId="10" xfId="0" applyNumberFormat="1" applyFont="1" applyBorder="1" applyAlignment="1">
      <alignment horizontal="right" vertical="center"/>
    </xf>
    <xf numFmtId="0" fontId="20" fillId="0" borderId="10" xfId="0" applyFont="1" applyBorder="1" applyAlignment="1">
      <alignment vertical="center" wrapText="1"/>
    </xf>
    <xf numFmtId="0" fontId="68" fillId="0" borderId="0" xfId="0" applyFont="1" applyAlignment="1">
      <alignment wrapText="1"/>
    </xf>
    <xf numFmtId="0" fontId="82" fillId="0" borderId="15" xfId="0" applyFont="1" applyBorder="1" applyAlignment="1">
      <alignment vertical="center" wrapText="1"/>
    </xf>
    <xf numFmtId="0" fontId="82" fillId="0" borderId="15" xfId="0" applyFont="1" applyBorder="1" applyAlignment="1">
      <alignment horizontal="center" vertical="center" wrapText="1"/>
    </xf>
    <xf numFmtId="3" fontId="82" fillId="0" borderId="15" xfId="0" applyNumberFormat="1" applyFont="1" applyBorder="1" applyAlignment="1">
      <alignment horizontal="center" vertical="center" wrapText="1"/>
    </xf>
    <xf numFmtId="3" fontId="82" fillId="0" borderId="15" xfId="0" applyNumberFormat="1" applyFont="1" applyBorder="1" applyAlignment="1">
      <alignment horizontal="right" vertical="center" wrapText="1"/>
    </xf>
    <xf numFmtId="0" fontId="83" fillId="0" borderId="36" xfId="0" applyFont="1" applyBorder="1" applyAlignment="1">
      <alignment horizontal="center" vertical="center" wrapText="1"/>
    </xf>
    <xf numFmtId="0" fontId="62" fillId="43" borderId="0" xfId="46" applyFont="1" applyFill="1" applyAlignment="1">
      <alignment horizontal="center"/>
    </xf>
    <xf numFmtId="0" fontId="35" fillId="43" borderId="0" xfId="0" applyFont="1" applyFill="1" applyAlignment="1">
      <alignment horizontal="left" indent="1"/>
    </xf>
    <xf numFmtId="0" fontId="32" fillId="43" borderId="11" xfId="0" applyFont="1" applyFill="1" applyBorder="1"/>
    <xf numFmtId="0" fontId="32" fillId="43" borderId="21" xfId="0" applyFont="1" applyFill="1" applyBorder="1"/>
    <xf numFmtId="180" fontId="53" fillId="43" borderId="10" xfId="0" applyNumberFormat="1" applyFont="1" applyFill="1" applyBorder="1" applyAlignment="1">
      <alignment horizontal="center" vertical="center" wrapText="1"/>
    </xf>
    <xf numFmtId="0" fontId="32" fillId="43" borderId="12" xfId="0" applyFont="1" applyFill="1" applyBorder="1"/>
    <xf numFmtId="180" fontId="53" fillId="43" borderId="13" xfId="0" applyNumberFormat="1" applyFont="1" applyFill="1" applyBorder="1" applyAlignment="1">
      <alignment horizontal="center" vertical="center" wrapText="1"/>
    </xf>
    <xf numFmtId="168" fontId="21" fillId="0" borderId="14" xfId="45" applyFont="1" applyBorder="1"/>
    <xf numFmtId="164" fontId="85" fillId="0" borderId="0" xfId="51" applyFont="1" applyAlignment="1">
      <alignment vertical="center"/>
    </xf>
    <xf numFmtId="0" fontId="31" fillId="0" borderId="0" xfId="46" applyFont="1"/>
    <xf numFmtId="0" fontId="46" fillId="0" borderId="0" xfId="46" applyFont="1"/>
    <xf numFmtId="0" fontId="24" fillId="0" borderId="0" xfId="49" quotePrefix="1" applyFont="1" applyAlignment="1">
      <alignment horizontal="left"/>
    </xf>
    <xf numFmtId="0" fontId="24" fillId="0" borderId="0" xfId="49" quotePrefix="1" applyFont="1" applyAlignment="1">
      <alignment horizontal="center"/>
    </xf>
    <xf numFmtId="164" fontId="49" fillId="0" borderId="0" xfId="51" applyFont="1" applyAlignment="1">
      <alignment vertical="center"/>
    </xf>
    <xf numFmtId="182" fontId="29" fillId="0" borderId="0" xfId="51" applyNumberFormat="1" applyFont="1" applyFill="1" applyAlignment="1">
      <alignment horizontal="center" vertical="center"/>
    </xf>
    <xf numFmtId="164" fontId="80" fillId="0" borderId="0" xfId="51" applyFont="1" applyAlignment="1">
      <alignment horizontal="center" vertical="center" wrapText="1"/>
    </xf>
    <xf numFmtId="164" fontId="48" fillId="0" borderId="0" xfId="51" applyFont="1" applyAlignment="1">
      <alignment horizontal="right" vertical="center" wrapText="1"/>
    </xf>
    <xf numFmtId="164" fontId="48" fillId="0" borderId="0" xfId="51" applyFont="1" applyAlignment="1">
      <alignment horizontal="right" vertical="center"/>
    </xf>
    <xf numFmtId="164" fontId="29" fillId="0" borderId="0" xfId="51" applyFont="1" applyAlignment="1">
      <alignment vertical="center"/>
    </xf>
    <xf numFmtId="164" fontId="50" fillId="0" borderId="0" xfId="51" applyFont="1" applyFill="1" applyAlignment="1">
      <alignment horizontal="center" vertical="center"/>
    </xf>
    <xf numFmtId="182" fontId="44" fillId="0" borderId="0" xfId="51" applyNumberFormat="1" applyFont="1" applyFill="1" applyAlignment="1">
      <alignment horizontal="center" vertical="center"/>
    </xf>
    <xf numFmtId="164" fontId="80" fillId="36" borderId="0" xfId="51" applyFont="1" applyFill="1" applyAlignment="1">
      <alignment horizontal="center" vertical="center" wrapText="1"/>
    </xf>
    <xf numFmtId="164" fontId="50" fillId="36" borderId="0" xfId="51" applyFont="1" applyFill="1" applyAlignment="1">
      <alignment horizontal="center" vertical="center" wrapText="1"/>
    </xf>
    <xf numFmtId="164" fontId="29" fillId="0" borderId="0" xfId="51" applyFont="1" applyAlignment="1">
      <alignment vertical="center" wrapText="1"/>
    </xf>
    <xf numFmtId="49" fontId="48" fillId="0" borderId="0" xfId="0" applyNumberFormat="1" applyFont="1" applyAlignment="1">
      <alignment horizontal="left" vertical="top" wrapText="1"/>
    </xf>
    <xf numFmtId="0" fontId="113" fillId="0" borderId="0" xfId="0" applyFont="1" applyAlignment="1">
      <alignment horizontal="left" vertical="top" wrapText="1"/>
    </xf>
    <xf numFmtId="4" fontId="102" fillId="0" borderId="0" xfId="0" applyNumberFormat="1" applyFont="1" applyAlignment="1">
      <alignment vertical="top"/>
    </xf>
    <xf numFmtId="164" fontId="42" fillId="0" borderId="0" xfId="51" applyFont="1" applyFill="1" applyAlignment="1">
      <alignment vertical="center"/>
    </xf>
    <xf numFmtId="164" fontId="29" fillId="0" borderId="0" xfId="51" applyFont="1" applyFill="1" applyAlignment="1">
      <alignment vertical="center"/>
    </xf>
    <xf numFmtId="164" fontId="49" fillId="0" borderId="0" xfId="51" applyFont="1" applyFill="1" applyAlignment="1">
      <alignment vertical="center"/>
    </xf>
    <xf numFmtId="0" fontId="114" fillId="0" borderId="0" xfId="0" applyFont="1" applyAlignment="1">
      <alignment vertical="top" wrapText="1"/>
    </xf>
    <xf numFmtId="0" fontId="48" fillId="0" borderId="0" xfId="1898" applyFont="1" applyAlignment="1">
      <alignment horizontal="left" vertical="center"/>
    </xf>
    <xf numFmtId="164" fontId="48" fillId="0" borderId="0" xfId="51" applyFont="1" applyAlignment="1">
      <alignment vertical="center"/>
    </xf>
    <xf numFmtId="177" fontId="29" fillId="0" borderId="0" xfId="51" applyNumberFormat="1" applyFont="1" applyAlignment="1">
      <alignment vertical="center"/>
    </xf>
    <xf numFmtId="164" fontId="29" fillId="0" borderId="0" xfId="51" applyFont="1" applyAlignment="1">
      <alignment horizontal="left" vertical="center" indent="2"/>
    </xf>
    <xf numFmtId="0" fontId="112" fillId="0" borderId="0" xfId="0" applyFont="1" applyAlignment="1">
      <alignment vertical="top" wrapText="1"/>
    </xf>
    <xf numFmtId="0" fontId="44" fillId="46" borderId="10" xfId="0" applyFont="1" applyFill="1" applyBorder="1" applyAlignment="1">
      <alignment horizontal="center" vertical="center" wrapText="1"/>
    </xf>
    <xf numFmtId="14" fontId="44" fillId="46" borderId="10" xfId="0" applyNumberFormat="1" applyFont="1" applyFill="1" applyBorder="1" applyAlignment="1">
      <alignment horizontal="center" vertical="center" wrapText="1"/>
    </xf>
    <xf numFmtId="14" fontId="34" fillId="0" borderId="0" xfId="0" applyNumberFormat="1" applyFont="1" applyAlignment="1">
      <alignment vertical="center"/>
    </xf>
    <xf numFmtId="0" fontId="34" fillId="0" borderId="0" xfId="0" applyFont="1"/>
    <xf numFmtId="0" fontId="21" fillId="0" borderId="10" xfId="0" applyFont="1" applyBorder="1" applyAlignment="1">
      <alignment vertical="center" wrapText="1"/>
    </xf>
    <xf numFmtId="170" fontId="21" fillId="0" borderId="10" xfId="1" applyNumberFormat="1" applyFont="1" applyBorder="1" applyAlignment="1">
      <alignment horizontal="right" vertical="center"/>
    </xf>
    <xf numFmtId="170" fontId="21" fillId="0" borderId="10" xfId="1" applyNumberFormat="1" applyFont="1" applyFill="1" applyBorder="1" applyAlignment="1">
      <alignment horizontal="right" vertical="center"/>
    </xf>
    <xf numFmtId="49" fontId="21" fillId="0" borderId="10" xfId="0" applyNumberFormat="1" applyFont="1" applyBorder="1" applyAlignment="1">
      <alignment vertical="center" wrapText="1"/>
    </xf>
    <xf numFmtId="0" fontId="53" fillId="47" borderId="10" xfId="0" applyFont="1" applyFill="1" applyBorder="1" applyAlignment="1">
      <alignment horizontal="center" vertical="center" wrapText="1"/>
    </xf>
    <xf numFmtId="180" fontId="53" fillId="47" borderId="10" xfId="0" applyNumberFormat="1" applyFont="1" applyFill="1" applyBorder="1" applyAlignment="1">
      <alignment horizontal="center" vertical="center" wrapText="1"/>
    </xf>
    <xf numFmtId="0" fontId="36" fillId="0" borderId="0" xfId="0" applyFont="1" applyAlignment="1">
      <alignment wrapText="1"/>
    </xf>
    <xf numFmtId="176" fontId="69" fillId="43" borderId="10" xfId="49" applyNumberFormat="1" applyFont="1" applyFill="1" applyBorder="1" applyAlignment="1">
      <alignment horizontal="left" wrapText="1"/>
    </xf>
    <xf numFmtId="180" fontId="69" fillId="43" borderId="10" xfId="49" applyNumberFormat="1" applyFont="1" applyFill="1" applyBorder="1" applyAlignment="1">
      <alignment horizontal="center" vertical="center" wrapText="1"/>
    </xf>
    <xf numFmtId="176" fontId="34" fillId="0" borderId="10" xfId="49" applyNumberFormat="1" applyFont="1" applyBorder="1" applyAlignment="1">
      <alignment horizontal="left" wrapText="1"/>
    </xf>
    <xf numFmtId="177" fontId="34" fillId="0" borderId="10" xfId="51" applyNumberFormat="1" applyFont="1" applyFill="1" applyBorder="1" applyAlignment="1">
      <alignment horizontal="center"/>
    </xf>
    <xf numFmtId="180" fontId="69" fillId="43" borderId="10" xfId="0" applyNumberFormat="1" applyFont="1" applyFill="1" applyBorder="1" applyAlignment="1">
      <alignment horizontal="center" vertical="center" wrapText="1"/>
    </xf>
    <xf numFmtId="14" fontId="69" fillId="43" borderId="10" xfId="0" applyNumberFormat="1" applyFont="1" applyFill="1" applyBorder="1" applyAlignment="1">
      <alignment horizontal="center" vertical="center" wrapText="1"/>
    </xf>
    <xf numFmtId="0" fontId="35" fillId="36" borderId="10" xfId="0" applyFont="1" applyFill="1" applyBorder="1" applyAlignment="1">
      <alignment vertical="center"/>
    </xf>
    <xf numFmtId="0" fontId="35" fillId="0" borderId="10" xfId="0" applyFont="1" applyBorder="1" applyAlignment="1">
      <alignment horizontal="left" vertical="center" indent="1"/>
    </xf>
    <xf numFmtId="169" fontId="35" fillId="36" borderId="10" xfId="0" applyNumberFormat="1" applyFont="1" applyFill="1" applyBorder="1" applyAlignment="1">
      <alignment vertical="center"/>
    </xf>
    <xf numFmtId="173" fontId="35" fillId="36" borderId="10" xfId="0" applyNumberFormat="1" applyFont="1" applyFill="1" applyBorder="1" applyAlignment="1">
      <alignment vertical="center"/>
    </xf>
    <xf numFmtId="164" fontId="43" fillId="48" borderId="10" xfId="51" applyFont="1" applyFill="1" applyBorder="1"/>
    <xf numFmtId="0" fontId="69" fillId="43" borderId="10" xfId="0" applyFont="1" applyFill="1" applyBorder="1" applyAlignment="1">
      <alignment horizontal="center" vertical="center" wrapText="1"/>
    </xf>
    <xf numFmtId="177" fontId="45" fillId="39" borderId="10" xfId="51" applyNumberFormat="1" applyFont="1" applyFill="1" applyBorder="1" applyAlignment="1">
      <alignment vertical="center" wrapText="1"/>
    </xf>
    <xf numFmtId="0" fontId="35" fillId="0" borderId="11" xfId="0" applyFont="1" applyBorder="1" applyAlignment="1">
      <alignment vertical="center" wrapText="1"/>
    </xf>
    <xf numFmtId="0" fontId="35" fillId="0" borderId="21" xfId="0" applyFont="1" applyBorder="1" applyAlignment="1">
      <alignment horizontal="right" vertical="center"/>
    </xf>
    <xf numFmtId="168" fontId="35" fillId="0" borderId="21" xfId="0" applyNumberFormat="1" applyFont="1" applyBorder="1" applyAlignment="1">
      <alignment horizontal="right" vertical="center"/>
    </xf>
    <xf numFmtId="168" fontId="35" fillId="0" borderId="12" xfId="0" applyNumberFormat="1" applyFont="1" applyBorder="1" applyAlignment="1">
      <alignment horizontal="right" vertical="center"/>
    </xf>
    <xf numFmtId="0" fontId="35" fillId="0" borderId="11" xfId="0" applyFont="1" applyBorder="1"/>
    <xf numFmtId="175" fontId="34" fillId="0" borderId="14" xfId="45" applyNumberFormat="1" applyFont="1" applyFill="1" applyBorder="1"/>
    <xf numFmtId="175" fontId="35" fillId="0" borderId="10" xfId="45" applyNumberFormat="1" applyFont="1" applyFill="1" applyBorder="1"/>
    <xf numFmtId="175" fontId="34" fillId="0" borderId="14" xfId="1" applyNumberFormat="1" applyFont="1" applyFill="1" applyBorder="1"/>
    <xf numFmtId="0" fontId="33" fillId="0" borderId="17" xfId="49" applyFont="1" applyBorder="1"/>
    <xf numFmtId="175" fontId="33" fillId="0" borderId="14" xfId="45" applyNumberFormat="1" applyFont="1" applyFill="1" applyBorder="1"/>
    <xf numFmtId="175" fontId="33" fillId="0" borderId="14" xfId="1" applyNumberFormat="1" applyFont="1" applyFill="1" applyBorder="1"/>
    <xf numFmtId="0" fontId="69" fillId="43" borderId="44" xfId="0" applyFont="1" applyFill="1" applyBorder="1" applyAlignment="1">
      <alignment horizontal="center" vertical="center"/>
    </xf>
    <xf numFmtId="180" fontId="69" fillId="43" borderId="27" xfId="49" applyNumberFormat="1" applyFont="1" applyFill="1" applyBorder="1" applyAlignment="1">
      <alignment horizontal="center" vertical="center" wrapText="1"/>
    </xf>
    <xf numFmtId="180" fontId="69" fillId="43" borderId="39" xfId="49" applyNumberFormat="1" applyFont="1" applyFill="1" applyBorder="1" applyAlignment="1">
      <alignment horizontal="center" vertical="center" wrapText="1"/>
    </xf>
    <xf numFmtId="3" fontId="81" fillId="0" borderId="0" xfId="0" applyNumberFormat="1" applyFont="1" applyAlignment="1">
      <alignment vertical="center"/>
    </xf>
    <xf numFmtId="0" fontId="86" fillId="0" borderId="10" xfId="0" applyFont="1" applyBorder="1" applyAlignment="1">
      <alignment vertical="center"/>
    </xf>
    <xf numFmtId="0" fontId="81" fillId="0" borderId="10" xfId="0" applyFont="1" applyBorder="1" applyAlignment="1">
      <alignment horizontal="center" vertical="center"/>
    </xf>
    <xf numFmtId="164" fontId="81" fillId="0" borderId="10" xfId="51" applyFont="1" applyFill="1" applyBorder="1" applyAlignment="1">
      <alignment horizontal="right" vertical="center"/>
    </xf>
    <xf numFmtId="164" fontId="86" fillId="0" borderId="10" xfId="51" applyFont="1" applyFill="1" applyBorder="1" applyAlignment="1">
      <alignment horizontal="right" vertical="center"/>
    </xf>
    <xf numFmtId="164" fontId="86" fillId="0" borderId="10" xfId="51" applyFont="1" applyFill="1" applyBorder="1" applyAlignment="1">
      <alignment horizontal="center" vertical="center"/>
    </xf>
    <xf numFmtId="0" fontId="87" fillId="43" borderId="10" xfId="0" applyFont="1" applyFill="1" applyBorder="1" applyAlignment="1">
      <alignment horizontal="center" vertical="center"/>
    </xf>
    <xf numFmtId="0" fontId="115" fillId="0" borderId="28" xfId="0" applyFont="1" applyBorder="1" applyAlignment="1">
      <alignment vertical="center"/>
    </xf>
    <xf numFmtId="0" fontId="115" fillId="0" borderId="18" xfId="0" applyFont="1" applyBorder="1" applyAlignment="1">
      <alignment vertical="center"/>
    </xf>
    <xf numFmtId="0" fontId="88" fillId="0" borderId="41" xfId="0" applyFont="1" applyBorder="1" applyAlignment="1">
      <alignment horizontal="center" vertical="center"/>
    </xf>
    <xf numFmtId="0" fontId="88" fillId="0" borderId="12" xfId="0" applyFont="1" applyBorder="1" applyAlignment="1">
      <alignment horizontal="center" vertical="center"/>
    </xf>
    <xf numFmtId="0" fontId="33" fillId="0" borderId="26" xfId="0" applyFont="1" applyBorder="1" applyAlignment="1">
      <alignment vertical="center"/>
    </xf>
    <xf numFmtId="0" fontId="33" fillId="0" borderId="28" xfId="0" applyFont="1" applyBorder="1" applyAlignment="1">
      <alignment horizontal="center" vertical="center"/>
    </xf>
    <xf numFmtId="0" fontId="56" fillId="0" borderId="0" xfId="0" applyFont="1" applyAlignment="1">
      <alignment horizontal="center" vertical="center"/>
    </xf>
    <xf numFmtId="0" fontId="54" fillId="0" borderId="10" xfId="0" applyFont="1" applyBorder="1" applyAlignment="1">
      <alignment vertical="center"/>
    </xf>
    <xf numFmtId="0" fontId="88" fillId="0" borderId="10" xfId="0" applyFont="1" applyBorder="1" applyAlignment="1">
      <alignment vertical="center"/>
    </xf>
    <xf numFmtId="0" fontId="115" fillId="0" borderId="10" xfId="0" applyFont="1" applyBorder="1" applyAlignment="1">
      <alignment vertical="center"/>
    </xf>
    <xf numFmtId="0" fontId="64" fillId="0" borderId="10" xfId="0" applyFont="1" applyBorder="1" applyAlignment="1">
      <alignment vertical="center"/>
    </xf>
    <xf numFmtId="0" fontId="88" fillId="0" borderId="10" xfId="0" applyFont="1" applyBorder="1" applyAlignment="1">
      <alignment horizontal="center" vertical="center"/>
    </xf>
    <xf numFmtId="0" fontId="64" fillId="0" borderId="13" xfId="0" applyFont="1" applyBorder="1" applyAlignment="1">
      <alignment vertical="center"/>
    </xf>
    <xf numFmtId="0" fontId="88" fillId="0" borderId="13" xfId="0" applyFont="1" applyBorder="1" applyAlignment="1">
      <alignment horizontal="center" vertical="center"/>
    </xf>
    <xf numFmtId="0" fontId="54" fillId="0" borderId="37" xfId="0" applyFont="1" applyBorder="1" applyAlignment="1">
      <alignment vertical="center"/>
    </xf>
    <xf numFmtId="0" fontId="54" fillId="0" borderId="38" xfId="0" applyFont="1" applyBorder="1" applyAlignment="1">
      <alignment horizontal="center" vertical="center"/>
    </xf>
    <xf numFmtId="0" fontId="54" fillId="0" borderId="38" xfId="0" applyFont="1" applyBorder="1" applyAlignment="1">
      <alignment horizontal="right" vertical="center"/>
    </xf>
    <xf numFmtId="3" fontId="54" fillId="0" borderId="47" xfId="0" applyNumberFormat="1" applyFont="1" applyBorder="1" applyAlignment="1">
      <alignment horizontal="right" vertical="center"/>
    </xf>
    <xf numFmtId="0" fontId="54" fillId="0" borderId="42" xfId="0" applyFont="1" applyBorder="1" applyAlignment="1">
      <alignment vertical="center"/>
    </xf>
    <xf numFmtId="0" fontId="54" fillId="0" borderId="36" xfId="0" applyFont="1" applyBorder="1" applyAlignment="1">
      <alignment horizontal="center" vertical="center"/>
    </xf>
    <xf numFmtId="0" fontId="54" fillId="0" borderId="36" xfId="0" applyFont="1" applyBorder="1" applyAlignment="1">
      <alignment horizontal="right" vertical="center"/>
    </xf>
    <xf numFmtId="3" fontId="54" fillId="0" borderId="43" xfId="0" applyNumberFormat="1" applyFont="1" applyBorder="1" applyAlignment="1">
      <alignment horizontal="right" vertical="center"/>
    </xf>
    <xf numFmtId="0" fontId="86" fillId="0" borderId="13" xfId="0" applyFont="1" applyBorder="1" applyAlignment="1">
      <alignment vertical="center"/>
    </xf>
    <xf numFmtId="0" fontId="81" fillId="0" borderId="13" xfId="0" applyFont="1" applyBorder="1" applyAlignment="1">
      <alignment horizontal="center" vertical="center"/>
    </xf>
    <xf numFmtId="164" fontId="81" fillId="0" borderId="13" xfId="51" applyFont="1" applyFill="1" applyBorder="1" applyAlignment="1">
      <alignment horizontal="right" vertical="center"/>
    </xf>
    <xf numFmtId="0" fontId="54" fillId="0" borderId="38" xfId="0" applyFont="1" applyBorder="1" applyAlignment="1">
      <alignment vertical="center"/>
    </xf>
    <xf numFmtId="0" fontId="54" fillId="0" borderId="36" xfId="0" applyFont="1" applyBorder="1" applyAlignment="1">
      <alignment vertical="center"/>
    </xf>
    <xf numFmtId="0" fontId="87" fillId="47" borderId="10" xfId="0" applyFont="1" applyFill="1" applyBorder="1" applyAlignment="1">
      <alignment horizontal="center" vertical="center"/>
    </xf>
    <xf numFmtId="0" fontId="87" fillId="47" borderId="10" xfId="0" applyFont="1" applyFill="1" applyBorder="1" applyAlignment="1">
      <alignment horizontal="center" vertical="center" wrapText="1"/>
    </xf>
    <xf numFmtId="175" fontId="86" fillId="0" borderId="10" xfId="0" applyNumberFormat="1" applyFont="1" applyBorder="1" applyAlignment="1">
      <alignment horizontal="right" vertical="center"/>
    </xf>
    <xf numFmtId="175" fontId="54" fillId="0" borderId="10" xfId="0" applyNumberFormat="1" applyFont="1" applyBorder="1" applyAlignment="1">
      <alignment horizontal="right" vertical="center"/>
    </xf>
    <xf numFmtId="167" fontId="54" fillId="0" borderId="10" xfId="1" applyFont="1" applyFill="1" applyBorder="1" applyAlignment="1">
      <alignment horizontal="right" vertical="center"/>
    </xf>
    <xf numFmtId="0" fontId="86" fillId="0" borderId="10" xfId="0" applyFont="1" applyBorder="1" applyAlignment="1">
      <alignment horizontal="left" vertical="center"/>
    </xf>
    <xf numFmtId="164" fontId="54" fillId="0" borderId="10" xfId="0" applyNumberFormat="1" applyFont="1" applyBorder="1" applyAlignment="1">
      <alignment horizontal="right" vertical="center"/>
    </xf>
    <xf numFmtId="164" fontId="54" fillId="0" borderId="10" xfId="51" applyFont="1" applyBorder="1" applyAlignment="1">
      <alignment vertical="center"/>
    </xf>
    <xf numFmtId="164" fontId="54" fillId="0" borderId="10" xfId="51" applyFont="1" applyBorder="1" applyAlignment="1">
      <alignment horizontal="right" vertical="center"/>
    </xf>
    <xf numFmtId="0" fontId="36" fillId="0" borderId="10" xfId="0" applyFont="1" applyBorder="1" applyAlignment="1">
      <alignment vertical="center"/>
    </xf>
    <xf numFmtId="168" fontId="36" fillId="0" borderId="10" xfId="51" applyNumberFormat="1" applyFont="1" applyBorder="1" applyAlignment="1">
      <alignment horizontal="right" vertical="center"/>
    </xf>
    <xf numFmtId="168" fontId="35" fillId="0" borderId="10" xfId="51" applyNumberFormat="1" applyFont="1" applyFill="1" applyBorder="1" applyAlignment="1">
      <alignment horizontal="right" vertical="center"/>
    </xf>
    <xf numFmtId="0" fontId="69" fillId="47" borderId="13" xfId="0" applyFont="1" applyFill="1" applyBorder="1" applyAlignment="1">
      <alignment horizontal="center" vertical="center" wrapText="1"/>
    </xf>
    <xf numFmtId="0" fontId="69" fillId="47" borderId="10" xfId="0" applyFont="1" applyFill="1" applyBorder="1" applyAlignment="1">
      <alignment horizontal="center" vertical="center" wrapText="1"/>
    </xf>
    <xf numFmtId="0" fontId="33" fillId="0" borderId="0" xfId="0" applyFont="1" applyAlignment="1">
      <alignment vertical="top"/>
    </xf>
    <xf numFmtId="173" fontId="1" fillId="0" borderId="0" xfId="0" applyNumberFormat="1" applyFont="1"/>
    <xf numFmtId="0" fontId="36" fillId="0" borderId="0" xfId="0" applyFont="1" applyAlignment="1">
      <alignment horizontal="justify" vertical="center"/>
    </xf>
    <xf numFmtId="0" fontId="69" fillId="49" borderId="10" xfId="0" applyFont="1" applyFill="1" applyBorder="1" applyAlignment="1">
      <alignment horizontal="center" vertical="center" wrapText="1"/>
    </xf>
    <xf numFmtId="180" fontId="69" fillId="49" borderId="10" xfId="49" applyNumberFormat="1" applyFont="1" applyFill="1" applyBorder="1" applyAlignment="1">
      <alignment horizontal="center" vertical="center" wrapText="1"/>
    </xf>
    <xf numFmtId="0" fontId="20" fillId="0" borderId="0" xfId="0" applyFont="1" applyAlignment="1">
      <alignment horizontal="left" vertical="center" wrapText="1" indent="4"/>
    </xf>
    <xf numFmtId="0" fontId="37" fillId="0" borderId="0" xfId="0" applyFont="1" applyAlignment="1">
      <alignment horizontal="left" vertical="center" wrapText="1"/>
    </xf>
    <xf numFmtId="174" fontId="33" fillId="0" borderId="0" xfId="49" applyNumberFormat="1" applyFont="1"/>
    <xf numFmtId="0" fontId="69" fillId="49" borderId="13" xfId="0" applyFont="1" applyFill="1" applyBorder="1" applyAlignment="1">
      <alignment horizontal="center" vertical="center" wrapText="1"/>
    </xf>
    <xf numFmtId="170" fontId="34" fillId="0" borderId="0" xfId="1" applyNumberFormat="1" applyFont="1" applyFill="1" applyBorder="1"/>
    <xf numFmtId="0" fontId="36" fillId="0" borderId="0" xfId="0" applyFont="1" applyAlignment="1">
      <alignment horizontal="right" vertical="center"/>
    </xf>
    <xf numFmtId="0" fontId="1" fillId="0" borderId="0" xfId="0" applyFont="1"/>
    <xf numFmtId="168" fontId="33" fillId="0" borderId="0" xfId="45" applyFont="1" applyFill="1" applyBorder="1" applyAlignment="1">
      <alignment vertical="top"/>
    </xf>
    <xf numFmtId="168" fontId="34" fillId="0" borderId="0" xfId="45" applyFont="1" applyFill="1" applyBorder="1"/>
    <xf numFmtId="164" fontId="34" fillId="0" borderId="0" xfId="51" applyFont="1" applyFill="1" applyBorder="1"/>
    <xf numFmtId="175" fontId="33" fillId="0" borderId="0" xfId="1" applyNumberFormat="1" applyFont="1" applyFill="1" applyBorder="1"/>
    <xf numFmtId="170" fontId="34" fillId="0" borderId="0" xfId="49" applyNumberFormat="1" applyFont="1"/>
    <xf numFmtId="175" fontId="33" fillId="0" borderId="0" xfId="45" applyNumberFormat="1" applyFont="1" applyFill="1" applyBorder="1"/>
    <xf numFmtId="0" fontId="36" fillId="0" borderId="10" xfId="0" applyFont="1" applyBorder="1" applyAlignment="1">
      <alignment horizontal="left" vertical="center" indent="2"/>
    </xf>
    <xf numFmtId="170" fontId="36" fillId="0" borderId="10" xfId="1" applyNumberFormat="1" applyFont="1" applyFill="1" applyBorder="1" applyAlignment="1">
      <alignment horizontal="right" vertical="center"/>
    </xf>
    <xf numFmtId="170" fontId="35" fillId="0" borderId="10" xfId="1" applyNumberFormat="1" applyFont="1" applyFill="1" applyBorder="1" applyAlignment="1">
      <alignment horizontal="right" vertical="center"/>
    </xf>
    <xf numFmtId="170" fontId="36" fillId="0" borderId="10" xfId="1" applyNumberFormat="1" applyFont="1" applyBorder="1" applyAlignment="1">
      <alignment horizontal="right" vertical="center"/>
    </xf>
    <xf numFmtId="170" fontId="35" fillId="0" borderId="10" xfId="1" applyNumberFormat="1" applyFont="1" applyBorder="1" applyAlignment="1">
      <alignment horizontal="right" vertical="center"/>
    </xf>
    <xf numFmtId="0" fontId="118" fillId="0" borderId="0" xfId="0" applyFont="1"/>
    <xf numFmtId="164" fontId="36" fillId="0" borderId="10" xfId="51" applyFont="1" applyBorder="1" applyAlignment="1">
      <alignment horizontal="right" vertical="center"/>
    </xf>
    <xf numFmtId="164" fontId="20" fillId="0" borderId="10" xfId="51" applyFont="1" applyBorder="1" applyAlignment="1">
      <alignment horizontal="right" vertical="center"/>
    </xf>
    <xf numFmtId="180" fontId="69" fillId="49" borderId="10" xfId="0" applyNumberFormat="1" applyFont="1" applyFill="1" applyBorder="1" applyAlignment="1">
      <alignment horizontal="center" vertical="center"/>
    </xf>
    <xf numFmtId="14" fontId="69" fillId="49" borderId="10" xfId="0" applyNumberFormat="1" applyFont="1" applyFill="1" applyBorder="1" applyAlignment="1">
      <alignment horizontal="center" vertical="center"/>
    </xf>
    <xf numFmtId="164" fontId="35" fillId="0" borderId="10" xfId="51" applyFont="1" applyFill="1" applyBorder="1" applyAlignment="1">
      <alignment horizontal="right" vertical="center"/>
    </xf>
    <xf numFmtId="175" fontId="35" fillId="0" borderId="10" xfId="0" applyNumberFormat="1" applyFont="1" applyBorder="1" applyAlignment="1">
      <alignment horizontal="right" vertical="center"/>
    </xf>
    <xf numFmtId="0" fontId="36" fillId="0" borderId="14" xfId="0" applyFont="1" applyBorder="1" applyAlignment="1">
      <alignment vertical="center"/>
    </xf>
    <xf numFmtId="0" fontId="36" fillId="0" borderId="15" xfId="0" applyFont="1" applyBorder="1" applyAlignment="1">
      <alignment vertical="center"/>
    </xf>
    <xf numFmtId="0" fontId="35" fillId="0" borderId="19" xfId="0" applyFont="1" applyBorder="1" applyAlignment="1">
      <alignment vertical="center"/>
    </xf>
    <xf numFmtId="175" fontId="36" fillId="0" borderId="0" xfId="0" applyNumberFormat="1" applyFont="1" applyAlignment="1">
      <alignment horizontal="right" vertical="center"/>
    </xf>
    <xf numFmtId="175" fontId="36" fillId="0" borderId="14" xfId="0" applyNumberFormat="1" applyFont="1" applyBorder="1" applyAlignment="1">
      <alignment horizontal="right" vertical="center"/>
    </xf>
    <xf numFmtId="175" fontId="36" fillId="0" borderId="15" xfId="0" applyNumberFormat="1" applyFont="1" applyBorder="1" applyAlignment="1">
      <alignment horizontal="right" vertical="center"/>
    </xf>
    <xf numFmtId="0" fontId="69" fillId="49" borderId="15" xfId="0" applyFont="1" applyFill="1" applyBorder="1" applyAlignment="1">
      <alignment horizontal="center" vertical="center" wrapText="1"/>
    </xf>
    <xf numFmtId="0" fontId="36" fillId="0" borderId="10" xfId="0" applyFont="1" applyBorder="1" applyAlignment="1">
      <alignment horizontal="center" vertical="center" wrapText="1"/>
    </xf>
    <xf numFmtId="164" fontId="36" fillId="0" borderId="10" xfId="51" applyFont="1" applyBorder="1" applyAlignment="1">
      <alignment horizontal="center" vertical="center"/>
    </xf>
    <xf numFmtId="0" fontId="36" fillId="0" borderId="10" xfId="0" applyFont="1" applyBorder="1" applyAlignment="1">
      <alignment horizontal="right" vertical="center"/>
    </xf>
    <xf numFmtId="164" fontId="35" fillId="0" borderId="10" xfId="51" applyFont="1" applyFill="1" applyBorder="1" applyAlignment="1">
      <alignment horizontal="center" vertical="center"/>
    </xf>
    <xf numFmtId="0" fontId="119" fillId="0" borderId="0" xfId="49" applyFont="1"/>
    <xf numFmtId="168" fontId="36" fillId="0" borderId="10" xfId="1" applyNumberFormat="1" applyFont="1" applyBorder="1" applyAlignment="1">
      <alignment horizontal="right" vertical="center"/>
    </xf>
    <xf numFmtId="0" fontId="116" fillId="0" borderId="0" xfId="0" applyFont="1" applyAlignment="1">
      <alignment vertical="center"/>
    </xf>
    <xf numFmtId="164" fontId="116" fillId="0" borderId="0" xfId="51" applyFont="1" applyFill="1" applyBorder="1" applyAlignment="1">
      <alignment horizontal="right" vertical="center"/>
    </xf>
    <xf numFmtId="0" fontId="20" fillId="0" borderId="0" xfId="0" applyFont="1" applyAlignment="1">
      <alignment horizontal="center" vertical="center" wrapText="1"/>
    </xf>
    <xf numFmtId="0" fontId="36" fillId="0" borderId="10" xfId="0" applyFont="1" applyBorder="1" applyAlignment="1">
      <alignment vertical="top" wrapText="1"/>
    </xf>
    <xf numFmtId="168" fontId="34" fillId="0" borderId="0" xfId="45" applyFont="1"/>
    <xf numFmtId="0" fontId="34" fillId="0" borderId="10" xfId="49" applyFont="1" applyBorder="1" applyAlignment="1">
      <alignment horizontal="center"/>
    </xf>
    <xf numFmtId="164" fontId="34" fillId="0" borderId="10" xfId="51" applyFont="1" applyFill="1" applyBorder="1"/>
    <xf numFmtId="0" fontId="33" fillId="0" borderId="10" xfId="49" applyFont="1" applyBorder="1"/>
    <xf numFmtId="164" fontId="33" fillId="0" borderId="10" xfId="51" applyFont="1" applyFill="1" applyBorder="1"/>
    <xf numFmtId="0" fontId="69" fillId="49" borderId="10" xfId="49" applyFont="1" applyFill="1" applyBorder="1" applyAlignment="1">
      <alignment horizontal="center" vertical="center" wrapText="1"/>
    </xf>
    <xf numFmtId="175" fontId="34" fillId="0" borderId="10" xfId="49" applyNumberFormat="1" applyFont="1" applyBorder="1"/>
    <xf numFmtId="0" fontId="36" fillId="0" borderId="17" xfId="0" applyFont="1" applyBorder="1"/>
    <xf numFmtId="180" fontId="69" fillId="49" borderId="41" xfId="0" applyNumberFormat="1" applyFont="1" applyFill="1" applyBorder="1" applyAlignment="1">
      <alignment horizontal="center" vertical="center" wrapText="1"/>
    </xf>
    <xf numFmtId="180" fontId="69" fillId="49" borderId="12" xfId="0" applyNumberFormat="1" applyFont="1" applyFill="1" applyBorder="1" applyAlignment="1">
      <alignment horizontal="center" vertical="center" wrapText="1"/>
    </xf>
    <xf numFmtId="0" fontId="69" fillId="49" borderId="11" xfId="0" applyFont="1" applyFill="1" applyBorder="1"/>
    <xf numFmtId="0" fontId="69" fillId="49" borderId="41" xfId="0" applyFont="1" applyFill="1" applyBorder="1" applyAlignment="1">
      <alignment horizontal="center" vertical="center" wrapText="1"/>
    </xf>
    <xf numFmtId="0" fontId="69" fillId="49" borderId="12" xfId="0" applyFont="1" applyFill="1" applyBorder="1" applyAlignment="1">
      <alignment horizontal="center" vertical="center" wrapText="1"/>
    </xf>
    <xf numFmtId="170" fontId="34" fillId="0" borderId="26" xfId="1" applyNumberFormat="1" applyFont="1" applyFill="1" applyBorder="1"/>
    <xf numFmtId="170" fontId="34" fillId="0" borderId="18" xfId="1" applyNumberFormat="1" applyFont="1" applyFill="1" applyBorder="1"/>
    <xf numFmtId="170" fontId="33" fillId="0" borderId="27" xfId="1" applyNumberFormat="1" applyFont="1" applyFill="1" applyBorder="1"/>
    <xf numFmtId="170" fontId="33" fillId="0" borderId="12" xfId="1" applyNumberFormat="1" applyFont="1" applyFill="1" applyBorder="1"/>
    <xf numFmtId="170" fontId="117" fillId="49" borderId="27" xfId="1" applyNumberFormat="1" applyFont="1" applyFill="1" applyBorder="1"/>
    <xf numFmtId="170" fontId="69" fillId="49" borderId="12" xfId="1" applyNumberFormat="1" applyFont="1" applyFill="1" applyBorder="1" applyAlignment="1"/>
    <xf numFmtId="170" fontId="33" fillId="0" borderId="41" xfId="1" applyNumberFormat="1" applyFont="1" applyFill="1" applyBorder="1"/>
    <xf numFmtId="0" fontId="35" fillId="0" borderId="33" xfId="0" applyFont="1" applyBorder="1"/>
    <xf numFmtId="175" fontId="33" fillId="0" borderId="48" xfId="45" applyNumberFormat="1" applyFont="1" applyFill="1" applyBorder="1"/>
    <xf numFmtId="175" fontId="33" fillId="0" borderId="30" xfId="45" applyNumberFormat="1" applyFont="1" applyFill="1" applyBorder="1"/>
    <xf numFmtId="180" fontId="69" fillId="49" borderId="10" xfId="0" applyNumberFormat="1" applyFont="1" applyFill="1" applyBorder="1" applyAlignment="1">
      <alignment horizontal="center" vertical="center" wrapText="1"/>
    </xf>
    <xf numFmtId="175" fontId="34" fillId="0" borderId="10" xfId="45" applyNumberFormat="1" applyFont="1" applyFill="1" applyBorder="1"/>
    <xf numFmtId="175" fontId="33" fillId="0" borderId="10" xfId="1" applyNumberFormat="1" applyFont="1" applyFill="1" applyBorder="1"/>
    <xf numFmtId="0" fontId="35" fillId="0" borderId="35" xfId="0" applyFont="1" applyBorder="1"/>
    <xf numFmtId="175" fontId="33" fillId="0" borderId="34" xfId="45" applyNumberFormat="1" applyFont="1" applyFill="1" applyBorder="1"/>
    <xf numFmtId="175" fontId="33" fillId="0" borderId="32" xfId="45" applyNumberFormat="1" applyFont="1" applyFill="1" applyBorder="1"/>
    <xf numFmtId="0" fontId="36" fillId="0" borderId="10" xfId="0" applyFont="1" applyBorder="1"/>
    <xf numFmtId="0" fontId="35" fillId="0" borderId="10" xfId="0" applyFont="1" applyBorder="1"/>
    <xf numFmtId="175" fontId="33" fillId="0" borderId="10" xfId="45" applyNumberFormat="1" applyFont="1" applyFill="1" applyBorder="1"/>
    <xf numFmtId="170" fontId="34" fillId="0" borderId="10" xfId="1" applyNumberFormat="1" applyFont="1" applyFill="1" applyBorder="1"/>
    <xf numFmtId="170" fontId="51" fillId="44" borderId="10" xfId="1" applyNumberFormat="1" applyFont="1" applyFill="1" applyBorder="1" applyAlignment="1">
      <alignment wrapText="1"/>
    </xf>
    <xf numFmtId="167" fontId="34" fillId="0" borderId="10" xfId="1" applyFont="1" applyFill="1" applyBorder="1" applyAlignment="1">
      <alignment horizontal="center"/>
    </xf>
    <xf numFmtId="170" fontId="33" fillId="0" borderId="10" xfId="1" applyNumberFormat="1" applyFont="1" applyFill="1" applyBorder="1"/>
    <xf numFmtId="170" fontId="20" fillId="0" borderId="10" xfId="1" applyNumberFormat="1" applyFont="1" applyFill="1" applyBorder="1" applyAlignment="1">
      <alignment horizontal="right" vertical="center"/>
    </xf>
    <xf numFmtId="0" fontId="57" fillId="0" borderId="0" xfId="53" applyFill="1" applyBorder="1" applyAlignment="1">
      <alignment horizontal="center"/>
    </xf>
    <xf numFmtId="0" fontId="22" fillId="0" borderId="0" xfId="0" applyFont="1" applyAlignment="1">
      <alignment horizontal="center" vertical="center" wrapText="1"/>
    </xf>
    <xf numFmtId="167" fontId="18" fillId="0" borderId="0" xfId="1" applyFont="1" applyFill="1"/>
    <xf numFmtId="0" fontId="43" fillId="50" borderId="0" xfId="0" applyFont="1" applyFill="1"/>
    <xf numFmtId="0" fontId="43" fillId="50" borderId="10" xfId="0" applyFont="1" applyFill="1" applyBorder="1"/>
    <xf numFmtId="164" fontId="43" fillId="50" borderId="10" xfId="51" applyFont="1" applyFill="1" applyBorder="1"/>
    <xf numFmtId="164" fontId="43" fillId="50" borderId="0" xfId="51" applyFont="1" applyFill="1" applyBorder="1"/>
    <xf numFmtId="3" fontId="43" fillId="50" borderId="0" xfId="0" applyNumberFormat="1" applyFont="1" applyFill="1"/>
    <xf numFmtId="164" fontId="43" fillId="44" borderId="10" xfId="51" applyFont="1" applyFill="1" applyBorder="1"/>
    <xf numFmtId="0" fontId="43" fillId="44" borderId="0" xfId="0" applyFont="1" applyFill="1"/>
    <xf numFmtId="170" fontId="34" fillId="0" borderId="10" xfId="1" applyNumberFormat="1" applyFont="1" applyFill="1" applyBorder="1" applyAlignment="1">
      <alignment horizontal="center" vertical="center" wrapText="1"/>
    </xf>
    <xf numFmtId="167" fontId="69" fillId="0" borderId="10" xfId="1" applyFont="1" applyFill="1" applyBorder="1" applyAlignment="1">
      <alignment horizontal="center" vertical="center" wrapText="1"/>
    </xf>
    <xf numFmtId="167" fontId="33" fillId="0" borderId="10" xfId="1" applyFont="1" applyFill="1" applyBorder="1"/>
    <xf numFmtId="0" fontId="34" fillId="0" borderId="0" xfId="46" applyFont="1" applyFill="1" applyAlignment="1">
      <alignment horizontal="center"/>
    </xf>
    <xf numFmtId="0" fontId="34" fillId="0" borderId="0" xfId="46" applyFont="1" applyFill="1"/>
    <xf numFmtId="0" fontId="21" fillId="0" borderId="0" xfId="0" applyFont="1" applyFill="1"/>
    <xf numFmtId="0" fontId="20" fillId="0" borderId="0" xfId="0" applyFont="1" applyFill="1" applyAlignment="1">
      <alignment vertical="center"/>
    </xf>
    <xf numFmtId="0" fontId="20" fillId="0" borderId="0" xfId="0" applyFont="1" applyFill="1" applyAlignment="1">
      <alignment horizontal="center" vertical="center"/>
    </xf>
    <xf numFmtId="0" fontId="46" fillId="0" borderId="0" xfId="46" applyFont="1" applyFill="1" applyAlignment="1">
      <alignment horizontal="center"/>
    </xf>
    <xf numFmtId="0" fontId="68" fillId="0" borderId="0" xfId="46" applyFont="1" applyFill="1"/>
    <xf numFmtId="0" fontId="18" fillId="0" borderId="0" xfId="0" applyFont="1" applyFill="1"/>
    <xf numFmtId="0" fontId="21" fillId="0" borderId="0" xfId="0" applyFont="1" applyFill="1" applyAlignment="1">
      <alignment vertical="center"/>
    </xf>
    <xf numFmtId="0" fontId="34" fillId="0" borderId="0" xfId="46" applyFont="1" applyFill="1" applyAlignment="1">
      <alignment horizontal="center" vertical="center"/>
    </xf>
    <xf numFmtId="0" fontId="68" fillId="0" borderId="17" xfId="49" applyFont="1" applyFill="1" applyBorder="1"/>
    <xf numFmtId="0" fontId="34" fillId="0" borderId="0" xfId="46" applyFont="1" applyFill="1" applyAlignment="1">
      <alignment vertical="center"/>
    </xf>
    <xf numFmtId="0" fontId="34" fillId="0" borderId="0" xfId="49" applyFont="1" applyFill="1"/>
    <xf numFmtId="0" fontId="22" fillId="0" borderId="0" xfId="0" applyFont="1" applyBorder="1"/>
    <xf numFmtId="0" fontId="39" fillId="0" borderId="0" xfId="0" applyFont="1" applyBorder="1"/>
    <xf numFmtId="49" fontId="21" fillId="0" borderId="0" xfId="0" applyNumberFormat="1" applyFont="1" applyBorder="1"/>
    <xf numFmtId="49" fontId="21" fillId="0" borderId="0" xfId="0" quotePrefix="1" applyNumberFormat="1" applyFont="1" applyBorder="1"/>
    <xf numFmtId="0" fontId="21" fillId="0" borderId="0" xfId="0" applyFont="1" applyBorder="1"/>
    <xf numFmtId="0" fontId="25" fillId="0" borderId="0" xfId="0" applyFont="1" applyBorder="1"/>
    <xf numFmtId="0" fontId="26" fillId="0" borderId="0" xfId="0" applyFont="1" applyBorder="1"/>
    <xf numFmtId="0" fontId="31" fillId="0" borderId="0" xfId="0" quotePrefix="1" applyFont="1" applyBorder="1"/>
    <xf numFmtId="0" fontId="28" fillId="0" borderId="0" xfId="0" applyFont="1" applyBorder="1"/>
    <xf numFmtId="0" fontId="31" fillId="0" borderId="0" xfId="0" applyFont="1" applyBorder="1"/>
    <xf numFmtId="0" fontId="21" fillId="0" borderId="0" xfId="0" applyFont="1" applyFill="1" applyBorder="1"/>
    <xf numFmtId="0" fontId="21" fillId="0" borderId="0" xfId="0" quotePrefix="1" applyFont="1" applyBorder="1"/>
    <xf numFmtId="0" fontId="89" fillId="43" borderId="0" xfId="0" applyFont="1" applyFill="1" applyAlignment="1">
      <alignment horizontal="center" vertical="center"/>
    </xf>
    <xf numFmtId="0" fontId="69" fillId="43" borderId="0" xfId="0" applyFont="1" applyFill="1" applyAlignment="1">
      <alignment horizontal="center" vertical="center"/>
    </xf>
    <xf numFmtId="0" fontId="62" fillId="0" borderId="0" xfId="46" applyFont="1" applyAlignment="1">
      <alignment horizontal="center"/>
    </xf>
    <xf numFmtId="0" fontId="67" fillId="0" borderId="0" xfId="0" applyFont="1" applyAlignment="1">
      <alignment horizontal="center" vertical="center"/>
    </xf>
    <xf numFmtId="0" fontId="61" fillId="0" borderId="0" xfId="0" applyFont="1" applyAlignment="1">
      <alignment horizontal="center" vertical="center"/>
    </xf>
    <xf numFmtId="0" fontId="36" fillId="0" borderId="0" xfId="0" applyFont="1" applyAlignment="1">
      <alignment horizontal="left" vertical="center" wrapText="1"/>
    </xf>
    <xf numFmtId="0" fontId="37" fillId="0" borderId="16" xfId="0" applyFont="1" applyBorder="1" applyAlignment="1">
      <alignment horizontal="center" vertical="center"/>
    </xf>
    <xf numFmtId="171" fontId="59" fillId="0" borderId="0" xfId="44" applyFont="1" applyAlignment="1">
      <alignment horizontal="left" vertical="center" wrapText="1"/>
    </xf>
    <xf numFmtId="0" fontId="22" fillId="0" borderId="0" xfId="0" applyFont="1" applyAlignment="1">
      <alignment horizontal="left" vertical="center"/>
    </xf>
    <xf numFmtId="0" fontId="103" fillId="0" borderId="0" xfId="0" applyFont="1" applyAlignment="1">
      <alignment horizontal="left"/>
    </xf>
    <xf numFmtId="171" fontId="24" fillId="33" borderId="0" xfId="44" applyFont="1" applyFill="1" applyAlignment="1">
      <alignment horizontal="left"/>
    </xf>
    <xf numFmtId="171" fontId="59" fillId="33" borderId="0" xfId="44" applyFont="1" applyFill="1" applyAlignment="1">
      <alignment horizontal="left"/>
    </xf>
    <xf numFmtId="0" fontId="103" fillId="0" borderId="0" xfId="0" applyFont="1" applyAlignment="1">
      <alignment horizontal="left" vertical="center"/>
    </xf>
    <xf numFmtId="0" fontId="21" fillId="0" borderId="23" xfId="0" applyFont="1" applyBorder="1" applyAlignment="1">
      <alignment horizontal="left"/>
    </xf>
    <xf numFmtId="171" fontId="33" fillId="0" borderId="0" xfId="44" applyFont="1" applyAlignment="1">
      <alignment horizontal="left" wrapText="1"/>
    </xf>
    <xf numFmtId="0" fontId="22" fillId="0" borderId="17" xfId="0" applyFont="1" applyBorder="1" applyAlignment="1">
      <alignment horizontal="left" vertical="center" wrapText="1"/>
    </xf>
    <xf numFmtId="0" fontId="22" fillId="0" borderId="0" xfId="0" applyFont="1" applyAlignment="1">
      <alignment horizontal="left" vertical="center" wrapText="1"/>
    </xf>
    <xf numFmtId="0" fontId="22" fillId="0" borderId="18" xfId="0" applyFont="1" applyBorder="1" applyAlignment="1">
      <alignment horizontal="left" vertical="center" wrapText="1"/>
    </xf>
    <xf numFmtId="0" fontId="21" fillId="0" borderId="17" xfId="0" applyFont="1" applyBorder="1" applyAlignment="1">
      <alignment horizontal="left" vertical="center" wrapText="1"/>
    </xf>
    <xf numFmtId="0" fontId="21" fillId="0" borderId="0" xfId="0" applyFont="1" applyAlignment="1">
      <alignment horizontal="left" vertical="center" wrapText="1"/>
    </xf>
    <xf numFmtId="0" fontId="21" fillId="0" borderId="18" xfId="0" applyFont="1" applyBorder="1" applyAlignment="1">
      <alignment horizontal="left" vertical="center" wrapText="1"/>
    </xf>
    <xf numFmtId="0" fontId="21" fillId="0" borderId="0" xfId="0" applyFont="1" applyAlignment="1">
      <alignment horizontal="left"/>
    </xf>
    <xf numFmtId="171" fontId="24" fillId="0" borderId="0" xfId="44" applyFont="1" applyAlignment="1">
      <alignment horizontal="left"/>
    </xf>
    <xf numFmtId="171" fontId="111" fillId="0" borderId="0" xfId="44" applyFont="1" applyAlignment="1">
      <alignment horizontal="left"/>
    </xf>
    <xf numFmtId="0" fontId="22" fillId="0" borderId="25" xfId="0" applyFont="1" applyBorder="1" applyAlignment="1">
      <alignment horizontal="left" vertical="center" wrapText="1"/>
    </xf>
    <xf numFmtId="0" fontId="22" fillId="0" borderId="23" xfId="0" applyFont="1" applyBorder="1" applyAlignment="1">
      <alignment horizontal="left" vertical="center" wrapText="1"/>
    </xf>
    <xf numFmtId="0" fontId="22" fillId="0" borderId="22" xfId="0" applyFont="1" applyBorder="1" applyAlignment="1">
      <alignment horizontal="left" vertical="center" wrapText="1"/>
    </xf>
    <xf numFmtId="171" fontId="24" fillId="0" borderId="0" xfId="44" applyFont="1" applyAlignment="1">
      <alignment horizontal="left" wrapText="1"/>
    </xf>
    <xf numFmtId="0" fontId="42" fillId="0" borderId="0" xfId="0" applyFont="1" applyAlignment="1">
      <alignment horizontal="left"/>
    </xf>
    <xf numFmtId="0" fontId="44" fillId="46" borderId="10" xfId="0" applyFont="1" applyFill="1" applyBorder="1" applyAlignment="1">
      <alignment horizontal="center" vertical="center" wrapText="1"/>
    </xf>
    <xf numFmtId="0" fontId="44" fillId="35" borderId="10" xfId="0" applyFont="1" applyFill="1" applyBorder="1" applyAlignment="1">
      <alignment horizontal="center" vertical="center" wrapText="1"/>
    </xf>
    <xf numFmtId="0" fontId="44" fillId="38" borderId="11" xfId="0" applyFont="1" applyFill="1" applyBorder="1" applyAlignment="1">
      <alignment horizontal="center" vertical="center" wrapText="1"/>
    </xf>
    <xf numFmtId="0" fontId="44" fillId="38" borderId="21" xfId="0" applyFont="1" applyFill="1" applyBorder="1" applyAlignment="1">
      <alignment horizontal="center" vertical="center" wrapText="1"/>
    </xf>
    <xf numFmtId="0" fontId="44" fillId="38" borderId="12" xfId="0" applyFont="1" applyFill="1" applyBorder="1" applyAlignment="1">
      <alignment horizontal="center" vertical="center" wrapText="1"/>
    </xf>
    <xf numFmtId="0" fontId="44" fillId="35" borderId="11" xfId="0" applyFont="1" applyFill="1" applyBorder="1" applyAlignment="1">
      <alignment horizontal="center" vertical="center" wrapText="1"/>
    </xf>
    <xf numFmtId="0" fontId="44" fillId="35" borderId="21" xfId="0" applyFont="1" applyFill="1" applyBorder="1" applyAlignment="1">
      <alignment horizontal="center" vertical="center" wrapText="1"/>
    </xf>
    <xf numFmtId="0" fontId="44" fillId="35" borderId="12" xfId="0" applyFont="1" applyFill="1" applyBorder="1" applyAlignment="1">
      <alignment horizontal="center" vertical="center" wrapText="1"/>
    </xf>
    <xf numFmtId="0" fontId="44" fillId="38" borderId="13" xfId="0" applyFont="1" applyFill="1" applyBorder="1" applyAlignment="1">
      <alignment horizontal="center" vertical="center" wrapText="1"/>
    </xf>
    <xf numFmtId="0" fontId="44" fillId="38" borderId="15" xfId="0" applyFont="1" applyFill="1" applyBorder="1" applyAlignment="1">
      <alignment horizontal="center" vertical="center" wrapText="1"/>
    </xf>
    <xf numFmtId="0" fontId="21" fillId="0" borderId="0" xfId="0" applyFont="1" applyAlignment="1">
      <alignment horizontal="left" vertical="center"/>
    </xf>
    <xf numFmtId="0" fontId="34" fillId="0" borderId="0" xfId="46" applyFont="1" applyAlignment="1">
      <alignment horizontal="center" vertical="center"/>
    </xf>
    <xf numFmtId="0" fontId="34" fillId="0" borderId="0" xfId="46" applyFont="1" applyFill="1" applyAlignment="1">
      <alignment horizontal="center" vertical="center"/>
    </xf>
    <xf numFmtId="0" fontId="33" fillId="0" borderId="0" xfId="46" applyFont="1" applyAlignment="1">
      <alignment horizontal="center" vertical="center"/>
    </xf>
    <xf numFmtId="171" fontId="59" fillId="0" borderId="0" xfId="44" applyFont="1" applyAlignment="1">
      <alignment horizontal="left" vertical="center"/>
    </xf>
    <xf numFmtId="0" fontId="35" fillId="0" borderId="0" xfId="0" applyFont="1" applyAlignment="1">
      <alignment horizontal="left" vertical="center" wrapText="1"/>
    </xf>
    <xf numFmtId="0" fontId="35" fillId="0" borderId="0" xfId="0" applyFont="1" applyAlignment="1">
      <alignment horizontal="left" vertical="center"/>
    </xf>
    <xf numFmtId="0" fontId="60" fillId="0" borderId="0" xfId="0" applyFont="1" applyAlignment="1">
      <alignment horizontal="left" vertical="center"/>
    </xf>
    <xf numFmtId="0" fontId="53" fillId="47" borderId="10" xfId="0" applyFont="1" applyFill="1" applyBorder="1" applyAlignment="1">
      <alignment horizontal="center" vertical="center" wrapText="1"/>
    </xf>
    <xf numFmtId="0" fontId="53" fillId="47" borderId="10" xfId="0" applyFont="1" applyFill="1" applyBorder="1" applyAlignment="1">
      <alignment horizontal="center" vertical="center"/>
    </xf>
    <xf numFmtId="0" fontId="36" fillId="0" borderId="0" xfId="0" applyFont="1" applyAlignment="1">
      <alignment horizontal="left" wrapText="1"/>
    </xf>
    <xf numFmtId="0" fontId="36" fillId="0" borderId="0" xfId="0" applyFont="1" applyAlignment="1">
      <alignment horizontal="left" vertical="center" wrapText="1" indent="1"/>
    </xf>
    <xf numFmtId="0" fontId="35" fillId="0" borderId="0" xfId="0" applyFont="1" applyAlignment="1">
      <alignment horizontal="center"/>
    </xf>
    <xf numFmtId="0" fontId="75" fillId="0" borderId="0" xfId="0" applyFont="1" applyAlignment="1">
      <alignment horizontal="center"/>
    </xf>
    <xf numFmtId="0" fontId="34" fillId="0" borderId="0" xfId="0" applyFont="1" applyAlignment="1">
      <alignment horizontal="left" vertical="center" wrapText="1"/>
    </xf>
    <xf numFmtId="0" fontId="22" fillId="0" borderId="0" xfId="0" applyFont="1" applyAlignment="1">
      <alignment horizontal="center"/>
    </xf>
    <xf numFmtId="0" fontId="83" fillId="0" borderId="10" xfId="0" applyFont="1" applyBorder="1" applyAlignment="1">
      <alignment horizontal="center" vertical="center" wrapText="1"/>
    </xf>
    <xf numFmtId="0" fontId="83" fillId="0" borderId="36" xfId="0" applyFont="1" applyBorder="1" applyAlignment="1">
      <alignment horizontal="center" vertical="center" wrapText="1"/>
    </xf>
    <xf numFmtId="0" fontId="21" fillId="0" borderId="0" xfId="0" applyFont="1" applyAlignment="1">
      <alignment horizontal="center"/>
    </xf>
    <xf numFmtId="0" fontId="69" fillId="49" borderId="10" xfId="49" applyFont="1" applyFill="1" applyBorder="1" applyAlignment="1">
      <alignment horizontal="center" vertical="center" wrapText="1"/>
    </xf>
    <xf numFmtId="0" fontId="69" fillId="49" borderId="10" xfId="0" applyFont="1" applyFill="1" applyBorder="1" applyAlignment="1">
      <alignment horizontal="left" vertical="center"/>
    </xf>
    <xf numFmtId="0" fontId="69" fillId="49" borderId="13" xfId="0" applyFont="1" applyFill="1" applyBorder="1" applyAlignment="1">
      <alignment horizontal="center" vertical="center" wrapText="1"/>
    </xf>
    <xf numFmtId="0" fontId="69" fillId="49" borderId="15" xfId="0" applyFont="1" applyFill="1" applyBorder="1" applyAlignment="1">
      <alignment horizontal="center" vertical="center" wrapText="1"/>
    </xf>
    <xf numFmtId="0" fontId="69" fillId="49" borderId="10" xfId="0" applyFont="1" applyFill="1" applyBorder="1" applyAlignment="1">
      <alignment horizontal="center" vertical="center" wrapText="1"/>
    </xf>
    <xf numFmtId="0" fontId="69" fillId="49" borderId="10" xfId="0" applyFont="1" applyFill="1" applyBorder="1" applyAlignment="1">
      <alignment horizontal="center" vertical="center"/>
    </xf>
    <xf numFmtId="0" fontId="69" fillId="49" borderId="23" xfId="0" applyFont="1" applyFill="1" applyBorder="1" applyAlignment="1">
      <alignment horizontal="center" vertical="center" wrapText="1"/>
    </xf>
    <xf numFmtId="0" fontId="69" fillId="49" borderId="16" xfId="0" applyFont="1" applyFill="1" applyBorder="1" applyAlignment="1">
      <alignment horizontal="center" vertical="center" wrapText="1"/>
    </xf>
    <xf numFmtId="0" fontId="69" fillId="43" borderId="10" xfId="0" applyFont="1" applyFill="1" applyBorder="1" applyAlignment="1">
      <alignment horizontal="center" vertical="center" wrapText="1"/>
    </xf>
    <xf numFmtId="0" fontId="35" fillId="0" borderId="0" xfId="0" applyFont="1" applyAlignment="1">
      <alignment horizontal="center" vertical="center"/>
    </xf>
    <xf numFmtId="0" fontId="34" fillId="0" borderId="0" xfId="46" applyFont="1" applyAlignment="1">
      <alignment horizontal="left" wrapText="1"/>
    </xf>
    <xf numFmtId="0" fontId="88" fillId="0" borderId="10" xfId="0" applyFont="1" applyBorder="1" applyAlignment="1">
      <alignment vertical="center" wrapText="1"/>
    </xf>
    <xf numFmtId="0" fontId="87" fillId="43" borderId="25" xfId="0" applyFont="1" applyFill="1" applyBorder="1" applyAlignment="1">
      <alignment horizontal="center" vertical="center"/>
    </xf>
    <xf numFmtId="0" fontId="87" fillId="43" borderId="23" xfId="0" applyFont="1" applyFill="1" applyBorder="1" applyAlignment="1">
      <alignment horizontal="center" vertical="center"/>
    </xf>
    <xf numFmtId="0" fontId="87" fillId="43" borderId="45" xfId="0" applyFont="1" applyFill="1" applyBorder="1" applyAlignment="1">
      <alignment horizontal="center" vertical="center"/>
    </xf>
    <xf numFmtId="0" fontId="87" fillId="43" borderId="46" xfId="0" applyFont="1" applyFill="1" applyBorder="1" applyAlignment="1">
      <alignment horizontal="center" vertical="center"/>
    </xf>
    <xf numFmtId="0" fontId="87" fillId="43" borderId="10" xfId="0" applyFont="1" applyFill="1" applyBorder="1" applyAlignment="1">
      <alignment horizontal="center" vertical="center"/>
    </xf>
    <xf numFmtId="0" fontId="87" fillId="43" borderId="10" xfId="0" applyFont="1" applyFill="1" applyBorder="1" applyAlignment="1">
      <alignment horizontal="center" vertical="center" wrapText="1"/>
    </xf>
    <xf numFmtId="0" fontId="36" fillId="0" borderId="11" xfId="0" applyFont="1" applyBorder="1" applyAlignment="1">
      <alignment horizontal="left" vertical="center" wrapText="1"/>
    </xf>
    <xf numFmtId="0" fontId="36" fillId="0" borderId="21" xfId="0" applyFont="1" applyBorder="1" applyAlignment="1">
      <alignment horizontal="left" vertical="center" wrapText="1"/>
    </xf>
    <xf numFmtId="0" fontId="36" fillId="0" borderId="12" xfId="0" applyFont="1" applyBorder="1" applyAlignment="1">
      <alignment horizontal="left" vertical="center" wrapText="1"/>
    </xf>
    <xf numFmtId="0" fontId="36" fillId="0" borderId="17" xfId="0" applyFont="1" applyBorder="1" applyAlignment="1">
      <alignment horizontal="left" vertical="center" wrapText="1"/>
    </xf>
    <xf numFmtId="0" fontId="36" fillId="0" borderId="18" xfId="0" applyFont="1" applyBorder="1" applyAlignment="1">
      <alignment horizontal="left" vertical="center" wrapText="1"/>
    </xf>
    <xf numFmtId="0" fontId="34" fillId="0" borderId="17" xfId="49" applyFont="1" applyBorder="1" applyAlignment="1">
      <alignment horizontal="left" wrapText="1"/>
    </xf>
    <xf numFmtId="0" fontId="34" fillId="0" borderId="0" xfId="49" applyFont="1" applyAlignment="1">
      <alignment horizontal="left" wrapText="1"/>
    </xf>
    <xf numFmtId="0" fontId="34" fillId="0" borderId="18" xfId="49" applyFont="1" applyBorder="1" applyAlignment="1">
      <alignment horizontal="left" wrapText="1"/>
    </xf>
    <xf numFmtId="0" fontId="36" fillId="0" borderId="25" xfId="0" applyFont="1" applyBorder="1" applyAlignment="1">
      <alignment wrapText="1"/>
    </xf>
    <xf numFmtId="0" fontId="36" fillId="0" borderId="23" xfId="0" applyFont="1" applyBorder="1" applyAlignment="1">
      <alignment wrapText="1"/>
    </xf>
    <xf numFmtId="0" fontId="36" fillId="0" borderId="22" xfId="0" applyFont="1" applyBorder="1" applyAlignment="1">
      <alignment wrapText="1"/>
    </xf>
    <xf numFmtId="0" fontId="36" fillId="0" borderId="19" xfId="0" applyFont="1" applyBorder="1" applyAlignment="1">
      <alignment horizontal="left" vertical="center" wrapText="1"/>
    </xf>
    <xf numFmtId="0" fontId="36" fillId="0" borderId="16" xfId="0" applyFont="1" applyBorder="1" applyAlignment="1">
      <alignment horizontal="left" vertical="center" wrapText="1"/>
    </xf>
    <xf numFmtId="0" fontId="36" fillId="0" borderId="20" xfId="0" applyFont="1" applyBorder="1" applyAlignment="1">
      <alignment horizontal="left" vertical="center" wrapText="1"/>
    </xf>
    <xf numFmtId="0" fontId="36" fillId="0" borderId="25" xfId="0" applyFont="1" applyBorder="1" applyAlignment="1">
      <alignment horizontal="left" vertical="center" wrapText="1"/>
    </xf>
    <xf numFmtId="0" fontId="36" fillId="0" borderId="23" xfId="0" applyFont="1" applyBorder="1" applyAlignment="1">
      <alignment horizontal="left" vertical="center" wrapText="1"/>
    </xf>
    <xf numFmtId="0" fontId="36" fillId="0" borderId="22" xfId="0" applyFont="1" applyBorder="1" applyAlignment="1">
      <alignment horizontal="left" vertical="center" wrapText="1"/>
    </xf>
    <xf numFmtId="0" fontId="34" fillId="0" borderId="11" xfId="49" applyFont="1" applyBorder="1" applyAlignment="1">
      <alignment horizontal="left" vertical="center" wrapText="1"/>
    </xf>
    <xf numFmtId="0" fontId="34" fillId="0" borderId="21" xfId="49" applyFont="1" applyBorder="1" applyAlignment="1">
      <alignment horizontal="left" vertical="center" wrapText="1"/>
    </xf>
    <xf numFmtId="0" fontId="34" fillId="0" borderId="12" xfId="49" applyFont="1" applyBorder="1" applyAlignment="1">
      <alignment horizontal="left" vertical="center" wrapText="1"/>
    </xf>
    <xf numFmtId="170" fontId="70" fillId="40" borderId="16" xfId="1" applyNumberFormat="1" applyFont="1" applyFill="1" applyBorder="1" applyAlignment="1">
      <alignment horizontal="center"/>
    </xf>
    <xf numFmtId="182" fontId="71" fillId="39" borderId="16" xfId="1" applyNumberFormat="1" applyFont="1" applyFill="1" applyBorder="1" applyAlignment="1">
      <alignment horizontal="center"/>
    </xf>
  </cellXfs>
  <cellStyles count="3491">
    <cellStyle name="          _x000d__x000a_386grabber=VGA.3GR_x000d__x000a_" xfId="55" xr:uid="{00000000-0005-0000-0000-000000000000}"/>
    <cellStyle name="          _x000d__x000a_386grabber=VGA.3GR_x000d__x000a_ 2" xfId="210" xr:uid="{00000000-0005-0000-0000-000001000000}"/>
    <cellStyle name="          _x000d__x000a_386grabber=VGA.3GR_x000d__x000a_ 3" xfId="1912" xr:uid="{00000000-0005-0000-0000-000002000000}"/>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1 2" xfId="326" xr:uid="{00000000-0005-0000-0000-000010000000}"/>
    <cellStyle name="60% - Énfasis1 2 2" xfId="3350" xr:uid="{22E5BA26-5FAB-4FE9-B112-8443A14C29DA}"/>
    <cellStyle name="60% - Énfasis2" xfId="25" builtinId="36" customBuiltin="1"/>
    <cellStyle name="60% - Énfasis2 2" xfId="327" xr:uid="{00000000-0005-0000-0000-000012000000}"/>
    <cellStyle name="60% - Énfasis2 2 2" xfId="3351" xr:uid="{684DC2B6-45A6-4F00-98B9-7ECE01D8DFB4}"/>
    <cellStyle name="60% - Énfasis3" xfId="29" builtinId="40" customBuiltin="1"/>
    <cellStyle name="60% - Énfasis3 2" xfId="328" xr:uid="{00000000-0005-0000-0000-000014000000}"/>
    <cellStyle name="60% - Énfasis3 2 2" xfId="3352" xr:uid="{7C51E436-DFF2-4AE8-945C-834B59D0B396}"/>
    <cellStyle name="60% - Énfasis4" xfId="33" builtinId="44" customBuiltin="1"/>
    <cellStyle name="60% - Énfasis4 2" xfId="329" xr:uid="{00000000-0005-0000-0000-000016000000}"/>
    <cellStyle name="60% - Énfasis4 2 2" xfId="3353" xr:uid="{26343EEF-D33F-4288-97D2-80EC4FFF5429}"/>
    <cellStyle name="60% - Énfasis5" xfId="37" builtinId="48" customBuiltin="1"/>
    <cellStyle name="60% - Énfasis5 2" xfId="330" xr:uid="{00000000-0005-0000-0000-000018000000}"/>
    <cellStyle name="60% - Énfasis5 2 2" xfId="3354" xr:uid="{8E8FA4F2-DC02-431A-B974-BF677A24A5F3}"/>
    <cellStyle name="60% - Énfasis6" xfId="41" builtinId="52" customBuiltin="1"/>
    <cellStyle name="60% - Énfasis6 2" xfId="331" xr:uid="{00000000-0005-0000-0000-00001A000000}"/>
    <cellStyle name="60% - Énfasis6 2 2" xfId="3355" xr:uid="{D34E5F6D-2589-4F63-ACF4-B8818AEA8582}"/>
    <cellStyle name="Bueno" xfId="6" builtinId="26" customBuiltin="1"/>
    <cellStyle name="Cálculo" xfId="11" builtinId="22" customBuiltin="1"/>
    <cellStyle name="Celda de comprobación" xfId="13" builtinId="23" customBuiltin="1"/>
    <cellStyle name="Celda vinculada" xfId="12" builtinId="24" customBuiltin="1"/>
    <cellStyle name="Comma [0] 2" xfId="65" xr:uid="{00000000-0005-0000-0000-00001F000000}"/>
    <cellStyle name="Comma [0] 2 10" xfId="2365" xr:uid="{583BD7E0-6347-47A0-8C6E-CF40115657DF}"/>
    <cellStyle name="Comma [0] 2 11" xfId="2909" xr:uid="{BCEB2E42-54D9-40BC-9164-5788E67B1EF6}"/>
    <cellStyle name="Comma [0] 2 2" xfId="67" xr:uid="{00000000-0005-0000-0000-000020000000}"/>
    <cellStyle name="Comma [0] 2 2 10" xfId="2366" xr:uid="{A4007C15-47A2-48E8-95BB-758401C4E745}"/>
    <cellStyle name="Comma [0] 2 2 11" xfId="2910" xr:uid="{DD904DCC-3ACB-48EE-9CEF-340872D26A4C}"/>
    <cellStyle name="Comma [0] 2 2 2" xfId="98" xr:uid="{00000000-0005-0000-0000-000021000000}"/>
    <cellStyle name="Comma [0] 2 2 2 2" xfId="193" xr:uid="{00000000-0005-0000-0000-000022000000}"/>
    <cellStyle name="Comma [0] 2 2 2 2 2" xfId="302" xr:uid="{00000000-0005-0000-0000-000023000000}"/>
    <cellStyle name="Comma [0] 2 2 2 2 2 2" xfId="529" xr:uid="{00000000-0005-0000-0000-000024000000}"/>
    <cellStyle name="Comma [0] 2 2 2 2 2 2 2" xfId="2345" xr:uid="{F715B9ED-99BB-44DD-8DD8-5B732AAACEE5}"/>
    <cellStyle name="Comma [0] 2 2 2 2 2 2 3" xfId="2763" xr:uid="{193A9C09-8C1A-42EE-BF26-B9523AD1EAA2}"/>
    <cellStyle name="Comma [0] 2 2 2 2 2 2 4" xfId="3307" xr:uid="{0B846C1C-292B-4047-91F6-4B0F0A0518A5}"/>
    <cellStyle name="Comma [0] 2 2 2 2 2 3" xfId="2133" xr:uid="{92835552-4C4B-40E3-9A72-117303752ACE}"/>
    <cellStyle name="Comma [0] 2 2 2 2 2 4" xfId="2551" xr:uid="{28416C64-B669-4C1F-9141-9739D23F4EFA}"/>
    <cellStyle name="Comma [0] 2 2 2 2 2 5" xfId="3095" xr:uid="{CCCA2C0E-E1A9-401D-8AEA-E6FB7352D0BE}"/>
    <cellStyle name="Comma [0] 2 2 2 2 3" xfId="428" xr:uid="{00000000-0005-0000-0000-000025000000}"/>
    <cellStyle name="Comma [0] 2 2 2 2 3 2" xfId="2245" xr:uid="{BBE70D51-2FA6-452D-B23E-536B5E53E561}"/>
    <cellStyle name="Comma [0] 2 2 2 2 3 3" xfId="2663" xr:uid="{330EBCEB-7409-400E-8BC2-2DC024CABE90}"/>
    <cellStyle name="Comma [0] 2 2 2 2 3 4" xfId="3207" xr:uid="{B9C22963-15FB-4BC6-86C6-800CA41912D9}"/>
    <cellStyle name="Comma [0] 2 2 2 2 4" xfId="631" xr:uid="{00000000-0005-0000-0000-000026000000}"/>
    <cellStyle name="Comma [0] 2 2 2 2 4 2" xfId="2865" xr:uid="{F57F99E2-AFA6-4BFB-A8F4-BC31C083520A}"/>
    <cellStyle name="Comma [0] 2 2 2 2 5" xfId="2029" xr:uid="{7C0C9A0F-8983-43A1-8495-1CDBF7C23851}"/>
    <cellStyle name="Comma [0] 2 2 2 2 6" xfId="2447" xr:uid="{8CFECDCF-9EB9-4718-B70A-BFFDE403EB4F}"/>
    <cellStyle name="Comma [0] 2 2 2 2 7" xfId="2991" xr:uid="{5E92DE33-F61E-482E-B7F4-917111F61E03}"/>
    <cellStyle name="Comma [0] 2 2 2 3" xfId="146" xr:uid="{00000000-0005-0000-0000-000027000000}"/>
    <cellStyle name="Comma [0] 2 2 2 3 2" xfId="260" xr:uid="{00000000-0005-0000-0000-000028000000}"/>
    <cellStyle name="Comma [0] 2 2 2 3 2 2" xfId="487" xr:uid="{00000000-0005-0000-0000-000029000000}"/>
    <cellStyle name="Comma [0] 2 2 2 3 2 2 2" xfId="2303" xr:uid="{CA91CCDF-A44E-49B9-8F00-2CE4D8426D57}"/>
    <cellStyle name="Comma [0] 2 2 2 3 2 2 3" xfId="2721" xr:uid="{03A07CCC-7E32-415A-B373-B989CC11FAB9}"/>
    <cellStyle name="Comma [0] 2 2 2 3 2 2 4" xfId="3265" xr:uid="{07678F83-AE65-48B2-A039-6915D78D1771}"/>
    <cellStyle name="Comma [0] 2 2 2 3 2 3" xfId="2091" xr:uid="{CB1D3BB8-78BC-4FF2-9F2B-A7DB7BCFFB2C}"/>
    <cellStyle name="Comma [0] 2 2 2 3 2 4" xfId="2509" xr:uid="{19D7089B-B7B8-4E4D-82C2-41FF3B5AB5BF}"/>
    <cellStyle name="Comma [0] 2 2 2 3 2 5" xfId="3053" xr:uid="{29AB29B3-9B91-4691-801A-BBBE2D1DF8D1}"/>
    <cellStyle name="Comma [0] 2 2 2 3 3" xfId="386" xr:uid="{00000000-0005-0000-0000-00002A000000}"/>
    <cellStyle name="Comma [0] 2 2 2 3 3 2" xfId="2203" xr:uid="{A75BCD0D-DDD7-44F0-9866-2F61D6C74056}"/>
    <cellStyle name="Comma [0] 2 2 2 3 3 3" xfId="2621" xr:uid="{F53BE289-C364-4BB8-A753-FEE4B320B2B2}"/>
    <cellStyle name="Comma [0] 2 2 2 3 3 4" xfId="3165" xr:uid="{2CA2D517-0396-4F4E-9713-581C21AE0872}"/>
    <cellStyle name="Comma [0] 2 2 2 3 4" xfId="589" xr:uid="{00000000-0005-0000-0000-00002B000000}"/>
    <cellStyle name="Comma [0] 2 2 2 3 4 2" xfId="2823" xr:uid="{8AAAA486-677D-4029-9B85-322BAA0C2C47}"/>
    <cellStyle name="Comma [0] 2 2 2 3 5" xfId="1987" xr:uid="{284ABEDE-3608-4315-B0A5-B6480710F041}"/>
    <cellStyle name="Comma [0] 2 2 2 3 6" xfId="2405" xr:uid="{EDEB6DE3-A706-421D-A213-AA81A48DADB4}"/>
    <cellStyle name="Comma [0] 2 2 2 3 7" xfId="2949" xr:uid="{FDC996C3-9A56-4F7C-8BD3-37AA0A22F4B4}"/>
    <cellStyle name="Comma [0] 2 2 2 4" xfId="233" xr:uid="{00000000-0005-0000-0000-00002C000000}"/>
    <cellStyle name="Comma [0] 2 2 2 4 2" xfId="460" xr:uid="{00000000-0005-0000-0000-00002D000000}"/>
    <cellStyle name="Comma [0] 2 2 2 4 2 2" xfId="2276" xr:uid="{5525A4B7-BF95-4279-B3EA-FBA5D749C925}"/>
    <cellStyle name="Comma [0] 2 2 2 4 2 3" xfId="2694" xr:uid="{79969DE1-BAE6-4ED8-942F-00072147CD09}"/>
    <cellStyle name="Comma [0] 2 2 2 4 2 4" xfId="3238" xr:uid="{C75AE805-8036-4734-8EFE-B2EBB9406EFD}"/>
    <cellStyle name="Comma [0] 2 2 2 4 3" xfId="2064" xr:uid="{58115DD7-238F-404B-B36E-423F8E9D57B1}"/>
    <cellStyle name="Comma [0] 2 2 2 4 4" xfId="2482" xr:uid="{C19AF198-11DB-4690-922A-DDE5B1C0D3DA}"/>
    <cellStyle name="Comma [0] 2 2 2 4 5" xfId="3026" xr:uid="{CA638C7D-9341-46CF-8470-123EE0DC3F67}"/>
    <cellStyle name="Comma [0] 2 2 2 5" xfId="359" xr:uid="{00000000-0005-0000-0000-00002E000000}"/>
    <cellStyle name="Comma [0] 2 2 2 5 2" xfId="2176" xr:uid="{31205880-3886-4167-8979-7D180A0A00BE}"/>
    <cellStyle name="Comma [0] 2 2 2 5 3" xfId="2594" xr:uid="{7596E77A-2242-4814-AB3E-E1AD97F6D9C1}"/>
    <cellStyle name="Comma [0] 2 2 2 5 4" xfId="3138" xr:uid="{7615B152-0453-4BE5-B62B-F829722F1BB9}"/>
    <cellStyle name="Comma [0] 2 2 2 6" xfId="562" xr:uid="{00000000-0005-0000-0000-00002F000000}"/>
    <cellStyle name="Comma [0] 2 2 2 6 2" xfId="2796" xr:uid="{DDAC1335-4BAE-4EEB-9568-22B0E94948AE}"/>
    <cellStyle name="Comma [0] 2 2 2 7" xfId="1960" xr:uid="{27101B40-0B6C-4137-BCC9-BF288013FB74}"/>
    <cellStyle name="Comma [0] 2 2 2 8" xfId="2378" xr:uid="{0E1C39AA-710A-4077-B137-10AC0637A3C0}"/>
    <cellStyle name="Comma [0] 2 2 2 9" xfId="2922" xr:uid="{0CA77CB3-7E97-4285-9A37-FCD7C0752184}"/>
    <cellStyle name="Comma [0] 2 2 3" xfId="180" xr:uid="{00000000-0005-0000-0000-000030000000}"/>
    <cellStyle name="Comma [0] 2 2 3 2" xfId="292" xr:uid="{00000000-0005-0000-0000-000031000000}"/>
    <cellStyle name="Comma [0] 2 2 3 2 2" xfId="519" xr:uid="{00000000-0005-0000-0000-000032000000}"/>
    <cellStyle name="Comma [0] 2 2 3 2 2 2" xfId="2335" xr:uid="{D89C0D16-42BA-459A-B296-BA593A981664}"/>
    <cellStyle name="Comma [0] 2 2 3 2 2 3" xfId="2753" xr:uid="{3E31F8EC-B4CA-4E16-B22A-14D7D788B6D5}"/>
    <cellStyle name="Comma [0] 2 2 3 2 2 4" xfId="3297" xr:uid="{94453843-5009-4752-A662-1EF2C624E37B}"/>
    <cellStyle name="Comma [0] 2 2 3 2 3" xfId="2123" xr:uid="{2D36E6FF-C3B2-472F-9B24-108F320F15CE}"/>
    <cellStyle name="Comma [0] 2 2 3 2 4" xfId="2541" xr:uid="{7DD18EF0-7131-40CA-988F-AC9915435AF0}"/>
    <cellStyle name="Comma [0] 2 2 3 2 5" xfId="3085" xr:uid="{0E1485C2-BA47-4747-88A3-83CBD55D3727}"/>
    <cellStyle name="Comma [0] 2 2 3 3" xfId="418" xr:uid="{00000000-0005-0000-0000-000033000000}"/>
    <cellStyle name="Comma [0] 2 2 3 3 2" xfId="2235" xr:uid="{5F2B7FA6-C9C8-4B57-9CFE-8741B09AF2B9}"/>
    <cellStyle name="Comma [0] 2 2 3 3 3" xfId="2653" xr:uid="{E595413C-17B0-42B2-8AAB-E901FB900474}"/>
    <cellStyle name="Comma [0] 2 2 3 3 4" xfId="3197" xr:uid="{29859AAE-49D9-440B-B305-89F2066538FF}"/>
    <cellStyle name="Comma [0] 2 2 3 4" xfId="621" xr:uid="{00000000-0005-0000-0000-000034000000}"/>
    <cellStyle name="Comma [0] 2 2 3 4 2" xfId="2855" xr:uid="{F529FCE3-CF13-419A-9470-FF77E84B12CA}"/>
    <cellStyle name="Comma [0] 2 2 3 5" xfId="2019" xr:uid="{B80059C2-C78D-49E8-AAD0-D0355E3B84A3}"/>
    <cellStyle name="Comma [0] 2 2 3 6" xfId="2437" xr:uid="{21CB44B4-EAE8-4C4E-B145-BE5E121AE707}"/>
    <cellStyle name="Comma [0] 2 2 3 7" xfId="2981" xr:uid="{E7D48E09-4BB4-4115-B27C-B5BA9D73D692}"/>
    <cellStyle name="Comma [0] 2 2 4" xfId="168" xr:uid="{00000000-0005-0000-0000-000035000000}"/>
    <cellStyle name="Comma [0] 2 2 4 2" xfId="281" xr:uid="{00000000-0005-0000-0000-000036000000}"/>
    <cellStyle name="Comma [0] 2 2 4 2 2" xfId="508" xr:uid="{00000000-0005-0000-0000-000037000000}"/>
    <cellStyle name="Comma [0] 2 2 4 2 2 2" xfId="2324" xr:uid="{153AB024-A5E6-4BE8-AB46-0987BC8E7D23}"/>
    <cellStyle name="Comma [0] 2 2 4 2 2 3" xfId="2742" xr:uid="{76D6AC77-15DE-46D5-A134-3B505ED41DDF}"/>
    <cellStyle name="Comma [0] 2 2 4 2 2 4" xfId="3286" xr:uid="{8E2E35E1-19C8-4666-8C9F-857EE7FC651E}"/>
    <cellStyle name="Comma [0] 2 2 4 2 3" xfId="2112" xr:uid="{D152EA6D-F8A4-4DAD-BCBC-00B70893D660}"/>
    <cellStyle name="Comma [0] 2 2 4 2 4" xfId="2530" xr:uid="{9D0E4BEC-BFA0-4E17-80CE-2F2DAF0E6FD4}"/>
    <cellStyle name="Comma [0] 2 2 4 2 5" xfId="3074" xr:uid="{51A110C2-A1F9-4C47-99F0-DD8BCB837A0F}"/>
    <cellStyle name="Comma [0] 2 2 4 3" xfId="407" xr:uid="{00000000-0005-0000-0000-000038000000}"/>
    <cellStyle name="Comma [0] 2 2 4 3 2" xfId="2224" xr:uid="{B425A18F-AE25-4E00-9B8D-1ED282750AAD}"/>
    <cellStyle name="Comma [0] 2 2 4 3 3" xfId="2642" xr:uid="{01F7F387-95F4-49CE-B448-CE82566DAC7B}"/>
    <cellStyle name="Comma [0] 2 2 4 3 4" xfId="3186" xr:uid="{67F11288-BDC4-4CA5-A309-8D77D29DA498}"/>
    <cellStyle name="Comma [0] 2 2 4 4" xfId="610" xr:uid="{00000000-0005-0000-0000-000039000000}"/>
    <cellStyle name="Comma [0] 2 2 4 4 2" xfId="2844" xr:uid="{0C5EE318-B68F-4635-85AE-EC21B2CD0EE5}"/>
    <cellStyle name="Comma [0] 2 2 4 5" xfId="2008" xr:uid="{079B389D-DC5C-40DD-BBAB-14737407F23E}"/>
    <cellStyle name="Comma [0] 2 2 4 6" xfId="2426" xr:uid="{5CC447A6-7339-4B6A-AA7D-2D038E2F8A6A}"/>
    <cellStyle name="Comma [0] 2 2 4 7" xfId="2970" xr:uid="{049A79AD-EBB9-4689-9734-64CA39C77DD5}"/>
    <cellStyle name="Comma [0] 2 2 5" xfId="136" xr:uid="{00000000-0005-0000-0000-00003A000000}"/>
    <cellStyle name="Comma [0] 2 2 5 2" xfId="250" xr:uid="{00000000-0005-0000-0000-00003B000000}"/>
    <cellStyle name="Comma [0] 2 2 5 2 2" xfId="477" xr:uid="{00000000-0005-0000-0000-00003C000000}"/>
    <cellStyle name="Comma [0] 2 2 5 2 2 2" xfId="2293" xr:uid="{0DE745AF-3DCC-4E0D-8005-461B5E683515}"/>
    <cellStyle name="Comma [0] 2 2 5 2 2 3" xfId="2711" xr:uid="{A303E432-39BB-4853-8E0B-F1207532050B}"/>
    <cellStyle name="Comma [0] 2 2 5 2 2 4" xfId="3255" xr:uid="{FA817800-E1BD-4611-95B3-E568C4852792}"/>
    <cellStyle name="Comma [0] 2 2 5 2 3" xfId="2081" xr:uid="{BCBECB8C-AC86-4EBA-872E-361C4F7BF958}"/>
    <cellStyle name="Comma [0] 2 2 5 2 4" xfId="2499" xr:uid="{AD675657-8F6F-4793-A005-283449AF544C}"/>
    <cellStyle name="Comma [0] 2 2 5 2 5" xfId="3043" xr:uid="{9A8DBAC6-ACFE-48FC-B9E7-BE3A01D5AEA6}"/>
    <cellStyle name="Comma [0] 2 2 5 3" xfId="376" xr:uid="{00000000-0005-0000-0000-00003D000000}"/>
    <cellStyle name="Comma [0] 2 2 5 3 2" xfId="2193" xr:uid="{B005A5D4-322A-4B2C-9A5D-A0CDA7F6ED92}"/>
    <cellStyle name="Comma [0] 2 2 5 3 3" xfId="2611" xr:uid="{EFABD81A-D7DD-4794-8A39-17220D900C5E}"/>
    <cellStyle name="Comma [0] 2 2 5 3 4" xfId="3155" xr:uid="{59422930-CE95-4C19-9782-A7EA7ED25276}"/>
    <cellStyle name="Comma [0] 2 2 5 4" xfId="579" xr:uid="{00000000-0005-0000-0000-00003E000000}"/>
    <cellStyle name="Comma [0] 2 2 5 4 2" xfId="2813" xr:uid="{CE61E793-9957-46BE-A4C2-B3CBD75E6179}"/>
    <cellStyle name="Comma [0] 2 2 5 5" xfId="1977" xr:uid="{0B85B4D5-16F8-415B-B75C-A045236B9757}"/>
    <cellStyle name="Comma [0] 2 2 5 6" xfId="2395" xr:uid="{993A0449-3691-405E-98CA-CB3A1BACAA79}"/>
    <cellStyle name="Comma [0] 2 2 5 7" xfId="2939" xr:uid="{6DE3E784-7D5C-4553-B9A1-7044EAEE9622}"/>
    <cellStyle name="Comma [0] 2 2 6" xfId="221" xr:uid="{00000000-0005-0000-0000-00003F000000}"/>
    <cellStyle name="Comma [0] 2 2 6 2" xfId="448" xr:uid="{00000000-0005-0000-0000-000040000000}"/>
    <cellStyle name="Comma [0] 2 2 6 2 2" xfId="2264" xr:uid="{9CD9816F-ACC3-4D72-A78E-F1057D3977BF}"/>
    <cellStyle name="Comma [0] 2 2 6 2 3" xfId="2682" xr:uid="{D80818F4-17C9-4AAC-A746-F2742A24912C}"/>
    <cellStyle name="Comma [0] 2 2 6 2 4" xfId="3226" xr:uid="{1141ABC8-5E4E-4A6E-A0A2-6A6C0B047A8D}"/>
    <cellStyle name="Comma [0] 2 2 6 3" xfId="2052" xr:uid="{281083DC-ED74-4262-B7FF-2A9F8AC78462}"/>
    <cellStyle name="Comma [0] 2 2 6 4" xfId="2470" xr:uid="{8AC600D8-4815-4C03-BA7A-3A2FA02BCD62}"/>
    <cellStyle name="Comma [0] 2 2 6 5" xfId="3014" xr:uid="{9B898DBD-FECB-47D7-B9EF-7E45F6861B52}"/>
    <cellStyle name="Comma [0] 2 2 7" xfId="346" xr:uid="{00000000-0005-0000-0000-000041000000}"/>
    <cellStyle name="Comma [0] 2 2 7 2" xfId="2164" xr:uid="{C2FABCAE-95E7-48A9-A739-B3E69584C7CC}"/>
    <cellStyle name="Comma [0] 2 2 7 3" xfId="2582" xr:uid="{0876AE39-F2ED-4051-B01E-CF3204047A25}"/>
    <cellStyle name="Comma [0] 2 2 7 4" xfId="3126" xr:uid="{59BEC2C6-4C53-4FBF-8AA5-24E7B837D530}"/>
    <cellStyle name="Comma [0] 2 2 8" xfId="550" xr:uid="{00000000-0005-0000-0000-000042000000}"/>
    <cellStyle name="Comma [0] 2 2 8 2" xfId="2784" xr:uid="{3BB5B48D-65D3-44E3-B575-5F41A6ADBABC}"/>
    <cellStyle name="Comma [0] 2 2 9" xfId="1948" xr:uid="{9D4D9FC4-BD11-4597-9523-976C31544909}"/>
    <cellStyle name="Comma [0] 2 3" xfId="97" xr:uid="{00000000-0005-0000-0000-000043000000}"/>
    <cellStyle name="Comma [0] 2 3 2" xfId="192" xr:uid="{00000000-0005-0000-0000-000044000000}"/>
    <cellStyle name="Comma [0] 2 3 2 2" xfId="301" xr:uid="{00000000-0005-0000-0000-000045000000}"/>
    <cellStyle name="Comma [0] 2 3 2 2 2" xfId="528" xr:uid="{00000000-0005-0000-0000-000046000000}"/>
    <cellStyle name="Comma [0] 2 3 2 2 2 2" xfId="2344" xr:uid="{E5454F42-671B-42E2-91E3-31DCB8A76911}"/>
    <cellStyle name="Comma [0] 2 3 2 2 2 3" xfId="2762" xr:uid="{906C373E-D698-4E00-B363-4F032D195930}"/>
    <cellStyle name="Comma [0] 2 3 2 2 2 4" xfId="3306" xr:uid="{8EC62F42-C7B2-45CF-8F6C-2D7523B9D6D2}"/>
    <cellStyle name="Comma [0] 2 3 2 2 3" xfId="2132" xr:uid="{6D282ED3-F89E-4E65-A319-DE3DE19D71E3}"/>
    <cellStyle name="Comma [0] 2 3 2 2 4" xfId="2550" xr:uid="{23F96EAE-8EB4-4235-8172-25ECA1187CD8}"/>
    <cellStyle name="Comma [0] 2 3 2 2 5" xfId="3094" xr:uid="{005442F9-EEB6-4627-9CC9-0DB09EA7296B}"/>
    <cellStyle name="Comma [0] 2 3 2 3" xfId="427" xr:uid="{00000000-0005-0000-0000-000047000000}"/>
    <cellStyle name="Comma [0] 2 3 2 3 2" xfId="2244" xr:uid="{35F8609B-A8BD-4A1F-AD84-0F9A13D7CE9F}"/>
    <cellStyle name="Comma [0] 2 3 2 3 3" xfId="2662" xr:uid="{3C00B780-B044-40D5-A186-ABA6773447A2}"/>
    <cellStyle name="Comma [0] 2 3 2 3 4" xfId="3206" xr:uid="{8EB95989-7F0F-4B97-9911-2D5DE1D37E19}"/>
    <cellStyle name="Comma [0] 2 3 2 4" xfId="630" xr:uid="{00000000-0005-0000-0000-000048000000}"/>
    <cellStyle name="Comma [0] 2 3 2 4 2" xfId="2864" xr:uid="{CB8BF788-985D-4FA9-A1DC-0E26478E6B42}"/>
    <cellStyle name="Comma [0] 2 3 2 5" xfId="2028" xr:uid="{40E0D767-4CCD-404A-A624-03EA1DC775F8}"/>
    <cellStyle name="Comma [0] 2 3 2 6" xfId="2446" xr:uid="{8D19B2B1-C0B3-41D9-9030-8E7682E0DF6F}"/>
    <cellStyle name="Comma [0] 2 3 2 7" xfId="2990" xr:uid="{B05DFBA6-F1FF-4ADE-9BBF-9BD488FB8DEB}"/>
    <cellStyle name="Comma [0] 2 3 3" xfId="145" xr:uid="{00000000-0005-0000-0000-000049000000}"/>
    <cellStyle name="Comma [0] 2 3 3 2" xfId="259" xr:uid="{00000000-0005-0000-0000-00004A000000}"/>
    <cellStyle name="Comma [0] 2 3 3 2 2" xfId="486" xr:uid="{00000000-0005-0000-0000-00004B000000}"/>
    <cellStyle name="Comma [0] 2 3 3 2 2 2" xfId="2302" xr:uid="{563B84EF-DFF1-462E-9599-116BA8CE2B99}"/>
    <cellStyle name="Comma [0] 2 3 3 2 2 3" xfId="2720" xr:uid="{A5C5CA99-3829-48C6-8AF1-2FAF4AE7B2DA}"/>
    <cellStyle name="Comma [0] 2 3 3 2 2 4" xfId="3264" xr:uid="{4A71EED8-FD13-4442-BEF2-B5C0DB1D0D5F}"/>
    <cellStyle name="Comma [0] 2 3 3 2 3" xfId="2090" xr:uid="{B4A85A5E-C169-48A7-A992-AC44E72015C3}"/>
    <cellStyle name="Comma [0] 2 3 3 2 4" xfId="2508" xr:uid="{27354887-FCD0-4414-8727-47CDE466847D}"/>
    <cellStyle name="Comma [0] 2 3 3 2 5" xfId="3052" xr:uid="{603FAF62-359C-4BC9-B8EC-5179714E1933}"/>
    <cellStyle name="Comma [0] 2 3 3 3" xfId="385" xr:uid="{00000000-0005-0000-0000-00004C000000}"/>
    <cellStyle name="Comma [0] 2 3 3 3 2" xfId="2202" xr:uid="{02108A28-468B-45E4-B4C9-3515D0B207C4}"/>
    <cellStyle name="Comma [0] 2 3 3 3 3" xfId="2620" xr:uid="{0784022C-4F8B-48CC-A3DE-AA26970DA849}"/>
    <cellStyle name="Comma [0] 2 3 3 3 4" xfId="3164" xr:uid="{48CC6F18-094F-48A0-B864-71A011669C3A}"/>
    <cellStyle name="Comma [0] 2 3 3 4" xfId="588" xr:uid="{00000000-0005-0000-0000-00004D000000}"/>
    <cellStyle name="Comma [0] 2 3 3 4 2" xfId="2822" xr:uid="{40C31DC8-998F-427B-982B-C21AA90471BD}"/>
    <cellStyle name="Comma [0] 2 3 3 5" xfId="1986" xr:uid="{26039EB2-54B5-4934-9C3B-BE1029AFA32A}"/>
    <cellStyle name="Comma [0] 2 3 3 6" xfId="2404" xr:uid="{755148CE-E78D-4039-8B3F-05B272069AA6}"/>
    <cellStyle name="Comma [0] 2 3 3 7" xfId="2948" xr:uid="{F25DB63B-CBD6-4A16-AABB-8C14085C0699}"/>
    <cellStyle name="Comma [0] 2 3 4" xfId="232" xr:uid="{00000000-0005-0000-0000-00004E000000}"/>
    <cellStyle name="Comma [0] 2 3 4 2" xfId="459" xr:uid="{00000000-0005-0000-0000-00004F000000}"/>
    <cellStyle name="Comma [0] 2 3 4 2 2" xfId="2275" xr:uid="{4935CEF0-093B-4447-80BE-A911CE87F2B5}"/>
    <cellStyle name="Comma [0] 2 3 4 2 3" xfId="2693" xr:uid="{D4D843D3-6F21-4DCB-AFCE-7B6DED9F9CD5}"/>
    <cellStyle name="Comma [0] 2 3 4 2 4" xfId="3237" xr:uid="{E46285EC-6A17-49B6-B8CC-5DBC30C5A81B}"/>
    <cellStyle name="Comma [0] 2 3 4 3" xfId="2063" xr:uid="{7DC87286-81CF-4EC7-8321-A652468AE579}"/>
    <cellStyle name="Comma [0] 2 3 4 4" xfId="2481" xr:uid="{57682890-09BE-43F3-A310-39D157B4C9B3}"/>
    <cellStyle name="Comma [0] 2 3 4 5" xfId="3025" xr:uid="{19E2EA77-5DFA-47B5-8897-09983508A45C}"/>
    <cellStyle name="Comma [0] 2 3 5" xfId="358" xr:uid="{00000000-0005-0000-0000-000050000000}"/>
    <cellStyle name="Comma [0] 2 3 5 2" xfId="2175" xr:uid="{72747717-2C8D-4D4A-BE11-E6431E0D628A}"/>
    <cellStyle name="Comma [0] 2 3 5 3" xfId="2593" xr:uid="{E652CE40-8D0B-4B70-9599-42AF4A5D9EFE}"/>
    <cellStyle name="Comma [0] 2 3 5 4" xfId="3137" xr:uid="{060D4BC8-B71F-4910-BD0A-80A09A9A9C47}"/>
    <cellStyle name="Comma [0] 2 3 6" xfId="561" xr:uid="{00000000-0005-0000-0000-000051000000}"/>
    <cellStyle name="Comma [0] 2 3 6 2" xfId="2795" xr:uid="{C7F999A4-F4BA-48D1-9896-09553C3F26B6}"/>
    <cellStyle name="Comma [0] 2 3 7" xfId="1959" xr:uid="{FE04C902-5D2A-42F9-AB90-71AEB1A7C3FB}"/>
    <cellStyle name="Comma [0] 2 3 8" xfId="2377" xr:uid="{F7B855B9-7731-4D6A-9D59-E75A936DE425}"/>
    <cellStyle name="Comma [0] 2 3 9" xfId="2921" xr:uid="{4FED5FCD-0FA0-40D9-9845-9DF285A6830D}"/>
    <cellStyle name="Comma [0] 2 4" xfId="133" xr:uid="{00000000-0005-0000-0000-000052000000}"/>
    <cellStyle name="Comma [0] 2 5" xfId="167" xr:uid="{00000000-0005-0000-0000-000053000000}"/>
    <cellStyle name="Comma [0] 2 5 2" xfId="280" xr:uid="{00000000-0005-0000-0000-000054000000}"/>
    <cellStyle name="Comma [0] 2 5 2 2" xfId="507" xr:uid="{00000000-0005-0000-0000-000055000000}"/>
    <cellStyle name="Comma [0] 2 5 2 2 2" xfId="2323" xr:uid="{208E02A1-E993-430C-B05D-401800254392}"/>
    <cellStyle name="Comma [0] 2 5 2 2 3" xfId="2741" xr:uid="{CDEED799-B59F-40E6-8A7E-0E33810C425F}"/>
    <cellStyle name="Comma [0] 2 5 2 2 4" xfId="3285" xr:uid="{F9906AAA-7B10-4EF6-82A5-C4DD3CD10508}"/>
    <cellStyle name="Comma [0] 2 5 2 3" xfId="2111" xr:uid="{476244BB-BBD4-4C0C-BF36-0A9219F42F95}"/>
    <cellStyle name="Comma [0] 2 5 2 4" xfId="2529" xr:uid="{A648B626-BFD5-4F0D-9C30-AE2554739FC6}"/>
    <cellStyle name="Comma [0] 2 5 2 5" xfId="3073" xr:uid="{FBFBA9EE-93DE-4090-AF65-A7F6385C57F6}"/>
    <cellStyle name="Comma [0] 2 5 3" xfId="406" xr:uid="{00000000-0005-0000-0000-000056000000}"/>
    <cellStyle name="Comma [0] 2 5 3 2" xfId="2223" xr:uid="{BC54D81A-6D2F-4F50-8F58-FBFEB97661FC}"/>
    <cellStyle name="Comma [0] 2 5 3 3" xfId="2641" xr:uid="{68ED43EB-DB0F-435F-9364-E7130900C051}"/>
    <cellStyle name="Comma [0] 2 5 3 4" xfId="3185" xr:uid="{7B7B1053-25AC-4B2F-B347-8ED2499E3139}"/>
    <cellStyle name="Comma [0] 2 5 4" xfId="609" xr:uid="{00000000-0005-0000-0000-000057000000}"/>
    <cellStyle name="Comma [0] 2 5 4 2" xfId="2843" xr:uid="{C2DC95F7-9530-4155-B98D-697F3E4CDB33}"/>
    <cellStyle name="Comma [0] 2 5 5" xfId="2007" xr:uid="{3AC138C6-14E9-47E0-BDCE-305D18B9FF0C}"/>
    <cellStyle name="Comma [0] 2 5 6" xfId="2425" xr:uid="{4F56E39F-6714-4D26-B5D2-61772B5AA3A5}"/>
    <cellStyle name="Comma [0] 2 5 7" xfId="2969" xr:uid="{FF3AAC98-BB80-43D9-A0B5-192FB3E542F1}"/>
    <cellStyle name="Comma [0] 2 6" xfId="220" xr:uid="{00000000-0005-0000-0000-000058000000}"/>
    <cellStyle name="Comma [0] 2 6 2" xfId="447" xr:uid="{00000000-0005-0000-0000-000059000000}"/>
    <cellStyle name="Comma [0] 2 6 2 2" xfId="2263" xr:uid="{143ED465-C3C5-43AB-BCF1-6075802F594B}"/>
    <cellStyle name="Comma [0] 2 6 2 3" xfId="2681" xr:uid="{6E49BA82-2462-4DE1-BAA1-FD535F41DD78}"/>
    <cellStyle name="Comma [0] 2 6 2 4" xfId="3225" xr:uid="{A03F9FDE-A966-46B8-81DF-0300A17C2E77}"/>
    <cellStyle name="Comma [0] 2 6 3" xfId="2051" xr:uid="{EAE12D9B-4FEA-400D-8998-290EC50E04F7}"/>
    <cellStyle name="Comma [0] 2 6 4" xfId="2469" xr:uid="{6D989377-5F97-4548-97AA-5876EC83C3B3}"/>
    <cellStyle name="Comma [0] 2 6 5" xfId="3013" xr:uid="{C7C8DE38-4E49-4C03-BACD-AED4AB737044}"/>
    <cellStyle name="Comma [0] 2 7" xfId="345" xr:uid="{00000000-0005-0000-0000-00005A000000}"/>
    <cellStyle name="Comma [0] 2 7 2" xfId="2163" xr:uid="{4EBF230D-BAD9-47D8-BDC8-D0C7278CF006}"/>
    <cellStyle name="Comma [0] 2 7 3" xfId="2581" xr:uid="{D2E402CC-4F7A-4A26-A442-772748E5CC61}"/>
    <cellStyle name="Comma [0] 2 7 4" xfId="3125" xr:uid="{2696FBDF-4D84-42FA-AA79-198069D86D76}"/>
    <cellStyle name="Comma [0] 2 8" xfId="549" xr:uid="{00000000-0005-0000-0000-00005B000000}"/>
    <cellStyle name="Comma [0] 2 8 2" xfId="2783" xr:uid="{01FE3BB4-C0AE-4FDE-AA5D-E52D466716F1}"/>
    <cellStyle name="Comma [0] 2 9" xfId="1947" xr:uid="{B0D9588C-64AE-46E4-A29D-598BB1F09FED}"/>
    <cellStyle name="Comma 13" xfId="3380" xr:uid="{DDB99EC7-20F8-4C47-88AD-99FA57854A0C}"/>
    <cellStyle name="Comma 2" xfId="50" xr:uid="{00000000-0005-0000-0000-00005C000000}"/>
    <cellStyle name="Comma 2 2" xfId="82" xr:uid="{00000000-0005-0000-0000-00005D000000}"/>
    <cellStyle name="Comma 2 2 10" xfId="1951" xr:uid="{9546ABB4-0585-4F82-AEBD-D6E9BD812444}"/>
    <cellStyle name="Comma 2 2 11" xfId="2369" xr:uid="{7E73F22A-EF37-4168-8538-FDCF6EADB8CE}"/>
    <cellStyle name="Comma 2 2 12" xfId="2913" xr:uid="{1E069690-98B6-4DD3-8EB5-C064DBF7EE45}"/>
    <cellStyle name="Comma 2 2 13" xfId="3362" xr:uid="{568E9450-D60D-4C51-A96F-905EB5AEE136}"/>
    <cellStyle name="Comma 2 2 2" xfId="85" xr:uid="{00000000-0005-0000-0000-00005E000000}"/>
    <cellStyle name="Comma 2 2 2 10" xfId="2372" xr:uid="{5EA4FC13-E5D4-4956-A6E1-297EA354468B}"/>
    <cellStyle name="Comma 2 2 2 11" xfId="2916" xr:uid="{633ABB49-14E3-45F4-A1E5-88DB76427BDA}"/>
    <cellStyle name="Comma 2 2 2 12" xfId="3374" xr:uid="{809430BB-9C4C-4DF5-86CF-9E4AAE2BB091}"/>
    <cellStyle name="Comma 2 2 2 2" xfId="103" xr:uid="{00000000-0005-0000-0000-00005F000000}"/>
    <cellStyle name="Comma 2 2 2 2 2" xfId="198" xr:uid="{00000000-0005-0000-0000-000060000000}"/>
    <cellStyle name="Comma 2 2 2 2 2 2" xfId="307" xr:uid="{00000000-0005-0000-0000-000061000000}"/>
    <cellStyle name="Comma 2 2 2 2 2 2 2" xfId="534" xr:uid="{00000000-0005-0000-0000-000062000000}"/>
    <cellStyle name="Comma 2 2 2 2 2 2 2 2" xfId="2350" xr:uid="{D2F5B784-34A5-45F2-BBC9-96AA9FB3E14F}"/>
    <cellStyle name="Comma 2 2 2 2 2 2 2 3" xfId="2768" xr:uid="{A3F85B09-DA39-4EDA-8CED-37953596655F}"/>
    <cellStyle name="Comma 2 2 2 2 2 2 2 4" xfId="3312" xr:uid="{C3405E2C-C972-4956-A373-2D8267219A3F}"/>
    <cellStyle name="Comma 2 2 2 2 2 2 3" xfId="2138" xr:uid="{47D61DCA-9DDE-4A96-B4E1-393443541477}"/>
    <cellStyle name="Comma 2 2 2 2 2 2 4" xfId="2556" xr:uid="{B97CA674-7DC4-49B3-A8C6-446F5DDF35F3}"/>
    <cellStyle name="Comma 2 2 2 2 2 2 5" xfId="3100" xr:uid="{7B39330C-D623-4C91-8747-E6F325AFCBF0}"/>
    <cellStyle name="Comma 2 2 2 2 2 3" xfId="433" xr:uid="{00000000-0005-0000-0000-000063000000}"/>
    <cellStyle name="Comma 2 2 2 2 2 3 2" xfId="2250" xr:uid="{5353C557-8585-4468-854A-E012612C1970}"/>
    <cellStyle name="Comma 2 2 2 2 2 3 3" xfId="2668" xr:uid="{3CCAD32C-6457-4436-8F4D-81CFC576BA8B}"/>
    <cellStyle name="Comma 2 2 2 2 2 3 4" xfId="3212" xr:uid="{357217CE-0CDB-4971-896F-5E3BC916DC02}"/>
    <cellStyle name="Comma 2 2 2 2 2 3 5" xfId="3484" xr:uid="{BD72D1AA-4EF9-4EA6-A29D-1829713E1449}"/>
    <cellStyle name="Comma 2 2 2 2 2 4" xfId="636" xr:uid="{00000000-0005-0000-0000-000064000000}"/>
    <cellStyle name="Comma 2 2 2 2 2 4 2" xfId="2870" xr:uid="{417D7FE6-CCF8-4CCA-80D0-1C541EAB4F2F}"/>
    <cellStyle name="Comma 2 2 2 2 2 5" xfId="2034" xr:uid="{C50F181F-0486-443A-A420-84F70100665F}"/>
    <cellStyle name="Comma 2 2 2 2 2 6" xfId="2452" xr:uid="{44629DE4-8A88-4E86-A09D-8F6494A52FF1}"/>
    <cellStyle name="Comma 2 2 2 2 2 7" xfId="2996" xr:uid="{2E9F736D-9D11-410A-94CA-74AD78F248D9}"/>
    <cellStyle name="Comma 2 2 2 2 3" xfId="151" xr:uid="{00000000-0005-0000-0000-000065000000}"/>
    <cellStyle name="Comma 2 2 2 2 3 2" xfId="265" xr:uid="{00000000-0005-0000-0000-000066000000}"/>
    <cellStyle name="Comma 2 2 2 2 3 2 2" xfId="492" xr:uid="{00000000-0005-0000-0000-000067000000}"/>
    <cellStyle name="Comma 2 2 2 2 3 2 2 2" xfId="2308" xr:uid="{DA4B7510-3D8E-4423-B13B-5A5F2D9E0152}"/>
    <cellStyle name="Comma 2 2 2 2 3 2 2 3" xfId="2726" xr:uid="{E6DA1056-8BC3-45C5-8AAF-5CEC87AC1976}"/>
    <cellStyle name="Comma 2 2 2 2 3 2 2 4" xfId="3270" xr:uid="{4C9E975E-1361-4EB7-8E92-94E00FE7B942}"/>
    <cellStyle name="Comma 2 2 2 2 3 2 3" xfId="2096" xr:uid="{2C0E9096-50EF-4CCD-9CB0-F99E2C0EDF38}"/>
    <cellStyle name="Comma 2 2 2 2 3 2 4" xfId="2514" xr:uid="{6516F588-39B5-4850-8DEA-A0F6D71D0257}"/>
    <cellStyle name="Comma 2 2 2 2 3 2 5" xfId="3058" xr:uid="{20245027-B708-498C-BAC9-BDD9A899327D}"/>
    <cellStyle name="Comma 2 2 2 2 3 3" xfId="391" xr:uid="{00000000-0005-0000-0000-000068000000}"/>
    <cellStyle name="Comma 2 2 2 2 3 3 2" xfId="2208" xr:uid="{533B1F1D-75A5-4871-80BA-A3E0726A30A5}"/>
    <cellStyle name="Comma 2 2 2 2 3 3 3" xfId="2626" xr:uid="{3EDACAB0-774B-4F41-B55B-E42D63AC0E21}"/>
    <cellStyle name="Comma 2 2 2 2 3 3 4" xfId="3170" xr:uid="{8F445C3D-527E-4995-A643-BD357FC88C72}"/>
    <cellStyle name="Comma 2 2 2 2 3 4" xfId="594" xr:uid="{00000000-0005-0000-0000-000069000000}"/>
    <cellStyle name="Comma 2 2 2 2 3 4 2" xfId="2828" xr:uid="{BAE68A0B-A146-4E75-A444-D6B9F16F507E}"/>
    <cellStyle name="Comma 2 2 2 2 3 5" xfId="1992" xr:uid="{CBCD905A-B8B1-40E0-8ED2-702F4D80B334}"/>
    <cellStyle name="Comma 2 2 2 2 3 6" xfId="2410" xr:uid="{5D2B14F5-1A72-4740-A814-56525AEF74CD}"/>
    <cellStyle name="Comma 2 2 2 2 3 7" xfId="2954" xr:uid="{23E15463-22FC-4CFE-A3D6-8019D3C51C48}"/>
    <cellStyle name="Comma 2 2 2 2 4" xfId="238" xr:uid="{00000000-0005-0000-0000-00006A000000}"/>
    <cellStyle name="Comma 2 2 2 2 4 2" xfId="465" xr:uid="{00000000-0005-0000-0000-00006B000000}"/>
    <cellStyle name="Comma 2 2 2 2 4 2 2" xfId="2281" xr:uid="{779BB852-15E9-4FE3-8DC1-09B012048831}"/>
    <cellStyle name="Comma 2 2 2 2 4 2 3" xfId="2699" xr:uid="{1A69A0C5-C6FD-4A17-86BC-2502A8B77636}"/>
    <cellStyle name="Comma 2 2 2 2 4 2 4" xfId="3243" xr:uid="{ECBDF12C-AFAD-45DF-BB00-DC2E16A16A86}"/>
    <cellStyle name="Comma 2 2 2 2 4 3" xfId="2069" xr:uid="{ECF6DE8C-2B3B-43E7-A0DA-3CD85CDFD1B1}"/>
    <cellStyle name="Comma 2 2 2 2 4 4" xfId="2487" xr:uid="{69287053-1D0F-4734-B742-F0EAD9CB978B}"/>
    <cellStyle name="Comma 2 2 2 2 4 5" xfId="3031" xr:uid="{1E0B66D1-AE80-49D0-BDE0-BEDD065A08B5}"/>
    <cellStyle name="Comma 2 2 2 2 5" xfId="364" xr:uid="{00000000-0005-0000-0000-00006C000000}"/>
    <cellStyle name="Comma 2 2 2 2 5 2" xfId="2181" xr:uid="{3B76F31D-371B-4E8F-B2C2-EB8A3332A8A2}"/>
    <cellStyle name="Comma 2 2 2 2 5 3" xfId="2599" xr:uid="{3E7A93EE-A3A2-404B-8A24-EFEFAD7B8293}"/>
    <cellStyle name="Comma 2 2 2 2 5 4" xfId="3143" xr:uid="{ADDBD08B-7DA4-4A6B-9771-2A16AFE901E7}"/>
    <cellStyle name="Comma 2 2 2 2 5 5" xfId="3467" xr:uid="{B2883176-C827-49ED-A34F-3D598ED9392A}"/>
    <cellStyle name="Comma 2 2 2 2 6" xfId="567" xr:uid="{00000000-0005-0000-0000-00006D000000}"/>
    <cellStyle name="Comma 2 2 2 2 6 2" xfId="2801" xr:uid="{D197A898-DC33-4B71-BC80-433CD5BBEC12}"/>
    <cellStyle name="Comma 2 2 2 2 7" xfId="1965" xr:uid="{FA9C8632-1B66-4AB0-BDD6-996AC802637A}"/>
    <cellStyle name="Comma 2 2 2 2 8" xfId="2383" xr:uid="{C374BA53-32C5-4EA1-B20A-5FDF02A2FC83}"/>
    <cellStyle name="Comma 2 2 2 2 9" xfId="2927" xr:uid="{52E5E1A2-905D-4185-8817-5E95204E9290}"/>
    <cellStyle name="Comma 2 2 2 3" xfId="184" xr:uid="{00000000-0005-0000-0000-00006E000000}"/>
    <cellStyle name="Comma 2 2 2 3 2" xfId="296" xr:uid="{00000000-0005-0000-0000-00006F000000}"/>
    <cellStyle name="Comma 2 2 2 3 2 2" xfId="523" xr:uid="{00000000-0005-0000-0000-000070000000}"/>
    <cellStyle name="Comma 2 2 2 3 2 2 2" xfId="2339" xr:uid="{D13D7E60-EF26-44AE-B77B-288A4C9BBF13}"/>
    <cellStyle name="Comma 2 2 2 3 2 2 3" xfId="2757" xr:uid="{D51F07F6-4834-4019-BECF-6CC15458BAAE}"/>
    <cellStyle name="Comma 2 2 2 3 2 2 4" xfId="3301" xr:uid="{232E4E19-1FBF-452A-94D7-3416E451327C}"/>
    <cellStyle name="Comma 2 2 2 3 2 3" xfId="2127" xr:uid="{C19C2F4D-0B62-4DC0-BF18-4D3DDF4551BA}"/>
    <cellStyle name="Comma 2 2 2 3 2 4" xfId="2545" xr:uid="{A4116108-F2E1-4800-ABA7-EF8BB6340581}"/>
    <cellStyle name="Comma 2 2 2 3 2 5" xfId="3089" xr:uid="{18DC3E99-0311-418C-B0D8-04D56CF1B06C}"/>
    <cellStyle name="Comma 2 2 2 3 3" xfId="422" xr:uid="{00000000-0005-0000-0000-000071000000}"/>
    <cellStyle name="Comma 2 2 2 3 3 2" xfId="2239" xr:uid="{A4840A59-9791-45D2-837C-E67C3C4F7DF3}"/>
    <cellStyle name="Comma 2 2 2 3 3 3" xfId="2657" xr:uid="{9FF4AB3D-5D3B-4C11-B3CA-685E2FDC978D}"/>
    <cellStyle name="Comma 2 2 2 3 3 4" xfId="3201" xr:uid="{2432C0A1-5F54-4A11-A877-9B3A1363B534}"/>
    <cellStyle name="Comma 2 2 2 3 3 5" xfId="3470" xr:uid="{2CBFC4FD-33E0-4F75-B3EC-538FF05B358C}"/>
    <cellStyle name="Comma 2 2 2 3 4" xfId="625" xr:uid="{00000000-0005-0000-0000-000072000000}"/>
    <cellStyle name="Comma 2 2 2 3 4 2" xfId="2859" xr:uid="{08DFDCB6-3EE6-4609-A60D-095ED0525ED4}"/>
    <cellStyle name="Comma 2 2 2 3 5" xfId="2023" xr:uid="{8764D869-F18D-41CB-8EAC-87FA1F2E4300}"/>
    <cellStyle name="Comma 2 2 2 3 6" xfId="2441" xr:uid="{2BD5B19D-3FC1-4F1F-A322-A83A25F9006A}"/>
    <cellStyle name="Comma 2 2 2 3 7" xfId="2985" xr:uid="{D13692C1-6577-4A3F-AC45-7C3A4EACFDDD}"/>
    <cellStyle name="Comma 2 2 2 4" xfId="173" xr:uid="{00000000-0005-0000-0000-000073000000}"/>
    <cellStyle name="Comma 2 2 2 4 2" xfId="286" xr:uid="{00000000-0005-0000-0000-000074000000}"/>
    <cellStyle name="Comma 2 2 2 4 2 2" xfId="513" xr:uid="{00000000-0005-0000-0000-000075000000}"/>
    <cellStyle name="Comma 2 2 2 4 2 2 2" xfId="2329" xr:uid="{493EBC0D-9F58-4C2B-BAEA-69DB075B74CF}"/>
    <cellStyle name="Comma 2 2 2 4 2 2 3" xfId="2747" xr:uid="{237A1EBE-E7E7-4066-A97E-C7A9C4117147}"/>
    <cellStyle name="Comma 2 2 2 4 2 2 4" xfId="3291" xr:uid="{71388F14-891D-40DF-B208-4707C669A992}"/>
    <cellStyle name="Comma 2 2 2 4 2 3" xfId="2117" xr:uid="{FA9868DD-C903-4266-9F2A-B23E0E1F8DAB}"/>
    <cellStyle name="Comma 2 2 2 4 2 4" xfId="2535" xr:uid="{8ADA0663-A3D1-4E04-9EC9-FC73580B04C5}"/>
    <cellStyle name="Comma 2 2 2 4 2 5" xfId="3079" xr:uid="{FDBCC6D6-2472-4543-8EE0-EB05F841DB43}"/>
    <cellStyle name="Comma 2 2 2 4 3" xfId="412" xr:uid="{00000000-0005-0000-0000-000076000000}"/>
    <cellStyle name="Comma 2 2 2 4 3 2" xfId="2229" xr:uid="{9631838E-FD87-4140-8600-079DAAA649DD}"/>
    <cellStyle name="Comma 2 2 2 4 3 3" xfId="2647" xr:uid="{F0E952FD-F5E0-4CAD-9703-94D03C4B3439}"/>
    <cellStyle name="Comma 2 2 2 4 3 4" xfId="3191" xr:uid="{A40FFB72-D7B2-4B59-ADA7-BEB4AF6A27FB}"/>
    <cellStyle name="Comma 2 2 2 4 4" xfId="615" xr:uid="{00000000-0005-0000-0000-000077000000}"/>
    <cellStyle name="Comma 2 2 2 4 4 2" xfId="2849" xr:uid="{0CD8B230-B70F-457F-B688-BF40E9D608A8}"/>
    <cellStyle name="Comma 2 2 2 4 5" xfId="2013" xr:uid="{1B2414FA-37D1-4D97-9E10-3D5E6EF99C08}"/>
    <cellStyle name="Comma 2 2 2 4 6" xfId="2431" xr:uid="{33E4FC8B-B2E0-4726-8977-D38F49F8B1ED}"/>
    <cellStyle name="Comma 2 2 2 4 7" xfId="2975" xr:uid="{21DD0944-FC36-467A-BD3A-4F30719065C5}"/>
    <cellStyle name="Comma 2 2 2 5" xfId="140" xr:uid="{00000000-0005-0000-0000-000078000000}"/>
    <cellStyle name="Comma 2 2 2 5 2" xfId="254" xr:uid="{00000000-0005-0000-0000-000079000000}"/>
    <cellStyle name="Comma 2 2 2 5 2 2" xfId="481" xr:uid="{00000000-0005-0000-0000-00007A000000}"/>
    <cellStyle name="Comma 2 2 2 5 2 2 2" xfId="2297" xr:uid="{00D712D4-2893-4793-B9D5-C13121102F97}"/>
    <cellStyle name="Comma 2 2 2 5 2 2 3" xfId="2715" xr:uid="{12A87693-C52B-4AFC-8761-A10284155478}"/>
    <cellStyle name="Comma 2 2 2 5 2 2 4" xfId="3259" xr:uid="{F562C6C3-3233-4771-B5DF-03F7CDFBD6C1}"/>
    <cellStyle name="Comma 2 2 2 5 2 3" xfId="2085" xr:uid="{21DD855E-A483-44D7-870A-46A29ED8BE2C}"/>
    <cellStyle name="Comma 2 2 2 5 2 4" xfId="2503" xr:uid="{3CB2BFF8-53C3-4F24-9738-50737371C8AA}"/>
    <cellStyle name="Comma 2 2 2 5 2 5" xfId="3047" xr:uid="{06AB6E08-F041-4E33-92F7-3C53A805B358}"/>
    <cellStyle name="Comma 2 2 2 5 3" xfId="380" xr:uid="{00000000-0005-0000-0000-00007B000000}"/>
    <cellStyle name="Comma 2 2 2 5 3 2" xfId="2197" xr:uid="{1715C657-833F-4B52-A799-D5CAE54B0B36}"/>
    <cellStyle name="Comma 2 2 2 5 3 3" xfId="2615" xr:uid="{D1AF91D9-25CB-44E4-9600-385D58009286}"/>
    <cellStyle name="Comma 2 2 2 5 3 4" xfId="3159" xr:uid="{997B1145-2C40-4BF3-B6CE-DE39C6FA8023}"/>
    <cellStyle name="Comma 2 2 2 5 4" xfId="583" xr:uid="{00000000-0005-0000-0000-00007C000000}"/>
    <cellStyle name="Comma 2 2 2 5 4 2" xfId="2817" xr:uid="{A927AD89-AAAB-47E8-8130-5208994CC846}"/>
    <cellStyle name="Comma 2 2 2 5 5" xfId="1981" xr:uid="{3A4C547E-6526-4933-AF1A-75DCC3300CF3}"/>
    <cellStyle name="Comma 2 2 2 5 6" xfId="2399" xr:uid="{FB1BD288-342A-47D3-A3DB-5E015610D357}"/>
    <cellStyle name="Comma 2 2 2 5 7" xfId="2943" xr:uid="{7FA4B0E3-EE57-4748-A738-4792A7A9F317}"/>
    <cellStyle name="Comma 2 2 2 6" xfId="227" xr:uid="{00000000-0005-0000-0000-00007D000000}"/>
    <cellStyle name="Comma 2 2 2 6 2" xfId="454" xr:uid="{00000000-0005-0000-0000-00007E000000}"/>
    <cellStyle name="Comma 2 2 2 6 2 2" xfId="2270" xr:uid="{3C8F909F-F769-45C2-801E-F0102272713D}"/>
    <cellStyle name="Comma 2 2 2 6 2 3" xfId="2688" xr:uid="{E1675C82-5F1A-4F20-B3DF-B749AAC2FC13}"/>
    <cellStyle name="Comma 2 2 2 6 2 4" xfId="3232" xr:uid="{268DC680-611E-4D4C-A008-60E19D6DB69A}"/>
    <cellStyle name="Comma 2 2 2 6 3" xfId="2058" xr:uid="{DED12877-45FE-432A-9448-66AA279B002A}"/>
    <cellStyle name="Comma 2 2 2 6 4" xfId="2476" xr:uid="{4C51F0F0-BC28-4776-B257-988B0B9C5260}"/>
    <cellStyle name="Comma 2 2 2 6 5" xfId="3020" xr:uid="{5B5137CE-D717-4930-B6EF-98297B2DAE30}"/>
    <cellStyle name="Comma 2 2 2 7" xfId="353" xr:uid="{00000000-0005-0000-0000-00007F000000}"/>
    <cellStyle name="Comma 2 2 2 7 2" xfId="2170" xr:uid="{12AE1614-93E0-41B9-BC92-B184F6B02AB4}"/>
    <cellStyle name="Comma 2 2 2 7 3" xfId="2588" xr:uid="{2F223A42-9057-4F5F-AC77-770929C7BDD8}"/>
    <cellStyle name="Comma 2 2 2 7 4" xfId="3132" xr:uid="{EDB225A6-107A-4783-A4F3-F8AE051C176D}"/>
    <cellStyle name="Comma 2 2 2 7 5" xfId="3443" xr:uid="{50094494-C29E-41AE-8288-886515C19000}"/>
    <cellStyle name="Comma 2 2 2 8" xfId="556" xr:uid="{00000000-0005-0000-0000-000080000000}"/>
    <cellStyle name="Comma 2 2 2 8 2" xfId="2790" xr:uid="{48C32806-06CE-42C8-93DC-47C2133E3E92}"/>
    <cellStyle name="Comma 2 2 2 9" xfId="1954" xr:uid="{E47E38E3-28FB-40DC-A625-7046B0F4A1C0}"/>
    <cellStyle name="Comma 2 2 3" xfId="101" xr:uid="{00000000-0005-0000-0000-000081000000}"/>
    <cellStyle name="Comma 2 2 3 2" xfId="196" xr:uid="{00000000-0005-0000-0000-000082000000}"/>
    <cellStyle name="Comma 2 2 3 2 2" xfId="305" xr:uid="{00000000-0005-0000-0000-000083000000}"/>
    <cellStyle name="Comma 2 2 3 2 2 2" xfId="532" xr:uid="{00000000-0005-0000-0000-000084000000}"/>
    <cellStyle name="Comma 2 2 3 2 2 2 2" xfId="2348" xr:uid="{DC6289B7-B72A-4CC5-83A1-D16966B81190}"/>
    <cellStyle name="Comma 2 2 3 2 2 2 3" xfId="2766" xr:uid="{0D2C2614-4654-41D9-9CDD-65F3726F818E}"/>
    <cellStyle name="Comma 2 2 3 2 2 2 4" xfId="3310" xr:uid="{3079486D-9DE7-43AB-8379-AB536AF1801D}"/>
    <cellStyle name="Comma 2 2 3 2 2 3" xfId="2136" xr:uid="{1B96C150-3372-4176-9040-8709ABEE4334}"/>
    <cellStyle name="Comma 2 2 3 2 2 4" xfId="2554" xr:uid="{F0E81463-1049-4EA1-80B1-2CE24B985714}"/>
    <cellStyle name="Comma 2 2 3 2 2 5" xfId="3098" xr:uid="{B4790875-D39B-4F0F-8B80-BFB51A46B388}"/>
    <cellStyle name="Comma 2 2 3 2 3" xfId="431" xr:uid="{00000000-0005-0000-0000-000085000000}"/>
    <cellStyle name="Comma 2 2 3 2 3 2" xfId="2248" xr:uid="{AF37B108-0981-4717-A563-CE08A1B3EC6C}"/>
    <cellStyle name="Comma 2 2 3 2 3 3" xfId="2666" xr:uid="{D734DAA0-9806-4BF3-972F-8FED6B855653}"/>
    <cellStyle name="Comma 2 2 3 2 3 4" xfId="3210" xr:uid="{6C90F041-55C1-476D-BD08-93239CFB79B7}"/>
    <cellStyle name="Comma 2 2 3 2 4" xfId="634" xr:uid="{00000000-0005-0000-0000-000086000000}"/>
    <cellStyle name="Comma 2 2 3 2 4 2" xfId="2868" xr:uid="{075947FF-5B85-44E5-A8DB-D9803EBF8FDB}"/>
    <cellStyle name="Comma 2 2 3 2 5" xfId="2032" xr:uid="{81687CCE-DC59-40A2-B382-3CEF2A9A554B}"/>
    <cellStyle name="Comma 2 2 3 2 6" xfId="2450" xr:uid="{21F08653-001D-4B78-873C-3950D08D6776}"/>
    <cellStyle name="Comma 2 2 3 2 7" xfId="2994" xr:uid="{A0E9A38A-650F-4D50-B174-C4999167A701}"/>
    <cellStyle name="Comma 2 2 3 3" xfId="149" xr:uid="{00000000-0005-0000-0000-000087000000}"/>
    <cellStyle name="Comma 2 2 3 3 2" xfId="263" xr:uid="{00000000-0005-0000-0000-000088000000}"/>
    <cellStyle name="Comma 2 2 3 3 2 2" xfId="490" xr:uid="{00000000-0005-0000-0000-000089000000}"/>
    <cellStyle name="Comma 2 2 3 3 2 2 2" xfId="2306" xr:uid="{34CB000D-CD68-412C-9836-18ACDD7CAB86}"/>
    <cellStyle name="Comma 2 2 3 3 2 2 3" xfId="2724" xr:uid="{46BAAC05-F570-4748-942C-0A68648CFD58}"/>
    <cellStyle name="Comma 2 2 3 3 2 2 4" xfId="3268" xr:uid="{041F5546-7EEE-4048-84A0-65F70CE6B5B4}"/>
    <cellStyle name="Comma 2 2 3 3 2 3" xfId="2094" xr:uid="{C0CC41DE-7BDB-4E45-8DD4-35C820114906}"/>
    <cellStyle name="Comma 2 2 3 3 2 4" xfId="2512" xr:uid="{C1FD8C90-D7CD-4D46-B41E-F16975E2CBE9}"/>
    <cellStyle name="Comma 2 2 3 3 2 5" xfId="3056" xr:uid="{23FF6866-3D75-456D-971D-9EC16E8EBF85}"/>
    <cellStyle name="Comma 2 2 3 3 3" xfId="389" xr:uid="{00000000-0005-0000-0000-00008A000000}"/>
    <cellStyle name="Comma 2 2 3 3 3 2" xfId="2206" xr:uid="{7E7D5D0C-793C-4069-A5FD-8EB7C89FEFD2}"/>
    <cellStyle name="Comma 2 2 3 3 3 3" xfId="2624" xr:uid="{BC0D72BA-4F49-4C85-A792-C7D999996982}"/>
    <cellStyle name="Comma 2 2 3 3 3 4" xfId="3168" xr:uid="{F39BB5DC-AC69-4945-B9E6-EE96CBFF12F5}"/>
    <cellStyle name="Comma 2 2 3 3 4" xfId="592" xr:uid="{00000000-0005-0000-0000-00008B000000}"/>
    <cellStyle name="Comma 2 2 3 3 4 2" xfId="2826" xr:uid="{B0867F8E-A725-4C2D-B40E-8D666CC57804}"/>
    <cellStyle name="Comma 2 2 3 3 5" xfId="1990" xr:uid="{4B1BCD93-146E-47E5-94F8-4813A152BF55}"/>
    <cellStyle name="Comma 2 2 3 3 6" xfId="2408" xr:uid="{37EBE0E6-4D30-42FD-9328-9A25427F94A4}"/>
    <cellStyle name="Comma 2 2 3 3 7" xfId="2952" xr:uid="{4E667FBB-6049-499C-A78B-9DED63A5D27C}"/>
    <cellStyle name="Comma 2 2 3 4" xfId="236" xr:uid="{00000000-0005-0000-0000-00008C000000}"/>
    <cellStyle name="Comma 2 2 3 4 2" xfId="463" xr:uid="{00000000-0005-0000-0000-00008D000000}"/>
    <cellStyle name="Comma 2 2 3 4 2 2" xfId="2279" xr:uid="{ED8314FB-684C-45A0-B588-5CF2169B34C0}"/>
    <cellStyle name="Comma 2 2 3 4 2 3" xfId="2697" xr:uid="{C617BFEA-0973-42FA-A5CF-0BEEEF51B0E1}"/>
    <cellStyle name="Comma 2 2 3 4 2 4" xfId="3241" xr:uid="{5F641901-DA30-4176-8470-A8661B6356B8}"/>
    <cellStyle name="Comma 2 2 3 4 3" xfId="2067" xr:uid="{EA461B1B-5EB7-47E4-A576-48A70255CC26}"/>
    <cellStyle name="Comma 2 2 3 4 4" xfId="2485" xr:uid="{BAEAA368-5AAF-4571-8907-7D2AD60E18C9}"/>
    <cellStyle name="Comma 2 2 3 4 5" xfId="3029" xr:uid="{5E958D6D-4CA0-4E00-BEE1-C1502117D424}"/>
    <cellStyle name="Comma 2 2 3 5" xfId="362" xr:uid="{00000000-0005-0000-0000-00008E000000}"/>
    <cellStyle name="Comma 2 2 3 5 2" xfId="2179" xr:uid="{D71A163D-144E-4751-BD1C-278E113F68A9}"/>
    <cellStyle name="Comma 2 2 3 5 3" xfId="2597" xr:uid="{5401D516-0485-4D3B-BB09-7B0BFCA0F317}"/>
    <cellStyle name="Comma 2 2 3 5 4" xfId="3141" xr:uid="{85A73D37-EF9E-40D5-9CFA-88DA12C4F370}"/>
    <cellStyle name="Comma 2 2 3 6" xfId="565" xr:uid="{00000000-0005-0000-0000-00008F000000}"/>
    <cellStyle name="Comma 2 2 3 6 2" xfId="2799" xr:uid="{FF8484C0-E79D-44B1-B654-AF1990A89B6C}"/>
    <cellStyle name="Comma 2 2 3 7" xfId="1963" xr:uid="{45B703FF-9BF9-4F97-B8A2-FC48718EED71}"/>
    <cellStyle name="Comma 2 2 3 8" xfId="2381" xr:uid="{0A554B93-9278-4D9F-8FC3-81CEEE22D95F}"/>
    <cellStyle name="Comma 2 2 3 9" xfId="2925" xr:uid="{B2C2493A-073E-40B1-B01C-422BC91640F3}"/>
    <cellStyle name="Comma 2 2 4" xfId="129" xr:uid="{00000000-0005-0000-0000-000090000000}"/>
    <cellStyle name="Comma 2 2 4 2" xfId="3469" xr:uid="{95CBFA20-DA8E-4FA6-BC7E-28342EF0F4F3}"/>
    <cellStyle name="Comma 2 2 5" xfId="171" xr:uid="{00000000-0005-0000-0000-000091000000}"/>
    <cellStyle name="Comma 2 2 5 2" xfId="284" xr:uid="{00000000-0005-0000-0000-000092000000}"/>
    <cellStyle name="Comma 2 2 5 2 2" xfId="511" xr:uid="{00000000-0005-0000-0000-000093000000}"/>
    <cellStyle name="Comma 2 2 5 2 2 2" xfId="2327" xr:uid="{3C7927A5-A9BD-437B-AC66-68C20F87AD0B}"/>
    <cellStyle name="Comma 2 2 5 2 2 3" xfId="2745" xr:uid="{9F6CF72F-34AE-43AF-8084-2DDB7BDBB318}"/>
    <cellStyle name="Comma 2 2 5 2 2 4" xfId="3289" xr:uid="{96318FA8-D46A-40C1-BBE3-76FCA360DCD6}"/>
    <cellStyle name="Comma 2 2 5 2 3" xfId="2115" xr:uid="{2B73424D-6DE4-4987-8D6E-49DED13C5F97}"/>
    <cellStyle name="Comma 2 2 5 2 4" xfId="2533" xr:uid="{0DE090B9-904B-47D3-AD38-3211798E48AC}"/>
    <cellStyle name="Comma 2 2 5 2 5" xfId="3077" xr:uid="{D2A0BC38-8290-4B27-BBA1-FDA5361B320E}"/>
    <cellStyle name="Comma 2 2 5 3" xfId="410" xr:uid="{00000000-0005-0000-0000-000094000000}"/>
    <cellStyle name="Comma 2 2 5 3 2" xfId="2227" xr:uid="{D7C5F278-07FE-4CDE-96D2-986145532E11}"/>
    <cellStyle name="Comma 2 2 5 3 3" xfId="2645" xr:uid="{B5758618-806D-483E-BA92-C9F098783F36}"/>
    <cellStyle name="Comma 2 2 5 3 4" xfId="3189" xr:uid="{55BCD98F-2918-4913-862C-4784C7892F3F}"/>
    <cellStyle name="Comma 2 2 5 4" xfId="613" xr:uid="{00000000-0005-0000-0000-000095000000}"/>
    <cellStyle name="Comma 2 2 5 4 2" xfId="2847" xr:uid="{73B07D39-FE70-4D6C-A4B5-03510FE5EB0E}"/>
    <cellStyle name="Comma 2 2 5 5" xfId="2011" xr:uid="{9EEC7464-F1F5-4106-B54B-9B2D83CE8140}"/>
    <cellStyle name="Comma 2 2 5 6" xfId="2429" xr:uid="{EB9219A2-B465-4273-865A-1850129299ED}"/>
    <cellStyle name="Comma 2 2 5 7" xfId="2973" xr:uid="{2E33D693-188E-480D-8EA8-5C7C355E400F}"/>
    <cellStyle name="Comma 2 2 6" xfId="224" xr:uid="{00000000-0005-0000-0000-000096000000}"/>
    <cellStyle name="Comma 2 2 6 2" xfId="350" xr:uid="{00000000-0005-0000-0000-000097000000}"/>
    <cellStyle name="Comma 2 2 6 2 2" xfId="2167" xr:uid="{854342D5-2C75-4CD9-AFF0-4D7A678E2C26}"/>
    <cellStyle name="Comma 2 2 6 2 3" xfId="2585" xr:uid="{7F2A49C0-DF55-4F08-90B6-288326D3B73A}"/>
    <cellStyle name="Comma 2 2 6 2 4" xfId="3129" xr:uid="{AECAD74C-BE3E-4F35-A197-8F659DB5A59A}"/>
    <cellStyle name="Comma 2 2 6 3" xfId="2055" xr:uid="{06E14C42-47B5-4AD9-B512-36E3288E1F88}"/>
    <cellStyle name="Comma 2 2 6 4" xfId="2473" xr:uid="{B50231D7-9F45-4476-A932-587198B012F6}"/>
    <cellStyle name="Comma 2 2 6 5" xfId="3017" xr:uid="{1C08DE19-5DD9-423B-AB4E-7D964238F60F}"/>
    <cellStyle name="Comma 2 2 7" xfId="451" xr:uid="{00000000-0005-0000-0000-000098000000}"/>
    <cellStyle name="Comma 2 2 7 2" xfId="2267" xr:uid="{6B2F7AC8-7569-4BC8-89C4-AA9B1E107337}"/>
    <cellStyle name="Comma 2 2 7 3" xfId="2685" xr:uid="{F36EE46A-1DC0-48A6-BD7E-B684C129AE52}"/>
    <cellStyle name="Comma 2 2 7 4" xfId="3229" xr:uid="{0C264504-846C-446B-A896-2F0303B1D212}"/>
    <cellStyle name="Comma 2 2 8" xfId="339" xr:uid="{00000000-0005-0000-0000-000099000000}"/>
    <cellStyle name="Comma 2 2 8 2" xfId="2159" xr:uid="{C48CF8E8-335E-453A-B3B9-E63967095EDF}"/>
    <cellStyle name="Comma 2 2 8 3" xfId="2577" xr:uid="{7164D660-B11E-4357-8F94-1EB28F4A46AC}"/>
    <cellStyle name="Comma 2 2 8 4" xfId="3121" xr:uid="{6EF929BC-B769-4478-AB8A-FFDB2A42B878}"/>
    <cellStyle name="Comma 2 2 9" xfId="553" xr:uid="{00000000-0005-0000-0000-00009A000000}"/>
    <cellStyle name="Comma 2 2 9 2" xfId="2787" xr:uid="{B2A5B903-5839-454B-82D1-B314CBCB68AF}"/>
    <cellStyle name="Comma 2 3" xfId="99" xr:uid="{00000000-0005-0000-0000-00009B000000}"/>
    <cellStyle name="Comma 2 3 10" xfId="3383" xr:uid="{0564EBC5-0BC3-4F0E-A92C-FF887CD015A7}"/>
    <cellStyle name="Comma 2 3 2" xfId="194" xr:uid="{00000000-0005-0000-0000-00009C000000}"/>
    <cellStyle name="Comma 2 3 2 2" xfId="303" xr:uid="{00000000-0005-0000-0000-00009D000000}"/>
    <cellStyle name="Comma 2 3 2 2 2" xfId="530" xr:uid="{00000000-0005-0000-0000-00009E000000}"/>
    <cellStyle name="Comma 2 3 2 2 2 2" xfId="2346" xr:uid="{06BD0C44-0171-4504-8005-05F530058848}"/>
    <cellStyle name="Comma 2 3 2 2 2 3" xfId="2764" xr:uid="{0D675B9B-3D6B-43D5-A7B8-6E1E085B3E52}"/>
    <cellStyle name="Comma 2 3 2 2 2 4" xfId="3308" xr:uid="{4F0AA8C0-562F-48AD-B24C-DD805CAB8D55}"/>
    <cellStyle name="Comma 2 3 2 2 3" xfId="2134" xr:uid="{04E10FDF-2C40-430D-A952-1B00E5ADBA34}"/>
    <cellStyle name="Comma 2 3 2 2 4" xfId="2552" xr:uid="{ED0D624B-42A0-48AB-8D84-C6FB85224F7D}"/>
    <cellStyle name="Comma 2 3 2 2 5" xfId="3096" xr:uid="{80DE9D61-6FE8-4D2E-BF7D-FBD6644B6424}"/>
    <cellStyle name="Comma 2 3 2 3" xfId="429" xr:uid="{00000000-0005-0000-0000-00009F000000}"/>
    <cellStyle name="Comma 2 3 2 3 2" xfId="2246" xr:uid="{E774797C-CDB7-4FA7-8EEC-AF3CE9F17CF2}"/>
    <cellStyle name="Comma 2 3 2 3 3" xfId="2664" xr:uid="{B418F376-13B2-4019-B238-E4BB64AF71F1}"/>
    <cellStyle name="Comma 2 3 2 3 4" xfId="3208" xr:uid="{44490BEE-4CF1-413C-8421-528F74E9C1AA}"/>
    <cellStyle name="Comma 2 3 2 4" xfId="632" xr:uid="{00000000-0005-0000-0000-0000A0000000}"/>
    <cellStyle name="Comma 2 3 2 4 2" xfId="2866" xr:uid="{218D696A-1742-4389-B514-F47AE7493374}"/>
    <cellStyle name="Comma 2 3 2 5" xfId="2030" xr:uid="{CFFEBD5A-32AA-4AF2-8CCF-59203573F3FA}"/>
    <cellStyle name="Comma 2 3 2 6" xfId="2448" xr:uid="{316E1A4C-CD8D-46E0-8028-06278213C53C}"/>
    <cellStyle name="Comma 2 3 2 7" xfId="2992" xr:uid="{D142733C-8925-4D00-964C-653BB0E19F0E}"/>
    <cellStyle name="Comma 2 3 3" xfId="147" xr:uid="{00000000-0005-0000-0000-0000A1000000}"/>
    <cellStyle name="Comma 2 3 3 2" xfId="261" xr:uid="{00000000-0005-0000-0000-0000A2000000}"/>
    <cellStyle name="Comma 2 3 3 2 2" xfId="488" xr:uid="{00000000-0005-0000-0000-0000A3000000}"/>
    <cellStyle name="Comma 2 3 3 2 2 2" xfId="2304" xr:uid="{248CA08F-98DB-4557-86CF-3FDC887AFDB1}"/>
    <cellStyle name="Comma 2 3 3 2 2 3" xfId="2722" xr:uid="{87CCD0FC-8706-497B-873A-99023BF189D4}"/>
    <cellStyle name="Comma 2 3 3 2 2 4" xfId="3266" xr:uid="{636272E6-EA57-4AF4-867A-048FA215E5BF}"/>
    <cellStyle name="Comma 2 3 3 2 3" xfId="2092" xr:uid="{5B744624-149A-4412-A3C2-5A48904EEED5}"/>
    <cellStyle name="Comma 2 3 3 2 4" xfId="2510" xr:uid="{FCF37665-1CE9-4A17-83FA-FD06290FD7D5}"/>
    <cellStyle name="Comma 2 3 3 2 5" xfId="3054" xr:uid="{D01E897A-0195-4814-9912-DFA23188EAC9}"/>
    <cellStyle name="Comma 2 3 3 3" xfId="387" xr:uid="{00000000-0005-0000-0000-0000A4000000}"/>
    <cellStyle name="Comma 2 3 3 3 2" xfId="2204" xr:uid="{BFF87B83-5534-4DCD-9776-DED897776C6C}"/>
    <cellStyle name="Comma 2 3 3 3 3" xfId="2622" xr:uid="{BA63312E-B017-457A-B2D5-46820D180C1F}"/>
    <cellStyle name="Comma 2 3 3 3 4" xfId="3166" xr:uid="{7530D12C-74BC-4226-B37E-871470C3295B}"/>
    <cellStyle name="Comma 2 3 3 4" xfId="590" xr:uid="{00000000-0005-0000-0000-0000A5000000}"/>
    <cellStyle name="Comma 2 3 3 4 2" xfId="2824" xr:uid="{0D47DC20-C874-458D-A999-65816266E984}"/>
    <cellStyle name="Comma 2 3 3 5" xfId="1988" xr:uid="{9A6D5206-C280-49BA-A5FB-BFBFBE8F3B64}"/>
    <cellStyle name="Comma 2 3 3 6" xfId="2406" xr:uid="{D51434BA-DFFE-481E-9BF0-F396B66C1E69}"/>
    <cellStyle name="Comma 2 3 3 7" xfId="2950" xr:uid="{B9D81839-787B-4C2F-B135-A4E71ECC8F11}"/>
    <cellStyle name="Comma 2 3 4" xfId="234" xr:uid="{00000000-0005-0000-0000-0000A6000000}"/>
    <cellStyle name="Comma 2 3 4 2" xfId="461" xr:uid="{00000000-0005-0000-0000-0000A7000000}"/>
    <cellStyle name="Comma 2 3 4 2 2" xfId="2277" xr:uid="{7510324E-B131-490E-801C-9A135C22164B}"/>
    <cellStyle name="Comma 2 3 4 2 3" xfId="2695" xr:uid="{821C4C3F-8657-427B-BFA4-11BDC731E984}"/>
    <cellStyle name="Comma 2 3 4 2 4" xfId="3239" xr:uid="{F8F3D66B-BB68-4A83-A26F-FF3EB0BC0FF0}"/>
    <cellStyle name="Comma 2 3 4 3" xfId="2065" xr:uid="{D27178EA-DAFA-4ADB-9964-64B3D94E09C5}"/>
    <cellStyle name="Comma 2 3 4 4" xfId="2483" xr:uid="{6DA474AE-A9B5-4006-9DBF-8C281DD11547}"/>
    <cellStyle name="Comma 2 3 4 5" xfId="3027" xr:uid="{56238A97-D117-409B-AA36-7D1FDAD0049F}"/>
    <cellStyle name="Comma 2 3 5" xfId="360" xr:uid="{00000000-0005-0000-0000-0000A8000000}"/>
    <cellStyle name="Comma 2 3 5 2" xfId="2177" xr:uid="{CD8E77A8-DDAC-4A06-A24F-EDAB4DAF4F1A}"/>
    <cellStyle name="Comma 2 3 5 3" xfId="2595" xr:uid="{F3759104-F3AE-4F5C-B1EA-230F4685D32F}"/>
    <cellStyle name="Comma 2 3 5 4" xfId="3139" xr:uid="{4CBB60AA-B2FF-48D2-91E9-3D8254FA5567}"/>
    <cellStyle name="Comma 2 3 6" xfId="563" xr:uid="{00000000-0005-0000-0000-0000A9000000}"/>
    <cellStyle name="Comma 2 3 6 2" xfId="2797" xr:uid="{3154F162-754C-47B9-8DE6-3D84BA9E7325}"/>
    <cellStyle name="Comma 2 3 7" xfId="1961" xr:uid="{09C6AA95-44E1-430F-AC1E-3020466E1723}"/>
    <cellStyle name="Comma 2 3 8" xfId="2379" xr:uid="{A4665791-0CC3-4498-88BA-50F8040C9B82}"/>
    <cellStyle name="Comma 2 3 9" xfId="2923" xr:uid="{EFD024A5-BCA2-44EC-A36F-C055CF74AED9}"/>
    <cellStyle name="Comma 2 4" xfId="181" xr:uid="{00000000-0005-0000-0000-0000AA000000}"/>
    <cellStyle name="Comma 2 4 2" xfId="293" xr:uid="{00000000-0005-0000-0000-0000AB000000}"/>
    <cellStyle name="Comma 2 4 2 2" xfId="520" xr:uid="{00000000-0005-0000-0000-0000AC000000}"/>
    <cellStyle name="Comma 2 4 2 2 2" xfId="2336" xr:uid="{70A899D8-458B-4F5F-BCBD-F5F76D7698B2}"/>
    <cellStyle name="Comma 2 4 2 2 3" xfId="2754" xr:uid="{D853FB7F-7C98-4BC0-B072-D89E06F89CFE}"/>
    <cellStyle name="Comma 2 4 2 2 4" xfId="3298" xr:uid="{93B49547-763F-42FA-AE57-42D130F37F7D}"/>
    <cellStyle name="Comma 2 4 2 3" xfId="2124" xr:uid="{DEFD2E13-F1D2-41F0-9EF9-4B77304B10E5}"/>
    <cellStyle name="Comma 2 4 2 4" xfId="2542" xr:uid="{EC864A2A-BEF6-4A7A-B4BA-BFAA72EE512A}"/>
    <cellStyle name="Comma 2 4 2 5" xfId="3086" xr:uid="{AAB98E9A-02C4-4D16-B462-4937002AD58A}"/>
    <cellStyle name="Comma 2 4 3" xfId="419" xr:uid="{00000000-0005-0000-0000-0000AD000000}"/>
    <cellStyle name="Comma 2 4 3 2" xfId="2236" xr:uid="{1249C0AC-F39A-4625-AB29-2E60E16A6ED0}"/>
    <cellStyle name="Comma 2 4 3 3" xfId="2654" xr:uid="{6739572B-9240-421C-99F8-F0E29F16BD74}"/>
    <cellStyle name="Comma 2 4 3 4" xfId="3198" xr:uid="{1FE7341A-94D6-4D55-891D-6DE5EB0981E5}"/>
    <cellStyle name="Comma 2 4 4" xfId="622" xr:uid="{00000000-0005-0000-0000-0000AE000000}"/>
    <cellStyle name="Comma 2 4 4 2" xfId="2856" xr:uid="{78978037-A046-4CD9-A2D5-FF2129D4DBB5}"/>
    <cellStyle name="Comma 2 4 5" xfId="2020" xr:uid="{EFB74704-7A39-40EF-8E97-22297DBDD4DE}"/>
    <cellStyle name="Comma 2 4 6" xfId="2438" xr:uid="{78F9DE94-4E76-4975-A2A6-8FCD2CDEA9DE}"/>
    <cellStyle name="Comma 2 4 7" xfId="2982" xr:uid="{9A5131B1-5637-4860-A314-6156ADBAC400}"/>
    <cellStyle name="Comma 2 4 8" xfId="3384" xr:uid="{5D0784F1-79E3-4DA8-987E-1A28BC8F2487}"/>
    <cellStyle name="Comma 2 5" xfId="169" xr:uid="{00000000-0005-0000-0000-0000AF000000}"/>
    <cellStyle name="Comma 2 5 2" xfId="282" xr:uid="{00000000-0005-0000-0000-0000B0000000}"/>
    <cellStyle name="Comma 2 5 2 2" xfId="509" xr:uid="{00000000-0005-0000-0000-0000B1000000}"/>
    <cellStyle name="Comma 2 5 2 2 2" xfId="2325" xr:uid="{3EE6CDC7-94A4-4377-BCA0-303E7FA43C34}"/>
    <cellStyle name="Comma 2 5 2 2 3" xfId="2743" xr:uid="{64D8700F-E0D7-45CF-8278-5B05F6B90300}"/>
    <cellStyle name="Comma 2 5 2 2 4" xfId="3287" xr:uid="{885072AC-9DB1-45A5-A4DC-C9C020649D7C}"/>
    <cellStyle name="Comma 2 5 2 3" xfId="2113" xr:uid="{DB273FD4-16F0-4EB9-8A58-B0FF5BB8D7D0}"/>
    <cellStyle name="Comma 2 5 2 4" xfId="2531" xr:uid="{B180C657-A2F4-4B1C-8B1E-BDFF5034F482}"/>
    <cellStyle name="Comma 2 5 2 5" xfId="3075" xr:uid="{79EE8B6A-C8F8-41FE-9A01-33A8AD116CB1}"/>
    <cellStyle name="Comma 2 5 3" xfId="408" xr:uid="{00000000-0005-0000-0000-0000B2000000}"/>
    <cellStyle name="Comma 2 5 3 2" xfId="2225" xr:uid="{F93175BD-8C82-4573-93E8-1EE154464537}"/>
    <cellStyle name="Comma 2 5 3 3" xfId="2643" xr:uid="{A5F42728-4A10-4962-A0B9-06DCBFB212DC}"/>
    <cellStyle name="Comma 2 5 3 4" xfId="3187" xr:uid="{C7C3E7CF-D9F0-4AE5-B0AD-3ADA26C43DC4}"/>
    <cellStyle name="Comma 2 5 4" xfId="611" xr:uid="{00000000-0005-0000-0000-0000B3000000}"/>
    <cellStyle name="Comma 2 5 4 2" xfId="2845" xr:uid="{9E3BF73B-9807-4838-AF0D-B8DC04399844}"/>
    <cellStyle name="Comma 2 5 5" xfId="2009" xr:uid="{397012CF-0BB9-4E11-A395-5E313E98120D}"/>
    <cellStyle name="Comma 2 5 6" xfId="2427" xr:uid="{58BF9597-6091-4595-A8DC-7C44D7757B19}"/>
    <cellStyle name="Comma 2 5 7" xfId="2971" xr:uid="{489BB04D-F464-4C92-8526-38E288052B46}"/>
    <cellStyle name="Comma 2 6" xfId="137" xr:uid="{00000000-0005-0000-0000-0000B4000000}"/>
    <cellStyle name="Comma 2 6 2" xfId="251" xr:uid="{00000000-0005-0000-0000-0000B5000000}"/>
    <cellStyle name="Comma 2 6 2 2" xfId="478" xr:uid="{00000000-0005-0000-0000-0000B6000000}"/>
    <cellStyle name="Comma 2 6 2 2 2" xfId="2294" xr:uid="{540B4F54-5BCC-44F8-88C1-67BFD07DE0BB}"/>
    <cellStyle name="Comma 2 6 2 2 3" xfId="2712" xr:uid="{147AF9D7-AE3C-45B3-95D7-2CD139453F21}"/>
    <cellStyle name="Comma 2 6 2 2 4" xfId="3256" xr:uid="{253B4675-A5FD-4F20-A50A-05FDA0BEA0EC}"/>
    <cellStyle name="Comma 2 6 2 3" xfId="2082" xr:uid="{EE4020E0-8A87-4C1B-B512-97F9B24D5CC2}"/>
    <cellStyle name="Comma 2 6 2 4" xfId="2500" xr:uid="{C9FE7969-6E96-436D-9393-BFF14CA5577A}"/>
    <cellStyle name="Comma 2 6 2 5" xfId="3044" xr:uid="{F7E7E9F9-681E-4478-B2AA-F788ED91688A}"/>
    <cellStyle name="Comma 2 6 3" xfId="377" xr:uid="{00000000-0005-0000-0000-0000B7000000}"/>
    <cellStyle name="Comma 2 6 3 2" xfId="2194" xr:uid="{082AFB9D-AEEF-43A5-BB10-C8170FCEC1EA}"/>
    <cellStyle name="Comma 2 6 3 3" xfId="2612" xr:uid="{B49C0936-F4C3-4415-8B4E-4D614868D0FC}"/>
    <cellStyle name="Comma 2 6 3 4" xfId="3156" xr:uid="{1AD32B09-FD87-4C47-9154-B06D34BB2C6E}"/>
    <cellStyle name="Comma 2 6 4" xfId="580" xr:uid="{00000000-0005-0000-0000-0000B8000000}"/>
    <cellStyle name="Comma 2 6 4 2" xfId="2814" xr:uid="{3D2CBF3A-0756-4CB2-B86C-FB87FB8E2DDF}"/>
    <cellStyle name="Comma 2 6 5" xfId="1978" xr:uid="{8ED3657C-E9A7-4DF0-A8AA-0CF65F7F0289}"/>
    <cellStyle name="Comma 2 6 6" xfId="2396" xr:uid="{2A6CBE93-8564-4FAD-9347-0EA76B5A96CD}"/>
    <cellStyle name="Comma 2 6 7" xfId="2940" xr:uid="{92E0E0DF-767A-45CF-8B9C-91B531E94C93}"/>
    <cellStyle name="Comma 2 7" xfId="68" xr:uid="{00000000-0005-0000-0000-0000B9000000}"/>
    <cellStyle name="Comma 2 7 2" xfId="222" xr:uid="{00000000-0005-0000-0000-0000BA000000}"/>
    <cellStyle name="Comma 2 7 2 2" xfId="449" xr:uid="{00000000-0005-0000-0000-0000BB000000}"/>
    <cellStyle name="Comma 2 7 2 2 2" xfId="2265" xr:uid="{F55F2615-321A-4AFC-BFB0-C2581B88EB1E}"/>
    <cellStyle name="Comma 2 7 2 2 3" xfId="2683" xr:uid="{D03B8D26-6F91-486F-A1D7-7C8E718A03D7}"/>
    <cellStyle name="Comma 2 7 2 2 4" xfId="3227" xr:uid="{3127BF55-6289-4F8D-A36A-3C7C959AB9B9}"/>
    <cellStyle name="Comma 2 7 2 3" xfId="2053" xr:uid="{87C1DBEA-D8A9-4A3C-8A83-CBCA215C4335}"/>
    <cellStyle name="Comma 2 7 2 4" xfId="2471" xr:uid="{4016CF88-0446-4F18-9323-8E59FB906FEA}"/>
    <cellStyle name="Comma 2 7 2 5" xfId="3015" xr:uid="{0C23588C-C676-45F2-9031-5D6B9FF3F1A6}"/>
    <cellStyle name="Comma 2 7 3" xfId="347" xr:uid="{00000000-0005-0000-0000-0000BC000000}"/>
    <cellStyle name="Comma 2 7 3 2" xfId="2165" xr:uid="{049A8329-A5E7-4A52-9288-A2EFBFC8A586}"/>
    <cellStyle name="Comma 2 7 3 3" xfId="2583" xr:uid="{1DF13111-15B0-43A0-BF4E-F506565A3A85}"/>
    <cellStyle name="Comma 2 7 3 4" xfId="3127" xr:uid="{3D01F8DD-837C-4D50-BCA9-4B142A148948}"/>
    <cellStyle name="Comma 2 7 4" xfId="551" xr:uid="{00000000-0005-0000-0000-0000BD000000}"/>
    <cellStyle name="Comma 2 7 4 2" xfId="2785" xr:uid="{C3D20106-0D1C-42C6-BEDA-98F3BC1F0C92}"/>
    <cellStyle name="Comma 2 7 5" xfId="1949" xr:uid="{75659F6D-E566-4DF9-B580-5D64E8A7AB2C}"/>
    <cellStyle name="Comma 2 7 6" xfId="2367" xr:uid="{F7628D7D-E66D-4B0D-B1A4-E6667F8718D1}"/>
    <cellStyle name="Comma 2 7 7" xfId="2911" xr:uid="{19F4A967-2074-4568-870B-48BDA51962B1}"/>
    <cellStyle name="Comma 2 8" xfId="3358" xr:uid="{4A6AC78B-4FB9-48B2-99E6-96232A6E9246}"/>
    <cellStyle name="Comma 2 8 2" xfId="3441" xr:uid="{55906342-66C9-46B1-930A-F3D8CD2DE3C2}"/>
    <cellStyle name="Comma 2 9" xfId="3411" xr:uid="{2D01DADF-385E-4A36-B5E2-6FC6B2A5BF86}"/>
    <cellStyle name="Comma 3" xfId="78" xr:uid="{00000000-0005-0000-0000-0000BE000000}"/>
    <cellStyle name="Comma 3 2" xfId="118" xr:uid="{00000000-0005-0000-0000-0000BF000000}"/>
    <cellStyle name="Comma 4" xfId="79" xr:uid="{00000000-0005-0000-0000-0000C0000000}"/>
    <cellStyle name="Comma 4 2" xfId="119" xr:uid="{00000000-0005-0000-0000-0000C1000000}"/>
    <cellStyle name="Comma 4 2 2" xfId="1913" xr:uid="{00000000-0005-0000-0000-0000C2000000}"/>
    <cellStyle name="Comma 4 2 2 2" xfId="2896" xr:uid="{10E8D2BF-6EBB-44F1-8B52-FF8FB17240D8}"/>
    <cellStyle name="Comma 4 2 2 3" xfId="3391" xr:uid="{A0B473DF-6B48-461E-8BF0-AAFCE9AA6F27}"/>
    <cellStyle name="Comma 4 2 3" xfId="1873" xr:uid="{00000000-0005-0000-0000-0000C3000000}"/>
    <cellStyle name="Comma 4 3" xfId="3379" xr:uid="{B498F0B2-B5DD-4985-933C-6F12A4C5DD76}"/>
    <cellStyle name="Comma 5" xfId="66" xr:uid="{00000000-0005-0000-0000-0000C4000000}"/>
    <cellStyle name="Comma 5 2" xfId="116" xr:uid="{00000000-0005-0000-0000-0000C5000000}"/>
    <cellStyle name="Comma 6" xfId="75" xr:uid="{00000000-0005-0000-0000-0000C6000000}"/>
    <cellStyle name="Comma 6 2" xfId="117" xr:uid="{00000000-0005-0000-0000-0000C7000000}"/>
    <cellStyle name="Comma 7" xfId="80" xr:uid="{00000000-0005-0000-0000-0000C8000000}"/>
    <cellStyle name="Comma 7 2" xfId="120" xr:uid="{00000000-0005-0000-0000-0000C9000000}"/>
    <cellStyle name="Comma 8" xfId="81" xr:uid="{00000000-0005-0000-0000-0000CA000000}"/>
    <cellStyle name="Comma 8 2" xfId="121" xr:uid="{00000000-0005-0000-0000-0000CB000000}"/>
    <cellStyle name="Comma_Worksheet in (C) 2212.1 Armado de Estados MS 31.12 2" xfId="3381" xr:uid="{1AB8AFA8-D862-4741-80F0-E8BDF9E30286}"/>
    <cellStyle name="Currency_HOJA DE TRABAJO" xfId="52" xr:uid="{00000000-0005-0000-0000-0000CC000000}"/>
    <cellStyle name="Encabezado 1" xfId="2" builtinId="16" customBuiltin="1"/>
    <cellStyle name="Encabezado 4" xfId="5" builtinId="19" customBuiltin="1"/>
    <cellStyle name="Énfasis1" xfId="18" builtinId="29" customBuiltin="1"/>
    <cellStyle name="Énfasis2" xfId="22" builtinId="33" customBuiltin="1"/>
    <cellStyle name="Énfasis2 2" xfId="3427" xr:uid="{EC37C8C3-8C45-4121-8C40-7931A58E92D5}"/>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Excel Built-in Normal" xfId="1892" xr:uid="{00000000-0005-0000-0000-0000D6000000}"/>
    <cellStyle name="Excel Built-in Normal 2" xfId="3341" xr:uid="{DC9C7288-95B8-4E64-BEAE-5C643D0062A8}"/>
    <cellStyle name="Excel Built-in Normal 3" xfId="3399" xr:uid="{EE5071EA-2138-4837-9FDD-ADF6C9198470}"/>
    <cellStyle name="Excel Built-in Normal 4" xfId="3428" xr:uid="{02C8E2C2-8519-41EE-9540-30D9C6BC2B74}"/>
    <cellStyle name="Hipervínculo" xfId="53" builtinId="8"/>
    <cellStyle name="Hipervínculo 2" xfId="657" xr:uid="{00000000-0005-0000-0000-0000D8000000}"/>
    <cellStyle name="Hipervínculo 2 2" xfId="1891" xr:uid="{00000000-0005-0000-0000-0000D9000000}"/>
    <cellStyle name="Incorrecto" xfId="7" builtinId="27" customBuiltin="1"/>
    <cellStyle name="Intermitente" xfId="3453" xr:uid="{F267D5CA-E60B-4547-8CF2-7984DEED4FF3}"/>
    <cellStyle name="Millares" xfId="1" builtinId="3"/>
    <cellStyle name="Millares [0]" xfId="51" builtinId="6"/>
    <cellStyle name="Millares [0] 10" xfId="83" xr:uid="{00000000-0005-0000-0000-0000DD000000}"/>
    <cellStyle name="Millares [0] 10 2" xfId="225" xr:uid="{00000000-0005-0000-0000-0000DE000000}"/>
    <cellStyle name="Millares [0] 10 2 2" xfId="452" xr:uid="{00000000-0005-0000-0000-0000DF000000}"/>
    <cellStyle name="Millares [0] 10 2 2 2" xfId="2268" xr:uid="{81CC69A0-D0C8-412C-BEB0-04D60EA70C83}"/>
    <cellStyle name="Millares [0] 10 2 2 3" xfId="2686" xr:uid="{3FC7D29D-F520-4F40-BF7D-FB77CBCB4880}"/>
    <cellStyle name="Millares [0] 10 2 2 4" xfId="3230" xr:uid="{72453A06-D660-444E-B7CF-462C82A59BB7}"/>
    <cellStyle name="Millares [0] 10 2 3" xfId="2056" xr:uid="{57300E7F-B3FF-4286-8123-1391A978429A}"/>
    <cellStyle name="Millares [0] 10 2 4" xfId="2474" xr:uid="{CCA0EE80-6170-421B-88DF-4E56843DC710}"/>
    <cellStyle name="Millares [0] 10 2 5" xfId="3018" xr:uid="{E5D520DD-C0D2-40D2-820D-B65C8BFBB15D}"/>
    <cellStyle name="Millares [0] 10 3" xfId="351" xr:uid="{00000000-0005-0000-0000-0000E0000000}"/>
    <cellStyle name="Millares [0] 10 3 2" xfId="2168" xr:uid="{ED312BAF-688D-4F05-B626-375C5BE575C0}"/>
    <cellStyle name="Millares [0] 10 3 3" xfId="2586" xr:uid="{75323683-4CD8-4FDD-9415-28D5556D1D10}"/>
    <cellStyle name="Millares [0] 10 3 4" xfId="3130" xr:uid="{5BE39A2A-FD1C-4951-9574-DFB95027EEAC}"/>
    <cellStyle name="Millares [0] 10 4" xfId="554" xr:uid="{00000000-0005-0000-0000-0000E1000000}"/>
    <cellStyle name="Millares [0] 10 4 2" xfId="2788" xr:uid="{4BFD486D-4B61-49EB-9072-CA3836A47CE4}"/>
    <cellStyle name="Millares [0] 10 5" xfId="1952" xr:uid="{C8092283-D0E6-4058-81CC-AC7577DD4F55}"/>
    <cellStyle name="Millares [0] 10 6" xfId="2370" xr:uid="{E9C62D71-FB4A-400A-8EDD-A8FB2BC4C5D2}"/>
    <cellStyle name="Millares [0] 10 7" xfId="2914" xr:uid="{34D05FEE-0820-498A-8377-3C0283B61DDF}"/>
    <cellStyle name="Millares [0] 11" xfId="218" xr:uid="{00000000-0005-0000-0000-0000E2000000}"/>
    <cellStyle name="Millares [0] 11 2" xfId="341" xr:uid="{00000000-0005-0000-0000-0000E3000000}"/>
    <cellStyle name="Millares [0] 11 2 2" xfId="2161" xr:uid="{B090114D-F995-42B1-8DC5-CF8D0D19D5A1}"/>
    <cellStyle name="Millares [0] 11 2 3" xfId="2579" xr:uid="{BFDBC101-5650-4501-A5E8-039F6170EF58}"/>
    <cellStyle name="Millares [0] 11 2 4" xfId="3123" xr:uid="{8940E814-5494-4BE4-81DC-A2EF8BE16FF7}"/>
    <cellStyle name="Millares [0] 11 3" xfId="2049" xr:uid="{4A4DAA4D-21CE-421E-ACBB-A4453D4B3194}"/>
    <cellStyle name="Millares [0] 11 4" xfId="2467" xr:uid="{FE745225-17E9-48EC-B4B2-71D863937B79}"/>
    <cellStyle name="Millares [0] 11 5" xfId="3011" xr:uid="{6DBA78BF-FE82-4432-B173-3FC9A511BAAD}"/>
    <cellStyle name="Millares [0] 12" xfId="321" xr:uid="{00000000-0005-0000-0000-0000E4000000}"/>
    <cellStyle name="Millares [0] 12 2" xfId="445" xr:uid="{00000000-0005-0000-0000-0000E5000000}"/>
    <cellStyle name="Millares [0] 12 2 2" xfId="2261" xr:uid="{F82BFA9B-DBC5-49F2-A50C-5478D8502729}"/>
    <cellStyle name="Millares [0] 12 2 3" xfId="2679" xr:uid="{85A68BED-270A-4283-97ED-EF2A1D90D23F}"/>
    <cellStyle name="Millares [0] 12 2 4" xfId="3223" xr:uid="{A3393AD5-BBB8-4150-B659-BD1406450C04}"/>
    <cellStyle name="Millares [0] 12 3" xfId="2151" xr:uid="{967E3F6F-E71D-4AD1-A219-34C0E074A724}"/>
    <cellStyle name="Millares [0] 12 4" xfId="2569" xr:uid="{64F13E0C-E654-401D-8214-7D0E087B2AEC}"/>
    <cellStyle name="Millares [0] 12 5" xfId="3113" xr:uid="{9D29CA6F-C6D0-4840-B531-8D032A14FAA9}"/>
    <cellStyle name="Millares [0] 13" xfId="336" xr:uid="{00000000-0005-0000-0000-0000E6000000}"/>
    <cellStyle name="Millares [0] 13 2" xfId="2157" xr:uid="{25E78441-2F76-4516-B274-9C107E48D54C}"/>
    <cellStyle name="Millares [0] 13 3" xfId="2575" xr:uid="{0CF4323C-41AE-478F-BDFC-EFEDA787488C}"/>
    <cellStyle name="Millares [0] 13 4" xfId="3119" xr:uid="{3B0EBF60-0F28-4A4B-8B95-44D066D145F7}"/>
    <cellStyle name="Millares [0] 14" xfId="547" xr:uid="{00000000-0005-0000-0000-0000E7000000}"/>
    <cellStyle name="Millares [0] 14 2" xfId="2781" xr:uid="{7B9A2BD9-C71A-4DB7-BF88-7F8DD0676063}"/>
    <cellStyle name="Millares [0] 15" xfId="647" xr:uid="{00000000-0005-0000-0000-0000E8000000}"/>
    <cellStyle name="Millares [0] 15 2" xfId="2881" xr:uid="{2989E398-ECDF-4206-8FBE-DA85DBC79B22}"/>
    <cellStyle name="Millares [0] 16" xfId="659" xr:uid="{00000000-0005-0000-0000-0000E9000000}"/>
    <cellStyle name="Millares [0] 17" xfId="1762" xr:uid="{00000000-0005-0000-0000-0000EA000000}"/>
    <cellStyle name="Millares [0] 18" xfId="1945" xr:uid="{2BE82F84-83CF-46E5-909C-BE6F154F2700}"/>
    <cellStyle name="Millares [0] 19" xfId="2363" xr:uid="{7CB05DAA-8753-461D-9375-5E3A89C4AAC2}"/>
    <cellStyle name="Millares [0] 2" xfId="45" xr:uid="{00000000-0005-0000-0000-0000EB000000}"/>
    <cellStyle name="Millares [0] 2 10" xfId="3410" xr:uid="{30AF9B87-D423-4BF8-B2C2-0FC332FE1676}"/>
    <cellStyle name="Millares [0] 2 2" xfId="95" xr:uid="{00000000-0005-0000-0000-0000EC000000}"/>
    <cellStyle name="Millares [0] 2 2 10" xfId="1930" xr:uid="{00000000-0005-0000-0000-0000ED000000}"/>
    <cellStyle name="Millares [0] 2 2 11" xfId="1957" xr:uid="{E07C85C5-ABE9-47F0-A379-06FA1C7ADDF5}"/>
    <cellStyle name="Millares [0] 2 2 12" xfId="2375" xr:uid="{C60CC654-0B9B-4601-A466-ED4B74A2CA89}"/>
    <cellStyle name="Millares [0] 2 2 13" xfId="2919" xr:uid="{3020E64A-CDF8-4C8C-98FD-CDBC6F0DD61E}"/>
    <cellStyle name="Millares [0] 2 2 14" xfId="3361" xr:uid="{25D9261B-CD6B-4B83-88DC-CE3A3611B51E}"/>
    <cellStyle name="Millares [0] 2 2 2" xfId="106" xr:uid="{00000000-0005-0000-0000-0000EE000000}"/>
    <cellStyle name="Millares [0] 2 2 2 10" xfId="3373" xr:uid="{62A430E5-D5AD-4868-825E-F778E934BCAC}"/>
    <cellStyle name="Millares [0] 2 2 2 2" xfId="201" xr:uid="{00000000-0005-0000-0000-0000EF000000}"/>
    <cellStyle name="Millares [0] 2 2 2 2 2" xfId="310" xr:uid="{00000000-0005-0000-0000-0000F0000000}"/>
    <cellStyle name="Millares [0] 2 2 2 2 2 2" xfId="537" xr:uid="{00000000-0005-0000-0000-0000F1000000}"/>
    <cellStyle name="Millares [0] 2 2 2 2 2 2 2" xfId="2353" xr:uid="{AEA84F4D-7644-42C7-81E0-4723E7CCC41D}"/>
    <cellStyle name="Millares [0] 2 2 2 2 2 2 3" xfId="2771" xr:uid="{830DD145-5A99-4961-B05D-11BE2B396214}"/>
    <cellStyle name="Millares [0] 2 2 2 2 2 2 4" xfId="3315" xr:uid="{E9C8BB40-2FEB-46DD-9F8E-57EAF1248A02}"/>
    <cellStyle name="Millares [0] 2 2 2 2 2 3" xfId="2141" xr:uid="{803DC38A-E2C3-4459-923A-E86F1653C9C7}"/>
    <cellStyle name="Millares [0] 2 2 2 2 2 4" xfId="2559" xr:uid="{FD8F7E35-171E-4416-B5D7-6A7B78D94FA6}"/>
    <cellStyle name="Millares [0] 2 2 2 2 2 5" xfId="3103" xr:uid="{4397D295-707D-436D-B030-7C2BC2049FA8}"/>
    <cellStyle name="Millares [0] 2 2 2 2 3" xfId="436" xr:uid="{00000000-0005-0000-0000-0000F2000000}"/>
    <cellStyle name="Millares [0] 2 2 2 2 3 2" xfId="2253" xr:uid="{5F9BD467-CB21-45C0-8452-5E717C5F5720}"/>
    <cellStyle name="Millares [0] 2 2 2 2 3 3" xfId="2671" xr:uid="{46C47AFD-F399-435C-811F-EC025B5EEA60}"/>
    <cellStyle name="Millares [0] 2 2 2 2 3 4" xfId="3215" xr:uid="{1FC7A5FB-4EA4-4B5E-B891-4E0A60726435}"/>
    <cellStyle name="Millares [0] 2 2 2 2 4" xfId="639" xr:uid="{00000000-0005-0000-0000-0000F3000000}"/>
    <cellStyle name="Millares [0] 2 2 2 2 4 2" xfId="2873" xr:uid="{C3799DAE-1325-4FB3-9CD8-739FE90C29EE}"/>
    <cellStyle name="Millares [0] 2 2 2 2 5" xfId="2037" xr:uid="{BBFF4E6F-077D-4299-AA7A-B60E3A8C00EA}"/>
    <cellStyle name="Millares [0] 2 2 2 2 6" xfId="2455" xr:uid="{0990CE3D-7B39-48F0-8B19-03E231399644}"/>
    <cellStyle name="Millares [0] 2 2 2 2 7" xfId="2999" xr:uid="{F0BC531D-B7B2-4841-AC68-E7B4E97ADC50}"/>
    <cellStyle name="Millares [0] 2 2 2 3" xfId="154" xr:uid="{00000000-0005-0000-0000-0000F4000000}"/>
    <cellStyle name="Millares [0] 2 2 2 3 2" xfId="268" xr:uid="{00000000-0005-0000-0000-0000F5000000}"/>
    <cellStyle name="Millares [0] 2 2 2 3 2 2" xfId="495" xr:uid="{00000000-0005-0000-0000-0000F6000000}"/>
    <cellStyle name="Millares [0] 2 2 2 3 2 2 2" xfId="2311" xr:uid="{3BCF9FA4-9A63-42AA-97DC-538233EF7695}"/>
    <cellStyle name="Millares [0] 2 2 2 3 2 2 3" xfId="2729" xr:uid="{BC12F477-4172-4642-8512-7A27CBC03C66}"/>
    <cellStyle name="Millares [0] 2 2 2 3 2 2 4" xfId="3273" xr:uid="{55322046-1E14-4A59-9CBB-70107AD92426}"/>
    <cellStyle name="Millares [0] 2 2 2 3 2 3" xfId="2099" xr:uid="{A95F98A6-387B-4222-994B-59EF6CC2A358}"/>
    <cellStyle name="Millares [0] 2 2 2 3 2 4" xfId="2517" xr:uid="{56011BE9-6A3B-490B-ABD0-280A4C797781}"/>
    <cellStyle name="Millares [0] 2 2 2 3 2 5" xfId="3061" xr:uid="{59D095CE-F2CD-4780-B067-47199B89727B}"/>
    <cellStyle name="Millares [0] 2 2 2 3 3" xfId="394" xr:uid="{00000000-0005-0000-0000-0000F7000000}"/>
    <cellStyle name="Millares [0] 2 2 2 3 3 2" xfId="2211" xr:uid="{19E11E87-405D-4B3B-9911-CE75BA22325C}"/>
    <cellStyle name="Millares [0] 2 2 2 3 3 3" xfId="2629" xr:uid="{A30A5EF4-7290-4C5B-91AE-773747742B81}"/>
    <cellStyle name="Millares [0] 2 2 2 3 3 4" xfId="3173" xr:uid="{A796217F-AAD9-48A2-9644-73E44938CE5A}"/>
    <cellStyle name="Millares [0] 2 2 2 3 4" xfId="597" xr:uid="{00000000-0005-0000-0000-0000F8000000}"/>
    <cellStyle name="Millares [0] 2 2 2 3 4 2" xfId="2831" xr:uid="{53ACF8C5-EC62-439E-8309-FB8819E6F520}"/>
    <cellStyle name="Millares [0] 2 2 2 3 5" xfId="1995" xr:uid="{7F92C0D7-2DBA-4DBB-A23E-2AFD7C4DBAA7}"/>
    <cellStyle name="Millares [0] 2 2 2 3 6" xfId="2413" xr:uid="{272C01D6-0AE3-4FDA-8E6C-75227F4B0479}"/>
    <cellStyle name="Millares [0] 2 2 2 3 7" xfId="2957" xr:uid="{145B5873-2D2A-4B83-B83B-4BADE1FD3A5B}"/>
    <cellStyle name="Millares [0] 2 2 2 4" xfId="241" xr:uid="{00000000-0005-0000-0000-0000F9000000}"/>
    <cellStyle name="Millares [0] 2 2 2 4 2" xfId="468" xr:uid="{00000000-0005-0000-0000-0000FA000000}"/>
    <cellStyle name="Millares [0] 2 2 2 4 2 2" xfId="2284" xr:uid="{188B89A9-E27D-4175-BDD8-6806C3C7422D}"/>
    <cellStyle name="Millares [0] 2 2 2 4 2 3" xfId="2702" xr:uid="{BCACDF13-9AC1-47EB-BF4A-E1AA410C1A8D}"/>
    <cellStyle name="Millares [0] 2 2 2 4 2 4" xfId="3246" xr:uid="{B4E68C85-E1BE-4214-BF35-0B5172B08502}"/>
    <cellStyle name="Millares [0] 2 2 2 4 3" xfId="2072" xr:uid="{CCADD54A-0304-40F6-806F-D2D50F835BC9}"/>
    <cellStyle name="Millares [0] 2 2 2 4 4" xfId="2490" xr:uid="{3316F466-96B3-446A-A398-97C8AF2E6622}"/>
    <cellStyle name="Millares [0] 2 2 2 4 5" xfId="3034" xr:uid="{A3BFB432-922E-4160-B156-145F99122028}"/>
    <cellStyle name="Millares [0] 2 2 2 5" xfId="367" xr:uid="{00000000-0005-0000-0000-0000FB000000}"/>
    <cellStyle name="Millares [0] 2 2 2 5 2" xfId="2184" xr:uid="{14D7A1B1-AB6A-4EBA-9DC2-3CB25F53D5EC}"/>
    <cellStyle name="Millares [0] 2 2 2 5 3" xfId="2602" xr:uid="{3737BF0A-B672-47F5-AB5E-6A071298FA88}"/>
    <cellStyle name="Millares [0] 2 2 2 5 4" xfId="3146" xr:uid="{6431D209-C5B5-4CE3-8B80-04D8664C10E2}"/>
    <cellStyle name="Millares [0] 2 2 2 6" xfId="570" xr:uid="{00000000-0005-0000-0000-0000FC000000}"/>
    <cellStyle name="Millares [0] 2 2 2 6 2" xfId="2804" xr:uid="{FDE71F76-ADB6-4D3A-BA9F-472D2FB14E21}"/>
    <cellStyle name="Millares [0] 2 2 2 7" xfId="1968" xr:uid="{CB0876A5-4618-431E-B81D-7D5671BC965F}"/>
    <cellStyle name="Millares [0] 2 2 2 8" xfId="2386" xr:uid="{3732516A-8CA5-4449-A0BF-12F72A610446}"/>
    <cellStyle name="Millares [0] 2 2 2 9" xfId="2930" xr:uid="{BA2FB586-0FF1-49E4-8E1E-ABF58C891902}"/>
    <cellStyle name="Millares [0] 2 2 3" xfId="189" xr:uid="{00000000-0005-0000-0000-0000FD000000}"/>
    <cellStyle name="Millares [0] 2 2 3 2" xfId="299" xr:uid="{00000000-0005-0000-0000-0000FE000000}"/>
    <cellStyle name="Millares [0] 2 2 3 2 2" xfId="526" xr:uid="{00000000-0005-0000-0000-0000FF000000}"/>
    <cellStyle name="Millares [0] 2 2 3 2 2 2" xfId="2342" xr:uid="{1EF5E6B9-614D-4A70-B19C-4076D9B897AD}"/>
    <cellStyle name="Millares [0] 2 2 3 2 2 3" xfId="2760" xr:uid="{99457798-963D-4367-82EC-6C1BA3D4CF6F}"/>
    <cellStyle name="Millares [0] 2 2 3 2 2 4" xfId="3304" xr:uid="{3976C433-7038-4376-8E50-CB8689311DBB}"/>
    <cellStyle name="Millares [0] 2 2 3 2 3" xfId="2130" xr:uid="{D2A0706E-BBE5-4D52-8AC1-FC5BDE59DE2A}"/>
    <cellStyle name="Millares [0] 2 2 3 2 4" xfId="2548" xr:uid="{C92EB110-3302-45C2-9E9E-0CF08AC9F268}"/>
    <cellStyle name="Millares [0] 2 2 3 2 5" xfId="3092" xr:uid="{E084C2B5-299C-45D0-91D4-98E1798FE53A}"/>
    <cellStyle name="Millares [0] 2 2 3 3" xfId="425" xr:uid="{00000000-0005-0000-0000-000000010000}"/>
    <cellStyle name="Millares [0] 2 2 3 3 2" xfId="2242" xr:uid="{59440E3B-FDCC-4077-82C9-934D59FDA51B}"/>
    <cellStyle name="Millares [0] 2 2 3 3 3" xfId="2660" xr:uid="{30CE69D0-1BE5-4A3F-81EA-E586C38A5D1B}"/>
    <cellStyle name="Millares [0] 2 2 3 3 4" xfId="3204" xr:uid="{8CD2DCEC-03C8-4495-BCB4-65167EDE5DD1}"/>
    <cellStyle name="Millares [0] 2 2 3 4" xfId="628" xr:uid="{00000000-0005-0000-0000-000001010000}"/>
    <cellStyle name="Millares [0] 2 2 3 4 2" xfId="2862" xr:uid="{7C769BAB-4BF7-4722-BC43-5CF3F9AC16D8}"/>
    <cellStyle name="Millares [0] 2 2 3 5" xfId="2026" xr:uid="{F7DB0631-1A21-4D80-8D79-B49A84BEEC63}"/>
    <cellStyle name="Millares [0] 2 2 3 6" xfId="2444" xr:uid="{2D3DD081-CFB4-453A-A15A-7100EE9DE004}"/>
    <cellStyle name="Millares [0] 2 2 3 7" xfId="2988" xr:uid="{65DDCBFB-90B0-47FF-88DE-95C5AA6C1569}"/>
    <cellStyle name="Millares [0] 2 2 4" xfId="143" xr:uid="{00000000-0005-0000-0000-000002010000}"/>
    <cellStyle name="Millares [0] 2 2 4 2" xfId="257" xr:uid="{00000000-0005-0000-0000-000003010000}"/>
    <cellStyle name="Millares [0] 2 2 4 2 2" xfId="484" xr:uid="{00000000-0005-0000-0000-000004010000}"/>
    <cellStyle name="Millares [0] 2 2 4 2 2 2" xfId="2300" xr:uid="{7CDC0E23-D818-4EAA-AEA9-4EADA3209E4B}"/>
    <cellStyle name="Millares [0] 2 2 4 2 2 3" xfId="2718" xr:uid="{E6135197-518E-4066-AF11-309DBD062ED3}"/>
    <cellStyle name="Millares [0] 2 2 4 2 2 4" xfId="3262" xr:uid="{8925C802-8BA4-40A1-9311-9DECDA05BCA2}"/>
    <cellStyle name="Millares [0] 2 2 4 2 3" xfId="2088" xr:uid="{E1DE2632-0A10-4C36-8207-B80870E82077}"/>
    <cellStyle name="Millares [0] 2 2 4 2 4" xfId="2506" xr:uid="{0F4AF54A-6A5A-4AE5-8EBF-2012FD27A4CC}"/>
    <cellStyle name="Millares [0] 2 2 4 2 5" xfId="3050" xr:uid="{4E139D44-9253-4892-A1EE-FA3FCD65B663}"/>
    <cellStyle name="Millares [0] 2 2 4 3" xfId="383" xr:uid="{00000000-0005-0000-0000-000005010000}"/>
    <cellStyle name="Millares [0] 2 2 4 3 2" xfId="2200" xr:uid="{5D25A2D7-7CA9-4356-976A-390D0644EC4F}"/>
    <cellStyle name="Millares [0] 2 2 4 3 3" xfId="2618" xr:uid="{FA61DB76-ED54-4319-84A0-FA9EC98E2085}"/>
    <cellStyle name="Millares [0] 2 2 4 3 4" xfId="3162" xr:uid="{E422AC87-FF67-40CD-A57C-DE21F3B636EF}"/>
    <cellStyle name="Millares [0] 2 2 4 4" xfId="586" xr:uid="{00000000-0005-0000-0000-000006010000}"/>
    <cellStyle name="Millares [0] 2 2 4 4 2" xfId="2820" xr:uid="{C1513BEE-A07D-4F16-9A23-E977B0024DC8}"/>
    <cellStyle name="Millares [0] 2 2 4 5" xfId="1984" xr:uid="{9BD74CC9-D0A1-48F8-A035-2046D4E6602B}"/>
    <cellStyle name="Millares [0] 2 2 4 6" xfId="2402" xr:uid="{B56CB776-DFC5-47B2-B068-BFF99689FA29}"/>
    <cellStyle name="Millares [0] 2 2 4 7" xfId="2946" xr:uid="{DDE0E551-5D6E-412E-81EE-BE97A188D4CE}"/>
    <cellStyle name="Millares [0] 2 2 5" xfId="230" xr:uid="{00000000-0005-0000-0000-000007010000}"/>
    <cellStyle name="Millares [0] 2 2 5 2" xfId="356" xr:uid="{00000000-0005-0000-0000-000008010000}"/>
    <cellStyle name="Millares [0] 2 2 5 2 2" xfId="2173" xr:uid="{B73CD839-5F0B-4904-ACCA-1C2A07D32F02}"/>
    <cellStyle name="Millares [0] 2 2 5 2 3" xfId="2591" xr:uid="{EA7116A3-E008-4A93-9DCA-C49BF475EA71}"/>
    <cellStyle name="Millares [0] 2 2 5 2 4" xfId="3135" xr:uid="{833FDF3A-C952-4AED-ADE0-83A7BFF4979C}"/>
    <cellStyle name="Millares [0] 2 2 5 3" xfId="2061" xr:uid="{5C65F005-C6E1-4770-923D-CD6794A7949E}"/>
    <cellStyle name="Millares [0] 2 2 5 4" xfId="2479" xr:uid="{3F57148D-F13A-476B-9FD3-3FDA54DDE69B}"/>
    <cellStyle name="Millares [0] 2 2 5 5" xfId="3023" xr:uid="{6527BF1A-0533-4E7C-91C8-A3440D183D2B}"/>
    <cellStyle name="Millares [0] 2 2 6" xfId="334" xr:uid="{00000000-0005-0000-0000-000009010000}"/>
    <cellStyle name="Millares [0] 2 2 6 2" xfId="457" xr:uid="{00000000-0005-0000-0000-00000A010000}"/>
    <cellStyle name="Millares [0] 2 2 6 2 2" xfId="2273" xr:uid="{DF5251CA-C619-44DB-BDA8-77E55E8F8F32}"/>
    <cellStyle name="Millares [0] 2 2 6 2 3" xfId="2691" xr:uid="{9522BAC4-628D-45C4-873A-8F73DAF31799}"/>
    <cellStyle name="Millares [0] 2 2 6 2 4" xfId="3235" xr:uid="{90C50DBC-9D7E-4301-AC42-48E6200D77E6}"/>
    <cellStyle name="Millares [0] 2 2 6 3" xfId="2155" xr:uid="{1BF70268-8E37-4C2C-BC2F-4F17A03896C4}"/>
    <cellStyle name="Millares [0] 2 2 6 4" xfId="2573" xr:uid="{5048CD2A-DBCE-4488-B122-422290011EB1}"/>
    <cellStyle name="Millares [0] 2 2 6 5" xfId="3117" xr:uid="{5A588C45-9AB2-4543-96BB-D1D99CDD9D70}"/>
    <cellStyle name="Millares [0] 2 2 7" xfId="338" xr:uid="{00000000-0005-0000-0000-00000B010000}"/>
    <cellStyle name="Millares [0] 2 2 7 2" xfId="2158" xr:uid="{EA7A5F5C-E6E0-4216-9648-24FEDB4D5741}"/>
    <cellStyle name="Millares [0] 2 2 7 3" xfId="2576" xr:uid="{A00E35A7-2877-483C-8C9D-8C416BF1FE21}"/>
    <cellStyle name="Millares [0] 2 2 7 4" xfId="3120" xr:uid="{2F081373-5313-44B3-B6A6-4FE9EF0FF589}"/>
    <cellStyle name="Millares [0] 2 2 7 5" xfId="3430" xr:uid="{27DCDB3E-38E4-41B6-96CE-46D34ECC1314}"/>
    <cellStyle name="Millares [0] 2 2 8" xfId="559" xr:uid="{00000000-0005-0000-0000-00000C010000}"/>
    <cellStyle name="Millares [0] 2 2 8 2" xfId="2793" xr:uid="{1BC4CB17-A1BD-4119-B622-82A900685F71}"/>
    <cellStyle name="Millares [0] 2 2 8 3" xfId="3486" xr:uid="{A84BC098-DB0E-4478-9458-118E660F1520}"/>
    <cellStyle name="Millares [0] 2 2 9" xfId="654" xr:uid="{00000000-0005-0000-0000-00000D010000}"/>
    <cellStyle name="Millares [0] 2 2 9 2" xfId="2885" xr:uid="{D119ACED-DBC3-44CC-BCD6-4F8AEB449506}"/>
    <cellStyle name="Millares [0] 2 3" xfId="130" xr:uid="{00000000-0005-0000-0000-00000E010000}"/>
    <cellStyle name="Millares [0] 2 3 2" xfId="1929" xr:uid="{00000000-0005-0000-0000-00000F010000}"/>
    <cellStyle name="Millares [0] 2 3 2 2" xfId="3472" xr:uid="{5AF87709-3750-4E36-BDF7-528DD0D8E5D9}"/>
    <cellStyle name="Millares [0] 2 3 2 3" xfId="3431" xr:uid="{D560191F-BABF-4923-A810-FB728F0C595E}"/>
    <cellStyle name="Millares [0] 2 3 3" xfId="3385" xr:uid="{BAA5D951-7486-4DF3-A1AC-61CA45860B66}"/>
    <cellStyle name="Millares [0] 2 3 3 2" xfId="3451" xr:uid="{575C77C5-4B1D-4F59-857D-C42A9BAD258D}"/>
    <cellStyle name="Millares [0] 2 4" xfId="163" xr:uid="{00000000-0005-0000-0000-000010010000}"/>
    <cellStyle name="Millares [0] 2 4 2" xfId="277" xr:uid="{00000000-0005-0000-0000-000011010000}"/>
    <cellStyle name="Millares [0] 2 4 2 2" xfId="504" xr:uid="{00000000-0005-0000-0000-000012010000}"/>
    <cellStyle name="Millares [0] 2 4 2 2 2" xfId="2320" xr:uid="{061F2D76-5D58-4C72-9AEE-DB63AF7748C1}"/>
    <cellStyle name="Millares [0] 2 4 2 2 3" xfId="2738" xr:uid="{80A2C7BC-B241-4545-B9CB-59442AD7148C}"/>
    <cellStyle name="Millares [0] 2 4 2 2 4" xfId="3282" xr:uid="{5CA4749C-F05C-4442-B71B-B0165ACD94AC}"/>
    <cellStyle name="Millares [0] 2 4 2 3" xfId="2108" xr:uid="{80C74DD5-9E95-452C-962F-0ABD207B2928}"/>
    <cellStyle name="Millares [0] 2 4 2 4" xfId="2526" xr:uid="{D3C8352D-C7F0-4F15-BBD0-C84D3D5EE289}"/>
    <cellStyle name="Millares [0] 2 4 2 5" xfId="3070" xr:uid="{190CE4C9-59F9-49CD-88ED-EDB3C57EE13C}"/>
    <cellStyle name="Millares [0] 2 4 3" xfId="403" xr:uid="{00000000-0005-0000-0000-000013010000}"/>
    <cellStyle name="Millares [0] 2 4 3 2" xfId="2220" xr:uid="{BE2B64A8-CD2D-49AA-B62D-027EDAF7B6E0}"/>
    <cellStyle name="Millares [0] 2 4 3 3" xfId="2638" xr:uid="{CD543963-434B-4EF7-B09E-91B2A898AEEF}"/>
    <cellStyle name="Millares [0] 2 4 3 4" xfId="3182" xr:uid="{DD9E7D88-3289-499C-A9CC-3B889F0E5048}"/>
    <cellStyle name="Millares [0] 2 4 4" xfId="606" xr:uid="{00000000-0005-0000-0000-000014010000}"/>
    <cellStyle name="Millares [0] 2 4 4 2" xfId="2840" xr:uid="{FE93B185-C16E-452A-82D5-24F3FFF55AA7}"/>
    <cellStyle name="Millares [0] 2 4 5" xfId="2004" xr:uid="{FD4C96B3-201D-443B-ADA4-A942D41540C2}"/>
    <cellStyle name="Millares [0] 2 4 6" xfId="2422" xr:uid="{164E93D0-7DBE-4EC7-939A-0E72A553ECDF}"/>
    <cellStyle name="Millares [0] 2 4 7" xfId="2966" xr:uid="{41644C3D-D792-4461-BA51-08A846F69302}"/>
    <cellStyle name="Millares [0] 2 5" xfId="84" xr:uid="{00000000-0005-0000-0000-000015010000}"/>
    <cellStyle name="Millares [0] 2 5 2" xfId="226" xr:uid="{00000000-0005-0000-0000-000016010000}"/>
    <cellStyle name="Millares [0] 2 5 2 2" xfId="453" xr:uid="{00000000-0005-0000-0000-000017010000}"/>
    <cellStyle name="Millares [0] 2 5 2 2 2" xfId="2269" xr:uid="{0AEE9281-C322-442B-8846-8EF543C4E1B3}"/>
    <cellStyle name="Millares [0] 2 5 2 2 3" xfId="2687" xr:uid="{B16B49BE-313A-4165-89FE-2655C62E9C28}"/>
    <cellStyle name="Millares [0] 2 5 2 2 4" xfId="3231" xr:uid="{C18FF968-3C3B-46F4-8A94-89CD9D98BABF}"/>
    <cellStyle name="Millares [0] 2 5 2 3" xfId="2057" xr:uid="{F49C0DA6-326E-4A4D-8EDC-0101546EF010}"/>
    <cellStyle name="Millares [0] 2 5 2 4" xfId="2475" xr:uid="{6687B3BC-E005-4640-AC02-B8F7416FBB7A}"/>
    <cellStyle name="Millares [0] 2 5 2 5" xfId="3019" xr:uid="{E6999CA4-7D57-4700-8A28-5DBF3AE0D144}"/>
    <cellStyle name="Millares [0] 2 5 3" xfId="352" xr:uid="{00000000-0005-0000-0000-000018010000}"/>
    <cellStyle name="Millares [0] 2 5 3 2" xfId="2169" xr:uid="{EFCAEFBD-33C3-4C71-A28C-027974738CD3}"/>
    <cellStyle name="Millares [0] 2 5 3 3" xfId="2587" xr:uid="{208F145E-2637-49DC-8BE1-FA0A9BC52793}"/>
    <cellStyle name="Millares [0] 2 5 3 4" xfId="3131" xr:uid="{324D0378-F1E4-47C2-887E-F5134FDF802F}"/>
    <cellStyle name="Millares [0] 2 5 4" xfId="555" xr:uid="{00000000-0005-0000-0000-000019010000}"/>
    <cellStyle name="Millares [0] 2 5 4 2" xfId="2789" xr:uid="{2F5F501C-5F5A-4D93-BBCB-BA75E2D5BC61}"/>
    <cellStyle name="Millares [0] 2 5 5" xfId="1953" xr:uid="{3152CE62-9334-4996-BC72-7928138CA9E8}"/>
    <cellStyle name="Millares [0] 2 5 6" xfId="2371" xr:uid="{98A9DD13-C53D-45C9-A1F7-DAD0D34CB386}"/>
    <cellStyle name="Millares [0] 2 5 7" xfId="2915" xr:uid="{7FEF750F-1E92-43DB-813A-E2BE2FF3E711}"/>
    <cellStyle name="Millares [0] 2 6" xfId="324" xr:uid="{00000000-0005-0000-0000-00001A010000}"/>
    <cellStyle name="Millares [0] 2 6 2" xfId="2152" xr:uid="{E10473A1-976D-4172-8E03-B48AC3ECB18D}"/>
    <cellStyle name="Millares [0] 2 6 3" xfId="2570" xr:uid="{8F3E86A6-1657-49F0-9948-724E3C1AD386}"/>
    <cellStyle name="Millares [0] 2 6 4" xfId="3114" xr:uid="{DD10B77C-ADDB-4EE4-9C49-485FFA0748FD}"/>
    <cellStyle name="Millares [0] 2 6 5" xfId="3429" xr:uid="{4F164AEF-1FF8-4C1A-B1F4-A432D40FEC97}"/>
    <cellStyle name="Millares [0] 2 7" xfId="649" xr:uid="{00000000-0005-0000-0000-00001B010000}"/>
    <cellStyle name="Millares [0] 2 7 2" xfId="2882" xr:uid="{8625D805-CB64-4625-99FC-023B0B920509}"/>
    <cellStyle name="Millares [0] 2 8" xfId="660" xr:uid="{00000000-0005-0000-0000-00001C010000}"/>
    <cellStyle name="Millares [0] 2 8 2" xfId="2887" xr:uid="{B7091736-CF69-423B-8A91-86D9E4324BBE}"/>
    <cellStyle name="Millares [0] 2 9" xfId="3357" xr:uid="{D4E43B56-AF59-4A9E-A30B-8E924AA60CD3}"/>
    <cellStyle name="Millares [0] 20" xfId="2907" xr:uid="{EE3A4B5C-8A7F-435F-85EE-DE971560F668}"/>
    <cellStyle name="Millares [0] 21" xfId="3326" xr:uid="{672A8414-D7F2-4652-A709-5D97533AC908}"/>
    <cellStyle name="Millares [0] 3" xfId="56" xr:uid="{00000000-0005-0000-0000-00001D010000}"/>
    <cellStyle name="Millares [0] 3 10" xfId="1880" xr:uid="{00000000-0005-0000-0000-00001E010000}"/>
    <cellStyle name="Millares [0] 3 2" xfId="105" xr:uid="{00000000-0005-0000-0000-00001F010000}"/>
    <cellStyle name="Millares [0] 3 2 10" xfId="1967" xr:uid="{F1D1BE39-8F36-4FD7-8512-C95AA2F31AB8}"/>
    <cellStyle name="Millares [0] 3 2 11" xfId="2385" xr:uid="{D906B33B-5509-40A6-9BEE-5DDC61C9DD21}"/>
    <cellStyle name="Millares [0] 3 2 12" xfId="2929" xr:uid="{786E1630-114E-4468-BD3E-FF8674F1601A}"/>
    <cellStyle name="Millares [0] 3 2 13" xfId="3363" xr:uid="{055AFCA2-0C62-4620-82F5-256B69A03307}"/>
    <cellStyle name="Millares [0] 3 2 2" xfId="200" xr:uid="{00000000-0005-0000-0000-000020010000}"/>
    <cellStyle name="Millares [0] 3 2 2 2" xfId="309" xr:uid="{00000000-0005-0000-0000-000021010000}"/>
    <cellStyle name="Millares [0] 3 2 2 2 2" xfId="536" xr:uid="{00000000-0005-0000-0000-000022010000}"/>
    <cellStyle name="Millares [0] 3 2 2 2 2 2" xfId="2352" xr:uid="{A389E413-E0CF-45FB-B965-3F47BEDFFFF1}"/>
    <cellStyle name="Millares [0] 3 2 2 2 2 3" xfId="2770" xr:uid="{5746AD9B-C00D-4E3E-A0E6-C0B639ED397C}"/>
    <cellStyle name="Millares [0] 3 2 2 2 2 4" xfId="3314" xr:uid="{DCF605A1-FAF9-4AF6-8BF4-E7DAA7AB3CCF}"/>
    <cellStyle name="Millares [0] 3 2 2 2 3" xfId="2140" xr:uid="{81E4DFEC-748E-4C81-88B0-436AD0092A3E}"/>
    <cellStyle name="Millares [0] 3 2 2 2 4" xfId="2558" xr:uid="{4017DE83-0D1C-4B8E-993B-9D7A8D3037A2}"/>
    <cellStyle name="Millares [0] 3 2 2 2 5" xfId="3102" xr:uid="{6F1FE9EE-4A8E-49AD-9856-F8858DAE6E1F}"/>
    <cellStyle name="Millares [0] 3 2 2 3" xfId="435" xr:uid="{00000000-0005-0000-0000-000023010000}"/>
    <cellStyle name="Millares [0] 3 2 2 3 2" xfId="2252" xr:uid="{534DAB74-9DA9-4707-B281-0EAA826FA735}"/>
    <cellStyle name="Millares [0] 3 2 2 3 3" xfId="2670" xr:uid="{AFCC3AF8-1A89-404E-B554-8BC5D0F91EF4}"/>
    <cellStyle name="Millares [0] 3 2 2 3 4" xfId="3214" xr:uid="{77E6AFEB-C30B-4792-82D9-78FCEF73E52C}"/>
    <cellStyle name="Millares [0] 3 2 2 4" xfId="638" xr:uid="{00000000-0005-0000-0000-000024010000}"/>
    <cellStyle name="Millares [0] 3 2 2 4 2" xfId="2872" xr:uid="{B48CDDA1-D633-4AF8-8A8B-04FF8DD7CD53}"/>
    <cellStyle name="Millares [0] 3 2 2 5" xfId="2036" xr:uid="{75B9F8CB-5DD1-4494-B0E8-DFC6DDA99E24}"/>
    <cellStyle name="Millares [0] 3 2 2 6" xfId="2454" xr:uid="{59733730-1BA9-42BE-B810-850498B7A299}"/>
    <cellStyle name="Millares [0] 3 2 2 7" xfId="2998" xr:uid="{852EBA7A-210C-4D2C-B93C-100DE0D40035}"/>
    <cellStyle name="Millares [0] 3 2 3" xfId="153" xr:uid="{00000000-0005-0000-0000-000025010000}"/>
    <cellStyle name="Millares [0] 3 2 3 2" xfId="267" xr:uid="{00000000-0005-0000-0000-000026010000}"/>
    <cellStyle name="Millares [0] 3 2 3 2 2" xfId="494" xr:uid="{00000000-0005-0000-0000-000027010000}"/>
    <cellStyle name="Millares [0] 3 2 3 2 2 2" xfId="2310" xr:uid="{A16AC3F7-8095-45AB-8B14-A1CD2775210B}"/>
    <cellStyle name="Millares [0] 3 2 3 2 2 3" xfId="2728" xr:uid="{4CA3EC03-B433-42ED-9ED4-500B82B74F60}"/>
    <cellStyle name="Millares [0] 3 2 3 2 2 4" xfId="3272" xr:uid="{AF0C54D0-95DA-41FF-B0BB-17E1BF7B775E}"/>
    <cellStyle name="Millares [0] 3 2 3 2 3" xfId="2098" xr:uid="{F6D0D041-04DB-4870-ADCC-C7E5642C5B73}"/>
    <cellStyle name="Millares [0] 3 2 3 2 4" xfId="2516" xr:uid="{3450092E-02AB-401A-872F-7DBE516F3436}"/>
    <cellStyle name="Millares [0] 3 2 3 2 5" xfId="3060" xr:uid="{67E0BB40-56A8-4E74-82A8-2E4A5144E6CD}"/>
    <cellStyle name="Millares [0] 3 2 3 3" xfId="393" xr:uid="{00000000-0005-0000-0000-000028010000}"/>
    <cellStyle name="Millares [0] 3 2 3 3 2" xfId="2210" xr:uid="{B346F81D-D871-41C1-B12B-A1F4D68F9625}"/>
    <cellStyle name="Millares [0] 3 2 3 3 3" xfId="2628" xr:uid="{7DBA0653-5C2A-49DD-B1E3-D84BD550D1E9}"/>
    <cellStyle name="Millares [0] 3 2 3 3 4" xfId="3172" xr:uid="{4CB44B05-56CA-4E63-A238-D87A72364851}"/>
    <cellStyle name="Millares [0] 3 2 3 4" xfId="596" xr:uid="{00000000-0005-0000-0000-000029010000}"/>
    <cellStyle name="Millares [0] 3 2 3 4 2" xfId="2830" xr:uid="{6EB90357-C3EE-43CC-89E5-68C8B776788C}"/>
    <cellStyle name="Millares [0] 3 2 3 5" xfId="1994" xr:uid="{A45A42D7-3C38-41E4-B3FA-202A1BAB2C84}"/>
    <cellStyle name="Millares [0] 3 2 3 6" xfId="2412" xr:uid="{1224C707-CFB7-41D3-A0C8-B7435CFB997B}"/>
    <cellStyle name="Millares [0] 3 2 3 7" xfId="2956" xr:uid="{BF6191F4-FB18-43E8-83EF-BE4B7C3AFA48}"/>
    <cellStyle name="Millares [0] 3 2 4" xfId="240" xr:uid="{00000000-0005-0000-0000-00002A010000}"/>
    <cellStyle name="Millares [0] 3 2 4 2" xfId="467" xr:uid="{00000000-0005-0000-0000-00002B010000}"/>
    <cellStyle name="Millares [0] 3 2 4 2 2" xfId="2283" xr:uid="{8D07F9C1-668D-4ABA-8E80-B748E75AFCA2}"/>
    <cellStyle name="Millares [0] 3 2 4 2 3" xfId="2701" xr:uid="{53997DA1-2D11-45E7-B7A7-64A9B0D00A6F}"/>
    <cellStyle name="Millares [0] 3 2 4 2 4" xfId="3245" xr:uid="{FAB18392-19CA-4C1E-AE8A-DCE9E5F0D03B}"/>
    <cellStyle name="Millares [0] 3 2 4 3" xfId="2071" xr:uid="{8B70D3C7-A0A1-4186-8D38-2204737219A8}"/>
    <cellStyle name="Millares [0] 3 2 4 4" xfId="2489" xr:uid="{DC86244C-49C3-4E69-9ED9-D624025306A8}"/>
    <cellStyle name="Millares [0] 3 2 4 5" xfId="3033" xr:uid="{C0679C8A-F11A-4662-B93F-FF0126EFEF09}"/>
    <cellStyle name="Millares [0] 3 2 5" xfId="335" xr:uid="{00000000-0005-0000-0000-00002C010000}"/>
    <cellStyle name="Millares [0] 3 2 5 2" xfId="2156" xr:uid="{25C6EC29-E321-4BB2-BD82-B5FD78A9BCC7}"/>
    <cellStyle name="Millares [0] 3 2 5 3" xfId="2574" xr:uid="{A2880432-6F24-4532-95D1-9D72B36983C1}"/>
    <cellStyle name="Millares [0] 3 2 5 4" xfId="3118" xr:uid="{1B173BF9-2CBC-4AD2-A97B-1AA772F68766}"/>
    <cellStyle name="Millares [0] 3 2 5 5" xfId="3433" xr:uid="{3C7BAB08-0268-44A0-AC61-15EFCF2B3D2B}"/>
    <cellStyle name="Millares [0] 3 2 6" xfId="366" xr:uid="{00000000-0005-0000-0000-00002D010000}"/>
    <cellStyle name="Millares [0] 3 2 6 2" xfId="2183" xr:uid="{09E2B567-F64D-400F-82B0-EAF7E9E322C7}"/>
    <cellStyle name="Millares [0] 3 2 6 3" xfId="2601" xr:uid="{058B35A6-3E6B-464C-90EA-00C82EA7AD94}"/>
    <cellStyle name="Millares [0] 3 2 6 4" xfId="3145" xr:uid="{F6450D7F-55E8-4FC6-9600-C2DA4E020ADD}"/>
    <cellStyle name="Millares [0] 3 2 7" xfId="569" xr:uid="{00000000-0005-0000-0000-00002E010000}"/>
    <cellStyle name="Millares [0] 3 2 7 2" xfId="2803" xr:uid="{2330E643-D100-42AD-9EBF-E3D2B5F37FD0}"/>
    <cellStyle name="Millares [0] 3 2 8" xfId="655" xr:uid="{00000000-0005-0000-0000-00002F010000}"/>
    <cellStyle name="Millares [0] 3 2 8 2" xfId="2886" xr:uid="{B93AFE3F-976E-4363-B274-F4B6F6807F3C}"/>
    <cellStyle name="Millares [0] 3 2 9" xfId="1927" xr:uid="{00000000-0005-0000-0000-000030010000}"/>
    <cellStyle name="Millares [0] 3 3" xfId="188" xr:uid="{00000000-0005-0000-0000-000031010000}"/>
    <cellStyle name="Millares [0] 3 3 2" xfId="298" xr:uid="{00000000-0005-0000-0000-000032010000}"/>
    <cellStyle name="Millares [0] 3 3 2 2" xfId="525" xr:uid="{00000000-0005-0000-0000-000033010000}"/>
    <cellStyle name="Millares [0] 3 3 2 2 2" xfId="2341" xr:uid="{E4B31EAA-EC41-4841-A8D0-63BC78B8FC84}"/>
    <cellStyle name="Millares [0] 3 3 2 2 3" xfId="2759" xr:uid="{11C792F5-3E4E-403E-9FB8-15C0FED262AD}"/>
    <cellStyle name="Millares [0] 3 3 2 2 4" xfId="3303" xr:uid="{7396A24D-0DBD-48E6-BD8E-1187AC8A35D5}"/>
    <cellStyle name="Millares [0] 3 3 2 3" xfId="2129" xr:uid="{398CDA04-DEE3-450F-A297-2AC598A42B67}"/>
    <cellStyle name="Millares [0] 3 3 2 4" xfId="2547" xr:uid="{C51B1EE5-E8DE-468A-8CDA-98D0F154CF5A}"/>
    <cellStyle name="Millares [0] 3 3 2 5" xfId="3091" xr:uid="{A92F47B6-2B09-4419-BF2F-7F73081E0CE4}"/>
    <cellStyle name="Millares [0] 3 3 3" xfId="424" xr:uid="{00000000-0005-0000-0000-000034010000}"/>
    <cellStyle name="Millares [0] 3 3 3 2" xfId="2241" xr:uid="{5C2C962F-46EE-4456-A714-3EC34CA39C91}"/>
    <cellStyle name="Millares [0] 3 3 3 3" xfId="2659" xr:uid="{94716EA7-1C17-44BE-BDDA-DDC09B1782DC}"/>
    <cellStyle name="Millares [0] 3 3 3 4" xfId="3203" xr:uid="{7A54F277-E32A-447E-B87D-7E0EFCB2EBE3}"/>
    <cellStyle name="Millares [0] 3 3 4" xfId="627" xr:uid="{00000000-0005-0000-0000-000035010000}"/>
    <cellStyle name="Millares [0] 3 3 4 2" xfId="2861" xr:uid="{154EFA0C-07A6-4CC2-874E-94E7AE3DC04E}"/>
    <cellStyle name="Millares [0] 3 3 5" xfId="2025" xr:uid="{B8D0BAFE-36C2-4ADF-BDF7-33DFBF2F68B0}"/>
    <cellStyle name="Millares [0] 3 3 6" xfId="2443" xr:uid="{CAB5A0A7-26DF-4106-ADB8-A8222A7B3D43}"/>
    <cellStyle name="Millares [0] 3 3 7" xfId="2987" xr:uid="{85DD1129-EE96-41E0-9AEF-B5A92E5F56CA}"/>
    <cellStyle name="Millares [0] 3 3 8" xfId="3375" xr:uid="{F389C435-30F5-4637-867E-6AE736679872}"/>
    <cellStyle name="Millares [0] 3 4" xfId="172" xr:uid="{00000000-0005-0000-0000-000036010000}"/>
    <cellStyle name="Millares [0] 3 4 2" xfId="285" xr:uid="{00000000-0005-0000-0000-000037010000}"/>
    <cellStyle name="Millares [0] 3 4 2 2" xfId="512" xr:uid="{00000000-0005-0000-0000-000038010000}"/>
    <cellStyle name="Millares [0] 3 4 2 2 2" xfId="2328" xr:uid="{BC0E0B2D-D2BA-4806-B79D-306495E08950}"/>
    <cellStyle name="Millares [0] 3 4 2 2 3" xfId="2746" xr:uid="{E2C46A7B-6657-4C0D-BE60-A9945A6B6E0C}"/>
    <cellStyle name="Millares [0] 3 4 2 2 4" xfId="3290" xr:uid="{897D2282-A3C8-4A3B-9717-C9AEBA1A5C00}"/>
    <cellStyle name="Millares [0] 3 4 2 3" xfId="2116" xr:uid="{C36357D2-05A1-4C85-BE29-FFACE013FF63}"/>
    <cellStyle name="Millares [0] 3 4 2 4" xfId="2534" xr:uid="{378CFADC-25ED-4447-8B03-CB156C75ADE1}"/>
    <cellStyle name="Millares [0] 3 4 2 5" xfId="3078" xr:uid="{159C928D-91D5-4949-B772-A62A135A701D}"/>
    <cellStyle name="Millares [0] 3 4 3" xfId="411" xr:uid="{00000000-0005-0000-0000-000039010000}"/>
    <cellStyle name="Millares [0] 3 4 3 2" xfId="2228" xr:uid="{A45C06DB-7893-4BD5-932B-E4843C02694D}"/>
    <cellStyle name="Millares [0] 3 4 3 3" xfId="2646" xr:uid="{19799A06-DF05-41F3-838B-60CFF00DBB0A}"/>
    <cellStyle name="Millares [0] 3 4 3 4" xfId="3190" xr:uid="{6257E877-2CB6-45CB-8EB4-E5F3FCC0CF89}"/>
    <cellStyle name="Millares [0] 3 4 4" xfId="614" xr:uid="{00000000-0005-0000-0000-00003A010000}"/>
    <cellStyle name="Millares [0] 3 4 4 2" xfId="2848" xr:uid="{9CAF8192-FAD7-4179-AD3F-A820A24BDC4E}"/>
    <cellStyle name="Millares [0] 3 4 5" xfId="2012" xr:uid="{271280E2-6C91-4A10-9A1D-8E541521CBDA}"/>
    <cellStyle name="Millares [0] 3 4 6" xfId="2430" xr:uid="{DFB6D168-15BC-4812-B27C-58146941C459}"/>
    <cellStyle name="Millares [0] 3 4 7" xfId="2974" xr:uid="{D5079B0C-7A34-4F72-8DF6-005516386599}"/>
    <cellStyle name="Millares [0] 3 5" xfId="142" xr:uid="{00000000-0005-0000-0000-00003B010000}"/>
    <cellStyle name="Millares [0] 3 5 2" xfId="256" xr:uid="{00000000-0005-0000-0000-00003C010000}"/>
    <cellStyle name="Millares [0] 3 5 2 2" xfId="483" xr:uid="{00000000-0005-0000-0000-00003D010000}"/>
    <cellStyle name="Millares [0] 3 5 2 2 2" xfId="2299" xr:uid="{3CEE863F-28D0-4F4A-8143-9D6621947138}"/>
    <cellStyle name="Millares [0] 3 5 2 2 3" xfId="2717" xr:uid="{9B47B498-E44C-49C8-9806-13A29DF641D2}"/>
    <cellStyle name="Millares [0] 3 5 2 2 4" xfId="3261" xr:uid="{AA592037-D989-4B74-9206-886F42264D57}"/>
    <cellStyle name="Millares [0] 3 5 2 3" xfId="2087" xr:uid="{2A21F687-B555-4D1C-B442-FDB5E73F972A}"/>
    <cellStyle name="Millares [0] 3 5 2 4" xfId="2505" xr:uid="{EBA3F3EB-A9AE-4BDA-AACE-ADA9177939FA}"/>
    <cellStyle name="Millares [0] 3 5 2 5" xfId="3049" xr:uid="{1D3F87C7-0DB7-4F2D-9BB3-42A7F8342EBF}"/>
    <cellStyle name="Millares [0] 3 5 3" xfId="382" xr:uid="{00000000-0005-0000-0000-00003E010000}"/>
    <cellStyle name="Millares [0] 3 5 3 2" xfId="2199" xr:uid="{D0348F06-757B-4462-955B-1E5EAB2B5B76}"/>
    <cellStyle name="Millares [0] 3 5 3 3" xfId="2617" xr:uid="{99BB45AA-F19D-4264-B0FB-D9C1FD6DB916}"/>
    <cellStyle name="Millares [0] 3 5 3 4" xfId="3161" xr:uid="{4005977E-DC71-4D23-AC8B-4AD94F615E36}"/>
    <cellStyle name="Millares [0] 3 5 4" xfId="585" xr:uid="{00000000-0005-0000-0000-00003F010000}"/>
    <cellStyle name="Millares [0] 3 5 4 2" xfId="2819" xr:uid="{77E7B272-1776-48C6-8CB0-93CB90C7D023}"/>
    <cellStyle name="Millares [0] 3 5 5" xfId="1983" xr:uid="{A4D21818-1D6D-440E-88EA-12674C208C95}"/>
    <cellStyle name="Millares [0] 3 5 6" xfId="2401" xr:uid="{D726E0A2-DE52-4B00-9D34-25309640861B}"/>
    <cellStyle name="Millares [0] 3 5 7" xfId="2945" xr:uid="{3164618B-823C-4D6B-BACC-77167448B385}"/>
    <cellStyle name="Millares [0] 3 6" xfId="93" xr:uid="{00000000-0005-0000-0000-000040010000}"/>
    <cellStyle name="Millares [0] 3 6 2" xfId="229" xr:uid="{00000000-0005-0000-0000-000041010000}"/>
    <cellStyle name="Millares [0] 3 6 2 2" xfId="456" xr:uid="{00000000-0005-0000-0000-000042010000}"/>
    <cellStyle name="Millares [0] 3 6 2 2 2" xfId="2272" xr:uid="{91C27396-AAF3-477D-9F25-15585C8A54A0}"/>
    <cellStyle name="Millares [0] 3 6 2 2 3" xfId="2690" xr:uid="{AA305DBD-1447-4CC5-886F-106DAF3D9ACE}"/>
    <cellStyle name="Millares [0] 3 6 2 2 4" xfId="3234" xr:uid="{2C3B42EA-CE70-46AC-BCC6-E5C817A10351}"/>
    <cellStyle name="Millares [0] 3 6 2 3" xfId="2060" xr:uid="{76F08946-84BB-4248-98DE-059435019F0C}"/>
    <cellStyle name="Millares [0] 3 6 2 4" xfId="2478" xr:uid="{9E02F2A6-0E7F-4F7E-A3C1-C4D9A068671A}"/>
    <cellStyle name="Millares [0] 3 6 2 5" xfId="3022" xr:uid="{3BEAC910-E463-4BBB-8CC1-C7079A994DA1}"/>
    <cellStyle name="Millares [0] 3 6 3" xfId="355" xr:uid="{00000000-0005-0000-0000-000043010000}"/>
    <cellStyle name="Millares [0] 3 6 3 2" xfId="2172" xr:uid="{6612A592-0CFD-44EE-991C-90E31551FF3F}"/>
    <cellStyle name="Millares [0] 3 6 3 3" xfId="2590" xr:uid="{12B43130-C7FB-4AA3-8DA0-FB174664640E}"/>
    <cellStyle name="Millares [0] 3 6 3 4" xfId="3134" xr:uid="{091688BD-E8C5-41BA-8A81-41C6DB59709C}"/>
    <cellStyle name="Millares [0] 3 6 4" xfId="558" xr:uid="{00000000-0005-0000-0000-000044010000}"/>
    <cellStyle name="Millares [0] 3 6 4 2" xfId="2792" xr:uid="{68F338AE-80F1-459B-9628-FBB2E7EB157F}"/>
    <cellStyle name="Millares [0] 3 6 5" xfId="1956" xr:uid="{C3CCAB6A-D0BC-4228-9AAE-5FB04B9DC5E6}"/>
    <cellStyle name="Millares [0] 3 6 6" xfId="2374" xr:uid="{55AE62FF-4C48-4380-B200-5752B615DBDE}"/>
    <cellStyle name="Millares [0] 3 6 7" xfId="2918" xr:uid="{E7FC9E31-F6FF-4DC6-B4C2-4BD9591FF982}"/>
    <cellStyle name="Millares [0] 3 7" xfId="332" xr:uid="{00000000-0005-0000-0000-000045010000}"/>
    <cellStyle name="Millares [0] 3 7 2" xfId="343" xr:uid="{00000000-0005-0000-0000-000046010000}"/>
    <cellStyle name="Millares [0] 3 7 3" xfId="2153" xr:uid="{07EFF197-03C6-4E80-A29B-AC85F17A5F25}"/>
    <cellStyle name="Millares [0] 3 7 4" xfId="2571" xr:uid="{39D8984B-3F29-4B8F-AD60-2FA1BC1C15BE}"/>
    <cellStyle name="Millares [0] 3 7 5" xfId="3115" xr:uid="{580D556D-67D8-4548-A308-A3354BFD8691}"/>
    <cellStyle name="Millares [0] 3 7 6" xfId="3413" xr:uid="{82F14E9F-73FA-42D9-8C68-5ED800000768}"/>
    <cellStyle name="Millares [0] 3 8" xfId="340" xr:uid="{00000000-0005-0000-0000-000047010000}"/>
    <cellStyle name="Millares [0] 3 8 2" xfId="2160" xr:uid="{5D9EFED1-494F-4E78-9256-F5DE50A78F02}"/>
    <cellStyle name="Millares [0] 3 8 3" xfId="2578" xr:uid="{0BBB8B59-D777-4CDD-AB84-494015FC74ED}"/>
    <cellStyle name="Millares [0] 3 8 4" xfId="3122" xr:uid="{7E8EE476-F0FA-421E-93FC-BC7FE3724BF3}"/>
    <cellStyle name="Millares [0] 3 8 5" xfId="3432" xr:uid="{694343B8-82DD-4D3C-B573-7021B83D27BB}"/>
    <cellStyle name="Millares [0] 3 9" xfId="652" xr:uid="{00000000-0005-0000-0000-000048010000}"/>
    <cellStyle name="Millares [0] 3 9 2" xfId="2883" xr:uid="{E296E4DE-05FE-4CD6-81D7-27693C9D7A1A}"/>
    <cellStyle name="Millares [0] 4" xfId="102" xr:uid="{00000000-0005-0000-0000-000049010000}"/>
    <cellStyle name="Millares [0] 4 10" xfId="1964" xr:uid="{D089B14B-6343-4DFF-BF97-804434BE764F}"/>
    <cellStyle name="Millares [0] 4 11" xfId="2382" xr:uid="{A2F8E6DB-C5CD-4E68-B393-AE6CBEFF0B40}"/>
    <cellStyle name="Millares [0] 4 12" xfId="2926" xr:uid="{3187B448-192E-4ACB-AAD6-FAEAFFB1775B}"/>
    <cellStyle name="Millares [0] 4 13" xfId="3359" xr:uid="{29DE68BE-CB56-4C23-B8AF-91C6BE93AD6A}"/>
    <cellStyle name="Millares [0] 4 2" xfId="197" xr:uid="{00000000-0005-0000-0000-00004A010000}"/>
    <cellStyle name="Millares [0] 4 2 2" xfId="306" xr:uid="{00000000-0005-0000-0000-00004B010000}"/>
    <cellStyle name="Millares [0] 4 2 2 2" xfId="533" xr:uid="{00000000-0005-0000-0000-00004C010000}"/>
    <cellStyle name="Millares [0] 4 2 2 2 2" xfId="2349" xr:uid="{D2F59FB2-58EF-4728-B789-E7B8D9092332}"/>
    <cellStyle name="Millares [0] 4 2 2 2 3" xfId="2767" xr:uid="{362D15E9-76B7-4661-9CB2-5AE890FBF829}"/>
    <cellStyle name="Millares [0] 4 2 2 2 4" xfId="3311" xr:uid="{912CADE7-2B49-40E1-8B35-8E020F0B0B30}"/>
    <cellStyle name="Millares [0] 4 2 2 3" xfId="2137" xr:uid="{2D0EDBCD-B02E-4878-B712-D3952D7BA6BF}"/>
    <cellStyle name="Millares [0] 4 2 2 4" xfId="2555" xr:uid="{8635269D-B06E-496D-81DC-CC3BA8ED79B8}"/>
    <cellStyle name="Millares [0] 4 2 2 5" xfId="3099" xr:uid="{AC8F2A51-4069-492D-8BE3-D86E213E6ECC}"/>
    <cellStyle name="Millares [0] 4 2 3" xfId="432" xr:uid="{00000000-0005-0000-0000-00004D010000}"/>
    <cellStyle name="Millares [0] 4 2 3 2" xfId="2249" xr:uid="{6115C78A-C663-4E62-8CF0-F8AD5E1924FF}"/>
    <cellStyle name="Millares [0] 4 2 3 3" xfId="2667" xr:uid="{53CE4359-A517-4134-BCAB-A332569C505A}"/>
    <cellStyle name="Millares [0] 4 2 3 4" xfId="3211" xr:uid="{C9AB557E-03FB-468C-A31C-88EB44B3CB7D}"/>
    <cellStyle name="Millares [0] 4 2 4" xfId="635" xr:uid="{00000000-0005-0000-0000-00004E010000}"/>
    <cellStyle name="Millares [0] 4 2 4 2" xfId="2869" xr:uid="{31840CB4-D0D4-42FA-9E36-22A10CC95DF0}"/>
    <cellStyle name="Millares [0] 4 2 5" xfId="1931" xr:uid="{00000000-0005-0000-0000-00004F010000}"/>
    <cellStyle name="Millares [0] 4 2 6" xfId="2033" xr:uid="{4041F895-2459-4006-84BF-1E4457C5F37E}"/>
    <cellStyle name="Millares [0] 4 2 7" xfId="2451" xr:uid="{A35D9B3B-72FC-4990-809B-4A0816C7AE87}"/>
    <cellStyle name="Millares [0] 4 2 8" xfId="2995" xr:uid="{61E5C0D2-47E3-4E16-A793-0D4546BE8BBC}"/>
    <cellStyle name="Millares [0] 4 2 9" xfId="3407" xr:uid="{69BF5603-6B04-45BB-B037-70F7F976B8A5}"/>
    <cellStyle name="Millares [0] 4 3" xfId="176" xr:uid="{00000000-0005-0000-0000-000050010000}"/>
    <cellStyle name="Millares [0] 4 3 2" xfId="289" xr:uid="{00000000-0005-0000-0000-000051010000}"/>
    <cellStyle name="Millares [0] 4 3 2 2" xfId="516" xr:uid="{00000000-0005-0000-0000-000052010000}"/>
    <cellStyle name="Millares [0] 4 3 2 2 2" xfId="2332" xr:uid="{17F5AEE3-4395-42BD-91D3-9E990479D888}"/>
    <cellStyle name="Millares [0] 4 3 2 2 3" xfId="2750" xr:uid="{BEB95A28-3FB3-4B76-9F52-A2C1614EAACA}"/>
    <cellStyle name="Millares [0] 4 3 2 2 4" xfId="3294" xr:uid="{1ED1C1D4-BD30-487E-92F4-F46802B887EB}"/>
    <cellStyle name="Millares [0] 4 3 2 3" xfId="2120" xr:uid="{C8DD8E69-2198-41DF-88F1-A8B37D05B846}"/>
    <cellStyle name="Millares [0] 4 3 2 4" xfId="2538" xr:uid="{34BAAAC8-E019-4265-9461-B746CBA69549}"/>
    <cellStyle name="Millares [0] 4 3 2 5" xfId="3082" xr:uid="{8D86A66A-ECAE-49B5-BBC4-E24C210A8F8B}"/>
    <cellStyle name="Millares [0] 4 3 3" xfId="415" xr:uid="{00000000-0005-0000-0000-000053010000}"/>
    <cellStyle name="Millares [0] 4 3 3 2" xfId="2232" xr:uid="{4A3DCB0A-0E29-45C7-A24C-3FE3542F4896}"/>
    <cellStyle name="Millares [0] 4 3 3 3" xfId="2650" xr:uid="{55F37A1F-BB7D-4902-871B-ECF8F1091F2A}"/>
    <cellStyle name="Millares [0] 4 3 3 4" xfId="3194" xr:uid="{77149CCD-407C-4A95-89FA-90D7EEDD29B1}"/>
    <cellStyle name="Millares [0] 4 3 4" xfId="618" xr:uid="{00000000-0005-0000-0000-000054010000}"/>
    <cellStyle name="Millares [0] 4 3 4 2" xfId="2852" xr:uid="{1FF64C70-EF17-4565-9600-D6159D8E8E56}"/>
    <cellStyle name="Millares [0] 4 3 5" xfId="2016" xr:uid="{C04F0013-DE49-40D6-B4B1-BCB86A92AEC3}"/>
    <cellStyle name="Millares [0] 4 3 6" xfId="2434" xr:uid="{A03468CF-44A1-4C7C-9929-EEDEE764A287}"/>
    <cellStyle name="Millares [0] 4 3 7" xfId="2978" xr:uid="{980C8078-3B3C-461E-9A5B-F62CB6249E52}"/>
    <cellStyle name="Millares [0] 4 4" xfId="150" xr:uid="{00000000-0005-0000-0000-000055010000}"/>
    <cellStyle name="Millares [0] 4 4 2" xfId="264" xr:uid="{00000000-0005-0000-0000-000056010000}"/>
    <cellStyle name="Millares [0] 4 4 2 2" xfId="491" xr:uid="{00000000-0005-0000-0000-000057010000}"/>
    <cellStyle name="Millares [0] 4 4 2 2 2" xfId="2307" xr:uid="{EC50BA45-97A7-4C6C-A620-B0ED2A2996D8}"/>
    <cellStyle name="Millares [0] 4 4 2 2 3" xfId="2725" xr:uid="{A113F6A3-7738-4B24-88FF-1CE191E4A403}"/>
    <cellStyle name="Millares [0] 4 4 2 2 4" xfId="3269" xr:uid="{9B5C5D32-4E67-4EF2-8B94-B617D1DEDE8A}"/>
    <cellStyle name="Millares [0] 4 4 2 3" xfId="2095" xr:uid="{588224BD-0634-4F78-BDF8-C54EEEE75CF8}"/>
    <cellStyle name="Millares [0] 4 4 2 4" xfId="2513" xr:uid="{E9F4437F-4E9A-4A31-A486-03F5E795EC6A}"/>
    <cellStyle name="Millares [0] 4 4 2 5" xfId="3057" xr:uid="{23E93764-D8CB-4BD7-8CB8-B27E7E47CC9D}"/>
    <cellStyle name="Millares [0] 4 4 3" xfId="390" xr:uid="{00000000-0005-0000-0000-000058010000}"/>
    <cellStyle name="Millares [0] 4 4 3 2" xfId="2207" xr:uid="{3D10ED5C-1B7E-4545-AF61-36EDA9F582EA}"/>
    <cellStyle name="Millares [0] 4 4 3 3" xfId="2625" xr:uid="{6156F91C-225E-483C-9C52-66F8EBDFF2AC}"/>
    <cellStyle name="Millares [0] 4 4 3 4" xfId="3169" xr:uid="{B480466E-9173-4959-AC69-36D8834CE944}"/>
    <cellStyle name="Millares [0] 4 4 4" xfId="593" xr:uid="{00000000-0005-0000-0000-000059010000}"/>
    <cellStyle name="Millares [0] 4 4 4 2" xfId="2827" xr:uid="{CA776FC6-1F1F-44B4-AABA-C1160B218AFF}"/>
    <cellStyle name="Millares [0] 4 4 5" xfId="1991" xr:uid="{F052257C-E4A2-4BEF-99D8-2B0541697920}"/>
    <cellStyle name="Millares [0] 4 4 6" xfId="2409" xr:uid="{55AC9107-AA4C-42AE-8567-D8535A7600A2}"/>
    <cellStyle name="Millares [0] 4 4 7" xfId="2953" xr:uid="{653A88C3-2B83-4D90-A461-3E18D8D64F0C}"/>
    <cellStyle name="Millares [0] 4 5" xfId="237" xr:uid="{00000000-0005-0000-0000-00005A010000}"/>
    <cellStyle name="Millares [0] 4 5 2" xfId="464" xr:uid="{00000000-0005-0000-0000-00005B010000}"/>
    <cellStyle name="Millares [0] 4 5 2 2" xfId="2280" xr:uid="{64510B25-7153-4302-AA4B-F1067A35D339}"/>
    <cellStyle name="Millares [0] 4 5 2 3" xfId="2698" xr:uid="{B010F33C-3EC3-4E41-9BE9-87BC57856D47}"/>
    <cellStyle name="Millares [0] 4 5 2 4" xfId="3242" xr:uid="{4DD1F754-96E9-45F2-857A-243DC3E9FD28}"/>
    <cellStyle name="Millares [0] 4 5 3" xfId="2068" xr:uid="{CDB285B7-72C7-40C4-999B-08BACE85B51E}"/>
    <cellStyle name="Millares [0] 4 5 4" xfId="2486" xr:uid="{2DFDB1D2-01ED-413F-B482-AE467E571711}"/>
    <cellStyle name="Millares [0] 4 5 5" xfId="3030" xr:uid="{CE74B0E5-A80F-4821-A166-042B00FAF595}"/>
    <cellStyle name="Millares [0] 4 6" xfId="333" xr:uid="{00000000-0005-0000-0000-00005C010000}"/>
    <cellStyle name="Millares [0] 4 6 2" xfId="2154" xr:uid="{52122F7A-21DC-4E93-A55C-767D195E4361}"/>
    <cellStyle name="Millares [0] 4 6 3" xfId="2572" xr:uid="{07C6C869-A66E-4505-9384-E2C229E20459}"/>
    <cellStyle name="Millares [0] 4 6 4" xfId="3116" xr:uid="{40BCA556-29F2-4729-9C71-0FC8589D2B2A}"/>
    <cellStyle name="Millares [0] 4 7" xfId="363" xr:uid="{00000000-0005-0000-0000-00005D010000}"/>
    <cellStyle name="Millares [0] 4 7 2" xfId="2180" xr:uid="{3133E2F6-FAA8-46E5-A3F4-9AFEE1E44575}"/>
    <cellStyle name="Millares [0] 4 7 3" xfId="2598" xr:uid="{C7E6CE3D-F413-438E-8D92-A8DA81948BC2}"/>
    <cellStyle name="Millares [0] 4 7 4" xfId="3142" xr:uid="{53D35BC0-E00A-42C2-96F8-5E60272E4D1D}"/>
    <cellStyle name="Millares [0] 4 8" xfId="566" xr:uid="{00000000-0005-0000-0000-00005E010000}"/>
    <cellStyle name="Millares [0] 4 8 2" xfId="2800" xr:uid="{E63C8DA4-C2DF-4542-9B1B-433BE1E85C22}"/>
    <cellStyle name="Millares [0] 4 9" xfId="653" xr:uid="{00000000-0005-0000-0000-00005F010000}"/>
    <cellStyle name="Millares [0] 4 9 2" xfId="2884" xr:uid="{A8B38EE4-9473-4C22-A86A-900D7949CEBC}"/>
    <cellStyle name="Millares [0] 5" xfId="112" xr:uid="{00000000-0005-0000-0000-000060010000}"/>
    <cellStyle name="Millares [0] 5 10" xfId="2931" xr:uid="{82314C0B-C613-4E68-AC10-079FF0E07506}"/>
    <cellStyle name="Millares [0] 5 11" xfId="3328" xr:uid="{3FB24B69-EBD5-4C02-812E-B38FC6A03877}"/>
    <cellStyle name="Millares [0] 5 2" xfId="202" xr:uid="{00000000-0005-0000-0000-000061010000}"/>
    <cellStyle name="Millares [0] 5 2 2" xfId="311" xr:uid="{00000000-0005-0000-0000-000062010000}"/>
    <cellStyle name="Millares [0] 5 2 2 2" xfId="538" xr:uid="{00000000-0005-0000-0000-000063010000}"/>
    <cellStyle name="Millares [0] 5 2 2 2 2" xfId="2354" xr:uid="{8704F4DA-1822-42EB-ACDD-354B67F86C4B}"/>
    <cellStyle name="Millares [0] 5 2 2 2 3" xfId="2772" xr:uid="{B0DE37FE-3595-426F-9265-92F4E493BA4A}"/>
    <cellStyle name="Millares [0] 5 2 2 2 4" xfId="3316" xr:uid="{E119469A-34AD-40AC-9685-5F2B9565C679}"/>
    <cellStyle name="Millares [0] 5 2 2 3" xfId="2142" xr:uid="{E73E86F9-1FF8-4EAD-8357-193D4F57FB9A}"/>
    <cellStyle name="Millares [0] 5 2 2 4" xfId="2560" xr:uid="{3E4BEE2C-10FC-48EB-AF27-45602774DB17}"/>
    <cellStyle name="Millares [0] 5 2 2 5" xfId="3104" xr:uid="{A97DB2A4-4CF9-4B35-89B7-5F434132D6F9}"/>
    <cellStyle name="Millares [0] 5 2 3" xfId="437" xr:uid="{00000000-0005-0000-0000-000064010000}"/>
    <cellStyle name="Millares [0] 5 2 3 2" xfId="2254" xr:uid="{9BF98DAD-20F2-4224-AF5A-798CD2FB5DD5}"/>
    <cellStyle name="Millares [0] 5 2 3 3" xfId="2672" xr:uid="{4F03FD79-3456-4327-8D7D-0B05884A1F0D}"/>
    <cellStyle name="Millares [0] 5 2 3 4" xfId="3216" xr:uid="{A2FEE0F5-A183-4BC1-8290-73C1E662BB60}"/>
    <cellStyle name="Millares [0] 5 2 3 5" xfId="3471" xr:uid="{076C30D2-E17C-4D30-9CD7-F1FC03AE18B0}"/>
    <cellStyle name="Millares [0] 5 2 4" xfId="640" xr:uid="{00000000-0005-0000-0000-000065010000}"/>
    <cellStyle name="Millares [0] 5 2 4 2" xfId="2874" xr:uid="{9F7892D1-084C-4735-A651-48164AC0E763}"/>
    <cellStyle name="Millares [0] 5 2 5" xfId="2038" xr:uid="{55AAAE3B-5E61-440F-B8E3-78C931430598}"/>
    <cellStyle name="Millares [0] 5 2 6" xfId="2456" xr:uid="{8812CC9B-4448-4D8C-AD2E-03E873D1C54D}"/>
    <cellStyle name="Millares [0] 5 2 7" xfId="3000" xr:uid="{3B7892B4-037E-46D3-9E78-2B7B32B27C52}"/>
    <cellStyle name="Millares [0] 5 3" xfId="164" xr:uid="{00000000-0005-0000-0000-000066010000}"/>
    <cellStyle name="Millares [0] 5 3 2" xfId="278" xr:uid="{00000000-0005-0000-0000-000067010000}"/>
    <cellStyle name="Millares [0] 5 3 2 2" xfId="505" xr:uid="{00000000-0005-0000-0000-000068010000}"/>
    <cellStyle name="Millares [0] 5 3 2 2 2" xfId="2321" xr:uid="{1B3195FE-7C17-401E-96EB-CACEABBAB6B5}"/>
    <cellStyle name="Millares [0] 5 3 2 2 3" xfId="2739" xr:uid="{707EB4A0-422C-458B-A910-8F6F1EE41C7A}"/>
    <cellStyle name="Millares [0] 5 3 2 2 4" xfId="3283" xr:uid="{14C371BC-70E1-4007-A6D1-9033E72F6893}"/>
    <cellStyle name="Millares [0] 5 3 2 3" xfId="2109" xr:uid="{E2644FFF-9911-458C-87FE-FB3DE1B4BB05}"/>
    <cellStyle name="Millares [0] 5 3 2 4" xfId="2527" xr:uid="{E120DB3D-9DE5-4344-964B-E18BAE5DCE32}"/>
    <cellStyle name="Millares [0] 5 3 2 5" xfId="3071" xr:uid="{1EDD102C-29B5-4C17-80E8-52877F271BB4}"/>
    <cellStyle name="Millares [0] 5 3 3" xfId="404" xr:uid="{00000000-0005-0000-0000-000069010000}"/>
    <cellStyle name="Millares [0] 5 3 3 2" xfId="2221" xr:uid="{49777C98-6C1D-4BA5-A179-28229AE5FD67}"/>
    <cellStyle name="Millares [0] 5 3 3 3" xfId="2639" xr:uid="{1A680380-A102-4B9E-B176-37C968A11506}"/>
    <cellStyle name="Millares [0] 5 3 3 4" xfId="3183" xr:uid="{01A5DD5C-08FB-42F3-B5D0-83B565513135}"/>
    <cellStyle name="Millares [0] 5 3 4" xfId="607" xr:uid="{00000000-0005-0000-0000-00006A010000}"/>
    <cellStyle name="Millares [0] 5 3 4 2" xfId="2841" xr:uid="{5E2CDE94-35D0-4380-9003-C31CEBC5BC5A}"/>
    <cellStyle name="Millares [0] 5 3 5" xfId="2005" xr:uid="{8A68571E-9AFE-4EA2-923C-42F84885B9B1}"/>
    <cellStyle name="Millares [0] 5 3 6" xfId="2423" xr:uid="{872A5840-E7CC-4B56-A336-BCE9666B9B6A}"/>
    <cellStyle name="Millares [0] 5 3 7" xfId="2967" xr:uid="{EAF28AFF-1A14-41B6-888C-80E8BF481F85}"/>
    <cellStyle name="Millares [0] 5 4" xfId="156" xr:uid="{00000000-0005-0000-0000-00006B010000}"/>
    <cellStyle name="Millares [0] 5 4 2" xfId="270" xr:uid="{00000000-0005-0000-0000-00006C010000}"/>
    <cellStyle name="Millares [0] 5 4 2 2" xfId="497" xr:uid="{00000000-0005-0000-0000-00006D010000}"/>
    <cellStyle name="Millares [0] 5 4 2 2 2" xfId="2313" xr:uid="{0C978780-2A8B-44FA-B497-08C9013C7FF3}"/>
    <cellStyle name="Millares [0] 5 4 2 2 3" xfId="2731" xr:uid="{24C76813-814E-44FC-9DF1-ADA329E4454D}"/>
    <cellStyle name="Millares [0] 5 4 2 2 4" xfId="3275" xr:uid="{E85FFD1B-C555-433E-9DD5-7EB34E46EF15}"/>
    <cellStyle name="Millares [0] 5 4 2 3" xfId="2101" xr:uid="{1B23CB46-8855-4089-9B50-BB650AD2D6F0}"/>
    <cellStyle name="Millares [0] 5 4 2 4" xfId="2519" xr:uid="{A6AE1770-2351-438E-9085-DEBA1AE2FDA3}"/>
    <cellStyle name="Millares [0] 5 4 2 5" xfId="3063" xr:uid="{C4550C8E-9BF0-4BCD-98FC-41B47F79C741}"/>
    <cellStyle name="Millares [0] 5 4 3" xfId="396" xr:uid="{00000000-0005-0000-0000-00006E010000}"/>
    <cellStyle name="Millares [0] 5 4 3 2" xfId="2213" xr:uid="{04AF5A90-F15C-4F9B-AF5B-92D7210C279B}"/>
    <cellStyle name="Millares [0] 5 4 3 3" xfId="2631" xr:uid="{46500943-E517-4750-991F-5E548E6A03E7}"/>
    <cellStyle name="Millares [0] 5 4 3 4" xfId="3175" xr:uid="{C2E1D826-3A71-4BAA-9EB6-DDDA91AF056B}"/>
    <cellStyle name="Millares [0] 5 4 4" xfId="599" xr:uid="{00000000-0005-0000-0000-00006F010000}"/>
    <cellStyle name="Millares [0] 5 4 4 2" xfId="2833" xr:uid="{C5D047E9-C736-40ED-846C-ECF669A7274B}"/>
    <cellStyle name="Millares [0] 5 4 5" xfId="1997" xr:uid="{AFD00EFD-B4D6-40B6-8F59-6C0B664CCA4A}"/>
    <cellStyle name="Millares [0] 5 4 6" xfId="2415" xr:uid="{3140041B-E09C-4DD0-8F36-8F8AA2957555}"/>
    <cellStyle name="Millares [0] 5 4 7" xfId="2959" xr:uid="{35661B6B-4AC9-48CF-BCF3-B77322DF8C8E}"/>
    <cellStyle name="Millares [0] 5 5" xfId="242" xr:uid="{00000000-0005-0000-0000-000070010000}"/>
    <cellStyle name="Millares [0] 5 5 2" xfId="469" xr:uid="{00000000-0005-0000-0000-000071010000}"/>
    <cellStyle name="Millares [0] 5 5 2 2" xfId="2285" xr:uid="{B1AA725D-A349-4A91-AB53-08B717B08BAD}"/>
    <cellStyle name="Millares [0] 5 5 2 3" xfId="2703" xr:uid="{8DC48C4E-1CF1-447E-B763-D6F418BD7E64}"/>
    <cellStyle name="Millares [0] 5 5 2 4" xfId="3247" xr:uid="{0BEB45C2-5A95-44EB-B9DF-116064885D45}"/>
    <cellStyle name="Millares [0] 5 5 3" xfId="2073" xr:uid="{64593A87-750C-4B0A-988B-15331B4CBF3B}"/>
    <cellStyle name="Millares [0] 5 5 4" xfId="2491" xr:uid="{A57805D2-EC4D-47A9-BEE2-BF7F3098B910}"/>
    <cellStyle name="Millares [0] 5 5 5" xfId="3035" xr:uid="{ADE1EA71-C889-44BB-B250-672713EABD81}"/>
    <cellStyle name="Millares [0] 5 6" xfId="368" xr:uid="{00000000-0005-0000-0000-000072010000}"/>
    <cellStyle name="Millares [0] 5 6 2" xfId="2185" xr:uid="{3018A586-0BD3-4D97-803B-ED4E0C2A1E4B}"/>
    <cellStyle name="Millares [0] 5 6 3" xfId="2603" xr:uid="{3C030C48-42C8-4DC7-896E-6E5BE4D3D4AB}"/>
    <cellStyle name="Millares [0] 5 6 4" xfId="3147" xr:uid="{6B1BA3D2-39AC-4CEB-8E0F-928F0358492B}"/>
    <cellStyle name="Millares [0] 5 6 5" xfId="3447" xr:uid="{AB15C995-06E1-4217-A0AC-20E5F6316958}"/>
    <cellStyle name="Millares [0] 5 7" xfId="571" xr:uid="{00000000-0005-0000-0000-000073010000}"/>
    <cellStyle name="Millares [0] 5 7 2" xfId="2805" xr:uid="{53A9A40B-2F0B-43A7-9F3B-972C0EFA63EB}"/>
    <cellStyle name="Millares [0] 5 8" xfId="1969" xr:uid="{3DE3F1F1-79E7-4B85-9CD5-D887E288F0A8}"/>
    <cellStyle name="Millares [0] 5 9" xfId="2387" xr:uid="{5640CBC6-C1E2-4859-8C9D-3DB00706D298}"/>
    <cellStyle name="Millares [0] 6" xfId="125" xr:uid="{00000000-0005-0000-0000-000074010000}"/>
    <cellStyle name="Millares [0] 6 10" xfId="2936" xr:uid="{C62F3E8A-86D5-4E34-AE73-C6644AF903AB}"/>
    <cellStyle name="Millares [0] 6 11" xfId="3389" xr:uid="{3DF9D38A-C650-4FDE-A8CD-5E6535FF5FF8}"/>
    <cellStyle name="Millares [0] 6 2" xfId="207" xr:uid="{00000000-0005-0000-0000-000075010000}"/>
    <cellStyle name="Millares [0] 6 2 2" xfId="316" xr:uid="{00000000-0005-0000-0000-000076010000}"/>
    <cellStyle name="Millares [0] 6 2 2 2" xfId="543" xr:uid="{00000000-0005-0000-0000-000077010000}"/>
    <cellStyle name="Millares [0] 6 2 2 2 2" xfId="2359" xr:uid="{47342F5F-EE08-424D-86AE-CA029EA12B72}"/>
    <cellStyle name="Millares [0] 6 2 2 2 3" xfId="2777" xr:uid="{7AA61454-6165-43E1-A69F-A075A0AFF861}"/>
    <cellStyle name="Millares [0] 6 2 2 2 4" xfId="3321" xr:uid="{74B0EF48-1ED3-4626-9EE9-A0872256CB33}"/>
    <cellStyle name="Millares [0] 6 2 2 3" xfId="2147" xr:uid="{3932A72B-2966-400A-BFCA-19AE989BDF34}"/>
    <cellStyle name="Millares [0] 6 2 2 4" xfId="2565" xr:uid="{F1B02538-EDF9-4865-B031-26525121D43E}"/>
    <cellStyle name="Millares [0] 6 2 2 5" xfId="3109" xr:uid="{6FC59C5D-CB8C-440F-A555-EE9D586D56AC}"/>
    <cellStyle name="Millares [0] 6 2 3" xfId="442" xr:uid="{00000000-0005-0000-0000-000078010000}"/>
    <cellStyle name="Millares [0] 6 2 3 2" xfId="2259" xr:uid="{6399FEF2-1762-4FFD-BE73-5B42E8F1E1CE}"/>
    <cellStyle name="Millares [0] 6 2 3 3" xfId="2677" xr:uid="{2D8C559A-F8DF-4291-B817-DAFAAC6E8435}"/>
    <cellStyle name="Millares [0] 6 2 3 4" xfId="3221" xr:uid="{24C7990F-DA21-468B-B618-E280137264D3}"/>
    <cellStyle name="Millares [0] 6 2 4" xfId="645" xr:uid="{00000000-0005-0000-0000-000079010000}"/>
    <cellStyle name="Millares [0] 6 2 4 2" xfId="2879" xr:uid="{AF690B81-9971-4FC9-AF9E-5EAB6AECD1D6}"/>
    <cellStyle name="Millares [0] 6 2 5" xfId="2043" xr:uid="{3E854B4B-1812-444F-9902-3C961C17EB16}"/>
    <cellStyle name="Millares [0] 6 2 6" xfId="2461" xr:uid="{6DD88C5B-71F4-4525-9047-C5195C3AC645}"/>
    <cellStyle name="Millares [0] 6 2 7" xfId="3005" xr:uid="{B45F1134-89F5-457C-8C35-4C63CE8D3889}"/>
    <cellStyle name="Millares [0] 6 3" xfId="177" xr:uid="{00000000-0005-0000-0000-00007A010000}"/>
    <cellStyle name="Millares [0] 6 3 2" xfId="290" xr:uid="{00000000-0005-0000-0000-00007B010000}"/>
    <cellStyle name="Millares [0] 6 3 2 2" xfId="517" xr:uid="{00000000-0005-0000-0000-00007C010000}"/>
    <cellStyle name="Millares [0] 6 3 2 2 2" xfId="2333" xr:uid="{FAFB93AB-3233-4D0A-BB27-AF94EBB3E1A0}"/>
    <cellStyle name="Millares [0] 6 3 2 2 3" xfId="2751" xr:uid="{A00A65DC-DF8F-455D-BC55-23F7E6E53B57}"/>
    <cellStyle name="Millares [0] 6 3 2 2 4" xfId="3295" xr:uid="{635949F6-E8F3-4155-8298-A79CF40FBE6A}"/>
    <cellStyle name="Millares [0] 6 3 2 3" xfId="2121" xr:uid="{15D9AF97-C3AA-4AB4-ABBF-7E68AE0746BE}"/>
    <cellStyle name="Millares [0] 6 3 2 4" xfId="2539" xr:uid="{58D89BEE-048F-4A24-A1EE-6CCD53A44F9F}"/>
    <cellStyle name="Millares [0] 6 3 2 5" xfId="3083" xr:uid="{F5EB54D4-4F49-4322-B1C1-940B30A8545E}"/>
    <cellStyle name="Millares [0] 6 3 3" xfId="416" xr:uid="{00000000-0005-0000-0000-00007D010000}"/>
    <cellStyle name="Millares [0] 6 3 3 2" xfId="2233" xr:uid="{46AA91D9-8468-400F-9A0D-BF71BAB0D4BD}"/>
    <cellStyle name="Millares [0] 6 3 3 3" xfId="2651" xr:uid="{AE4E5715-F6B4-43C2-80A2-846141FFF7F8}"/>
    <cellStyle name="Millares [0] 6 3 3 4" xfId="3195" xr:uid="{2C65160F-17F5-428E-BE81-996AFFF4CBEF}"/>
    <cellStyle name="Millares [0] 6 3 4" xfId="619" xr:uid="{00000000-0005-0000-0000-00007E010000}"/>
    <cellStyle name="Millares [0] 6 3 4 2" xfId="2853" xr:uid="{2DAC8386-2E13-4804-A74E-CB8EE57131D7}"/>
    <cellStyle name="Millares [0] 6 3 5" xfId="2017" xr:uid="{CD7215DD-4D6B-4080-9909-160111DB6EE2}"/>
    <cellStyle name="Millares [0] 6 3 6" xfId="2435" xr:uid="{5BA9C6E4-8672-4FCA-BBB1-66C2E63EAB4F}"/>
    <cellStyle name="Millares [0] 6 3 7" xfId="2979" xr:uid="{52089EC0-4E5E-4D20-8170-58D1FC76487B}"/>
    <cellStyle name="Millares [0] 6 4" xfId="161" xr:uid="{00000000-0005-0000-0000-00007F010000}"/>
    <cellStyle name="Millares [0] 6 4 2" xfId="275" xr:uid="{00000000-0005-0000-0000-000080010000}"/>
    <cellStyle name="Millares [0] 6 4 2 2" xfId="502" xr:uid="{00000000-0005-0000-0000-000081010000}"/>
    <cellStyle name="Millares [0] 6 4 2 2 2" xfId="2318" xr:uid="{7358B11E-63CC-407B-88D9-74537234D9FF}"/>
    <cellStyle name="Millares [0] 6 4 2 2 3" xfId="2736" xr:uid="{29651A47-9761-471C-9C1B-F07D3270A1E6}"/>
    <cellStyle name="Millares [0] 6 4 2 2 4" xfId="3280" xr:uid="{53E7F41F-7BF1-4D17-912F-551ED6BD4842}"/>
    <cellStyle name="Millares [0] 6 4 2 3" xfId="2106" xr:uid="{D9E59429-9F46-4DC2-8495-0CDD7EC08915}"/>
    <cellStyle name="Millares [0] 6 4 2 4" xfId="2524" xr:uid="{D3A9C8A2-9896-4B17-B68D-5ADCF192A418}"/>
    <cellStyle name="Millares [0] 6 4 2 5" xfId="3068" xr:uid="{329AAFE6-EDE2-4BCA-8351-4A09C1F6DD82}"/>
    <cellStyle name="Millares [0] 6 4 3" xfId="401" xr:uid="{00000000-0005-0000-0000-000082010000}"/>
    <cellStyle name="Millares [0] 6 4 3 2" xfId="2218" xr:uid="{EDEBEE52-67BA-4A2A-A26C-8D6370769D1A}"/>
    <cellStyle name="Millares [0] 6 4 3 3" xfId="2636" xr:uid="{7F90D114-D523-4A93-B3C0-0D0625715DF7}"/>
    <cellStyle name="Millares [0] 6 4 3 4" xfId="3180" xr:uid="{FBFF5910-A985-4F6E-B07D-EA54C8C96032}"/>
    <cellStyle name="Millares [0] 6 4 4" xfId="604" xr:uid="{00000000-0005-0000-0000-000083010000}"/>
    <cellStyle name="Millares [0] 6 4 4 2" xfId="2838" xr:uid="{9EB5E753-D20B-4C5D-9144-FC258023D286}"/>
    <cellStyle name="Millares [0] 6 4 5" xfId="2002" xr:uid="{6A8ECCF4-4674-4AC5-AE28-576C11A0D49C}"/>
    <cellStyle name="Millares [0] 6 4 6" xfId="2420" xr:uid="{29360C10-7DE8-4FE3-AC90-0F69F8C38484}"/>
    <cellStyle name="Millares [0] 6 4 7" xfId="2964" xr:uid="{A2B18749-FBF5-4AC2-A417-85FBA802C846}"/>
    <cellStyle name="Millares [0] 6 5" xfId="247" xr:uid="{00000000-0005-0000-0000-000084010000}"/>
    <cellStyle name="Millares [0] 6 5 2" xfId="474" xr:uid="{00000000-0005-0000-0000-000085010000}"/>
    <cellStyle name="Millares [0] 6 5 2 2" xfId="2290" xr:uid="{5DCF5909-1490-4DF4-88D5-F79BB311143A}"/>
    <cellStyle name="Millares [0] 6 5 2 3" xfId="2708" xr:uid="{86F344F8-95D2-4EE6-BE27-A41EA64AB8B2}"/>
    <cellStyle name="Millares [0] 6 5 2 4" xfId="3252" xr:uid="{9501C16F-F1C3-447A-BC24-8A0E35500E16}"/>
    <cellStyle name="Millares [0] 6 5 3" xfId="2078" xr:uid="{247B26DC-BFC8-4DAC-9D0A-52CC3D9BE764}"/>
    <cellStyle name="Millares [0] 6 5 4" xfId="2496" xr:uid="{3AB5E2F9-1241-426A-926B-FAC2E5A58230}"/>
    <cellStyle name="Millares [0] 6 5 5" xfId="3040" xr:uid="{FF1C669A-6D55-469B-9B42-9903FB76A8D4}"/>
    <cellStyle name="Millares [0] 6 6" xfId="373" xr:uid="{00000000-0005-0000-0000-000086010000}"/>
    <cellStyle name="Millares [0] 6 6 2" xfId="2190" xr:uid="{53266100-9B88-4341-8D10-BB264E86142B}"/>
    <cellStyle name="Millares [0] 6 6 3" xfId="2608" xr:uid="{1D14850E-BCAD-4D42-8526-6FB6F9C04521}"/>
    <cellStyle name="Millares [0] 6 6 4" xfId="3152" xr:uid="{F7824BF3-B0BC-4B93-9D29-73C532855670}"/>
    <cellStyle name="Millares [0] 6 7" xfId="576" xr:uid="{00000000-0005-0000-0000-000087010000}"/>
    <cellStyle name="Millares [0] 6 7 2" xfId="2810" xr:uid="{EF3DEA3B-DA90-42EC-918E-9ACD4297EEA5}"/>
    <cellStyle name="Millares [0] 6 8" xfId="1974" xr:uid="{EAAD8C4C-6922-44C0-9126-F0ED8B4C362C}"/>
    <cellStyle name="Millares [0] 6 9" xfId="2392" xr:uid="{0AD279D8-45D6-40ED-B0D4-57BA6F024A9A}"/>
    <cellStyle name="Millares [0] 7" xfId="111" xr:uid="{00000000-0005-0000-0000-000088010000}"/>
    <cellStyle name="Millares [0] 7 2" xfId="3468" xr:uid="{BB1F23D6-0616-4C5D-A150-F46B0AEE28AD}"/>
    <cellStyle name="Millares [0] 8" xfId="183" xr:uid="{00000000-0005-0000-0000-000089010000}"/>
    <cellStyle name="Millares [0] 8 2" xfId="295" xr:uid="{00000000-0005-0000-0000-00008A010000}"/>
    <cellStyle name="Millares [0] 8 2 2" xfId="522" xr:uid="{00000000-0005-0000-0000-00008B010000}"/>
    <cellStyle name="Millares [0] 8 2 2 2" xfId="2338" xr:uid="{20BD5E9F-4E94-4BDB-AEA7-DB25FDC6ABC3}"/>
    <cellStyle name="Millares [0] 8 2 2 3" xfId="2756" xr:uid="{CBDB0E97-62D3-4024-8DBF-6963847FB8AF}"/>
    <cellStyle name="Millares [0] 8 2 2 4" xfId="3300" xr:uid="{6FA40F75-C78A-4260-AD8F-E36771591843}"/>
    <cellStyle name="Millares [0] 8 2 3" xfId="2126" xr:uid="{7BDE18EE-D81B-4435-AE40-4EEA50A395AC}"/>
    <cellStyle name="Millares [0] 8 2 4" xfId="2544" xr:uid="{F949B9A5-9D93-4691-AEEF-673F6C44FAFB}"/>
    <cellStyle name="Millares [0] 8 2 5" xfId="3088" xr:uid="{9D9F458E-3EE4-42F2-A119-AB85379458BC}"/>
    <cellStyle name="Millares [0] 8 3" xfId="421" xr:uid="{00000000-0005-0000-0000-00008C010000}"/>
    <cellStyle name="Millares [0] 8 3 2" xfId="2238" xr:uid="{46E4C095-2B1B-4A13-A45D-B10E18187BCF}"/>
    <cellStyle name="Millares [0] 8 3 3" xfId="2656" xr:uid="{9408168A-5BAA-4FAC-B854-88308A3C0729}"/>
    <cellStyle name="Millares [0] 8 3 4" xfId="3200" xr:uid="{D72940AE-EA7F-4979-AFFF-3177701C6151}"/>
    <cellStyle name="Millares [0] 8 4" xfId="624" xr:uid="{00000000-0005-0000-0000-00008D010000}"/>
    <cellStyle name="Millares [0] 8 4 2" xfId="2858" xr:uid="{EF8EB1FC-C9C5-4741-811E-4CDA83392BF1}"/>
    <cellStyle name="Millares [0] 8 5" xfId="1914" xr:uid="{00000000-0005-0000-0000-00008E010000}"/>
    <cellStyle name="Millares [0] 8 5 2" xfId="2897" xr:uid="{A00732E0-56A6-4941-99CC-633527DAC75B}"/>
    <cellStyle name="Millares [0] 8 6" xfId="2022" xr:uid="{AAE61E00-9B35-4226-897A-B8EBBD392DFB}"/>
    <cellStyle name="Millares [0] 8 7" xfId="2440" xr:uid="{5C54F67C-3C7A-4540-A605-80254FDABD66}"/>
    <cellStyle name="Millares [0] 8 8" xfId="2984" xr:uid="{FA58A185-D30A-4D53-A45C-86BD989E8DC9}"/>
    <cellStyle name="Millares [0] 8 9" xfId="3402" xr:uid="{B679850E-3BB0-4C48-9D0D-9E25C2E0AFDC}"/>
    <cellStyle name="Millares [0] 9" xfId="139" xr:uid="{00000000-0005-0000-0000-00008F010000}"/>
    <cellStyle name="Millares [0] 9 2" xfId="253" xr:uid="{00000000-0005-0000-0000-000090010000}"/>
    <cellStyle name="Millares [0] 9 2 2" xfId="480" xr:uid="{00000000-0005-0000-0000-000091010000}"/>
    <cellStyle name="Millares [0] 9 2 2 2" xfId="2296" xr:uid="{F105D1E6-21E4-402A-A203-A623722E9D4B}"/>
    <cellStyle name="Millares [0] 9 2 2 3" xfId="2714" xr:uid="{E37289D9-F74D-4484-A698-360D2C4E8F3B}"/>
    <cellStyle name="Millares [0] 9 2 2 4" xfId="3258" xr:uid="{CA86224F-8F64-4292-8FFF-FCC47B77B622}"/>
    <cellStyle name="Millares [0] 9 2 3" xfId="2084" xr:uid="{73089152-9C59-4950-994C-F14113EB03BA}"/>
    <cellStyle name="Millares [0] 9 2 4" xfId="2502" xr:uid="{524EDAFF-4BDB-413B-80C2-2CA54F1F4B6A}"/>
    <cellStyle name="Millares [0] 9 2 5" xfId="3046" xr:uid="{E237ED5F-3082-4CAF-A078-977111333D93}"/>
    <cellStyle name="Millares [0] 9 3" xfId="379" xr:uid="{00000000-0005-0000-0000-000092010000}"/>
    <cellStyle name="Millares [0] 9 3 2" xfId="2196" xr:uid="{CA7F747C-4600-4DBE-ACA1-9B3C9A9502CA}"/>
    <cellStyle name="Millares [0] 9 3 3" xfId="2614" xr:uid="{8C3F87B6-B305-41CA-A585-001ADC456B18}"/>
    <cellStyle name="Millares [0] 9 3 4" xfId="3158" xr:uid="{4EB880A9-678D-4D01-A184-C615EF7BA863}"/>
    <cellStyle name="Millares [0] 9 4" xfId="582" xr:uid="{00000000-0005-0000-0000-000093010000}"/>
    <cellStyle name="Millares [0] 9 4 2" xfId="2816" xr:uid="{669E5ED3-5C62-44A2-B793-FE61A152A977}"/>
    <cellStyle name="Millares [0] 9 5" xfId="1980" xr:uid="{A5339B24-9740-4338-871C-8CC2EF62581D}"/>
    <cellStyle name="Millares [0] 9 6" xfId="2398" xr:uid="{7DE51660-6AE2-4D83-BCB8-7861BA0AB401}"/>
    <cellStyle name="Millares [0] 9 7" xfId="2942" xr:uid="{7566033A-0F93-490B-BA01-45FE311BAB7F}"/>
    <cellStyle name="Millares 10" xfId="108" xr:uid="{00000000-0005-0000-0000-000094010000}"/>
    <cellStyle name="Millares 10 2" xfId="128" xr:uid="{00000000-0005-0000-0000-000095010000}"/>
    <cellStyle name="Millares 10 2 2" xfId="3478" xr:uid="{BCF9B4DC-7315-457B-B887-8E8BEA9148BB}"/>
    <cellStyle name="Millares 10 3" xfId="3336" xr:uid="{4C60DA25-6D6E-492C-8C32-A3D69CAA737D}"/>
    <cellStyle name="Millares 10 3 2" xfId="3458" xr:uid="{CEDC4702-361C-4F23-81DF-166A606A02FB}"/>
    <cellStyle name="Millares 100 11" xfId="1811" xr:uid="{00000000-0005-0000-0000-000096010000}"/>
    <cellStyle name="Millares 100 11 2" xfId="1915" xr:uid="{00000000-0005-0000-0000-000097010000}"/>
    <cellStyle name="Millares 100 11 2 2" xfId="2898" xr:uid="{DEE40FD8-8686-4A91-8712-2FF90F70645F}"/>
    <cellStyle name="Millares 100 11 2 3" xfId="3367" xr:uid="{3E4945DF-142E-4582-90A0-11E9F6C8E1E0}"/>
    <cellStyle name="Millares 11" xfId="134" xr:uid="{00000000-0005-0000-0000-000098010000}"/>
    <cellStyle name="Millares 11 10" xfId="2937" xr:uid="{5A0A1EE4-04A7-4323-BDDF-3BFDDDAC6E75}"/>
    <cellStyle name="Millares 11 11" xfId="3398" xr:uid="{71A9D541-42DD-4B92-A618-9185B070473E}"/>
    <cellStyle name="Millares 11 2" xfId="208" xr:uid="{00000000-0005-0000-0000-000099010000}"/>
    <cellStyle name="Millares 11 2 2" xfId="317" xr:uid="{00000000-0005-0000-0000-00009A010000}"/>
    <cellStyle name="Millares 11 2 2 2" xfId="544" xr:uid="{00000000-0005-0000-0000-00009B010000}"/>
    <cellStyle name="Millares 11 2 2 2 2" xfId="2360" xr:uid="{3841A814-2035-465E-85EE-181D84EA9945}"/>
    <cellStyle name="Millares 11 2 2 2 3" xfId="2778" xr:uid="{6678CBFF-604F-4EC9-A9D3-170D29118C39}"/>
    <cellStyle name="Millares 11 2 2 2 4" xfId="3322" xr:uid="{CD32B488-1B2F-4103-B63E-285A2F71994E}"/>
    <cellStyle name="Millares 11 2 2 3" xfId="2148" xr:uid="{3AE384AC-71B3-4821-9C3B-6958A6A4B892}"/>
    <cellStyle name="Millares 11 2 2 4" xfId="2566" xr:uid="{152AC88C-7949-427E-99D3-194F71904851}"/>
    <cellStyle name="Millares 11 2 2 5" xfId="3110" xr:uid="{997921A3-7FFD-43B7-ABDB-3D6CA29E9652}"/>
    <cellStyle name="Millares 11 2 3" xfId="443" xr:uid="{00000000-0005-0000-0000-00009C010000}"/>
    <cellStyle name="Millares 11 2 3 2" xfId="2260" xr:uid="{EEC6EB63-F931-4D37-951D-8BA253A7E223}"/>
    <cellStyle name="Millares 11 2 3 3" xfId="2678" xr:uid="{CC5F0E98-E300-4CD4-9D2E-ED7448AE3D48}"/>
    <cellStyle name="Millares 11 2 3 4" xfId="3222" xr:uid="{FC5EBABE-2B70-49A3-BCFA-41FC084C58E7}"/>
    <cellStyle name="Millares 11 2 4" xfId="646" xr:uid="{00000000-0005-0000-0000-00009D010000}"/>
    <cellStyle name="Millares 11 2 4 2" xfId="2880" xr:uid="{00468126-4C94-4E87-B6D4-7DE801971B93}"/>
    <cellStyle name="Millares 11 2 5" xfId="2044" xr:uid="{4E7ED54A-D425-4E9B-A1DD-CDDF268F6675}"/>
    <cellStyle name="Millares 11 2 6" xfId="2462" xr:uid="{D49A9027-F565-4E6C-98FF-16B0DA0F7172}"/>
    <cellStyle name="Millares 11 2 7" xfId="3006" xr:uid="{349D6F16-C87D-483E-9B97-509E776F30C2}"/>
    <cellStyle name="Millares 11 3" xfId="162" xr:uid="{00000000-0005-0000-0000-00009E010000}"/>
    <cellStyle name="Millares 11 3 2" xfId="276" xr:uid="{00000000-0005-0000-0000-00009F010000}"/>
    <cellStyle name="Millares 11 3 2 2" xfId="503" xr:uid="{00000000-0005-0000-0000-0000A0010000}"/>
    <cellStyle name="Millares 11 3 2 2 2" xfId="2319" xr:uid="{61B4FAB9-23CF-42AC-B202-A76F135C4D66}"/>
    <cellStyle name="Millares 11 3 2 2 3" xfId="2737" xr:uid="{60898F64-ECA4-4A79-8539-0DE0C6BFAE81}"/>
    <cellStyle name="Millares 11 3 2 2 4" xfId="3281" xr:uid="{B0015169-A49C-4948-8ECF-9DC3AF208197}"/>
    <cellStyle name="Millares 11 3 2 3" xfId="2107" xr:uid="{D96EA804-5A5E-471C-875D-D3AC4D086419}"/>
    <cellStyle name="Millares 11 3 2 4" xfId="2525" xr:uid="{43528216-DEC7-4E5F-8198-540D5359A8C0}"/>
    <cellStyle name="Millares 11 3 2 5" xfId="3069" xr:uid="{2D7705EC-752C-4FEA-9C8A-2E5982EC0DBE}"/>
    <cellStyle name="Millares 11 3 3" xfId="402" xr:uid="{00000000-0005-0000-0000-0000A1010000}"/>
    <cellStyle name="Millares 11 3 3 2" xfId="2219" xr:uid="{0EBE4B94-4539-409E-A677-F0849FF942AB}"/>
    <cellStyle name="Millares 11 3 3 3" xfId="2637" xr:uid="{641857E3-EBEC-412F-9D66-8EBDF1508C2C}"/>
    <cellStyle name="Millares 11 3 3 4" xfId="3181" xr:uid="{ADBFE188-8281-40A1-9B49-1D393FDE1921}"/>
    <cellStyle name="Millares 11 3 4" xfId="605" xr:uid="{00000000-0005-0000-0000-0000A2010000}"/>
    <cellStyle name="Millares 11 3 4 2" xfId="2839" xr:uid="{78AB9B3B-5624-414C-AD07-023BA6C84A61}"/>
    <cellStyle name="Millares 11 3 5" xfId="2003" xr:uid="{1547D1F8-1DB8-4144-B344-89F485DC0B77}"/>
    <cellStyle name="Millares 11 3 6" xfId="2421" xr:uid="{959D8123-73BC-402B-847C-B9A87A62EF98}"/>
    <cellStyle name="Millares 11 3 7" xfId="2965" xr:uid="{73C60D28-066E-4A2D-8781-4C07BEED9A69}"/>
    <cellStyle name="Millares 11 4" xfId="248" xr:uid="{00000000-0005-0000-0000-0000A3010000}"/>
    <cellStyle name="Millares 11 4 2" xfId="475" xr:uid="{00000000-0005-0000-0000-0000A4010000}"/>
    <cellStyle name="Millares 11 4 2 2" xfId="2291" xr:uid="{26D01D01-0F6E-463A-9B4B-AF66BFA4846F}"/>
    <cellStyle name="Millares 11 4 2 3" xfId="2709" xr:uid="{72A37CA7-0573-4543-9CEC-F7B117A35CA3}"/>
    <cellStyle name="Millares 11 4 2 4" xfId="3253" xr:uid="{187745A0-8281-4534-BCA7-E0AE823405B8}"/>
    <cellStyle name="Millares 11 4 3" xfId="2079" xr:uid="{71D5E668-7623-4E95-B766-67763166F913}"/>
    <cellStyle name="Millares 11 4 4" xfId="2497" xr:uid="{4782ECBD-1C2B-4366-AE8C-40DB6CA989F7}"/>
    <cellStyle name="Millares 11 4 5" xfId="3041" xr:uid="{956555D8-8128-46EA-9DAC-0167CB86DC11}"/>
    <cellStyle name="Millares 11 5" xfId="374" xr:uid="{00000000-0005-0000-0000-0000A5010000}"/>
    <cellStyle name="Millares 11 5 2" xfId="2191" xr:uid="{4B6CA3D4-4A38-4335-87D6-70A249745478}"/>
    <cellStyle name="Millares 11 5 3" xfId="2609" xr:uid="{EAE491CB-04B6-423F-80FF-783CE7ED7676}"/>
    <cellStyle name="Millares 11 5 4" xfId="3153" xr:uid="{570C9FE5-C265-4DAF-B9DB-FA54B8F2B8E5}"/>
    <cellStyle name="Millares 11 6" xfId="577" xr:uid="{00000000-0005-0000-0000-0000A6010000}"/>
    <cellStyle name="Millares 11 6 2" xfId="2811" xr:uid="{27571FB3-EB4E-4774-AFC0-AEB323C0F43E}"/>
    <cellStyle name="Millares 11 7" xfId="1908" xr:uid="{00000000-0005-0000-0000-0000A7010000}"/>
    <cellStyle name="Millares 11 8" xfId="1975" xr:uid="{AB0FA976-0116-4A14-AC2B-D1ECDBE41ABD}"/>
    <cellStyle name="Millares 11 9" xfId="2393" xr:uid="{51CE1133-C068-4F00-B801-85518BEB2128}"/>
    <cellStyle name="Millares 12" xfId="109" xr:uid="{00000000-0005-0000-0000-0000A8010000}"/>
    <cellStyle name="Millares 12 2" xfId="662" xr:uid="{00000000-0005-0000-0000-0000A9010000}"/>
    <cellStyle name="Millares 12 2 2" xfId="2888" xr:uid="{A6A59203-2D25-45EF-820D-497CE2545FD0}"/>
    <cellStyle name="Millares 12 3" xfId="661" xr:uid="{00000000-0005-0000-0000-0000AA010000}"/>
    <cellStyle name="Millares 12 3 2" xfId="3459" xr:uid="{EE0B0A7E-1D11-4FF6-BAC1-025235AA4FE0}"/>
    <cellStyle name="Millares 13" xfId="179" xr:uid="{00000000-0005-0000-0000-0000AB010000}"/>
    <cellStyle name="Millares 13 2" xfId="291" xr:uid="{00000000-0005-0000-0000-0000AC010000}"/>
    <cellStyle name="Millares 13 2 2" xfId="518" xr:uid="{00000000-0005-0000-0000-0000AD010000}"/>
    <cellStyle name="Millares 13 2 2 2" xfId="2334" xr:uid="{71400007-3533-404B-ABD9-0F42CE37A64E}"/>
    <cellStyle name="Millares 13 2 2 3" xfId="2752" xr:uid="{A2DC91A3-7D5D-44CD-B0E9-7D401CB246ED}"/>
    <cellStyle name="Millares 13 2 2 4" xfId="3296" xr:uid="{EC5791C1-22BA-4468-BF77-DB6926EBE06C}"/>
    <cellStyle name="Millares 13 2 3" xfId="2122" xr:uid="{7D6AFB8C-79B7-4DB3-BF15-54F599E712E5}"/>
    <cellStyle name="Millares 13 2 4" xfId="2540" xr:uid="{8DAA58A1-3CF6-48EF-9725-B2DE782CA48F}"/>
    <cellStyle name="Millares 13 2 5" xfId="3084" xr:uid="{D8885D4B-A5A0-48BC-905A-B554FFB8A4FB}"/>
    <cellStyle name="Millares 13 3" xfId="417" xr:uid="{00000000-0005-0000-0000-0000AE010000}"/>
    <cellStyle name="Millares 13 3 2" xfId="2234" xr:uid="{06353113-908C-457E-9EF7-02058185039E}"/>
    <cellStyle name="Millares 13 3 3" xfId="2652" xr:uid="{2E3B2604-9017-4360-A857-A38DD8FBA0B4}"/>
    <cellStyle name="Millares 13 3 4" xfId="3196" xr:uid="{76319AD1-919F-4547-AAEF-EB09FB4B4B8D}"/>
    <cellStyle name="Millares 13 4" xfId="620" xr:uid="{00000000-0005-0000-0000-0000AF010000}"/>
    <cellStyle name="Millares 13 4 2" xfId="2854" xr:uid="{8B6B4183-4DDB-4B79-BAD1-D0180FEEA85C}"/>
    <cellStyle name="Millares 13 5" xfId="1909" xr:uid="{00000000-0005-0000-0000-0000B0010000}"/>
    <cellStyle name="Millares 13 6" xfId="2018" xr:uid="{8AFBC6A5-4D78-46E7-8C10-4A4773870892}"/>
    <cellStyle name="Millares 13 7" xfId="2436" xr:uid="{5D71FEDE-0E4D-4F59-A307-44FA54D0617B}"/>
    <cellStyle name="Millares 13 8" xfId="2980" xr:uid="{2A9E82D2-087F-45E2-92DC-6690D55CC4A8}"/>
    <cellStyle name="Millares 14" xfId="178" xr:uid="{00000000-0005-0000-0000-0000B1010000}"/>
    <cellStyle name="Millares 14 2" xfId="3479" xr:uid="{5BA62BBF-FA13-4E06-A9F3-D3B15EA8D656}"/>
    <cellStyle name="Millares 14 3" xfId="3460" xr:uid="{DDF0F408-C6E2-4013-9A8D-47119E25363B}"/>
    <cellStyle name="Millares 15" xfId="165" xr:uid="{00000000-0005-0000-0000-0000B2010000}"/>
    <cellStyle name="Millares 15 2" xfId="3476" xr:uid="{97F69EFA-47D6-4936-97B6-512CF0DDC135}"/>
    <cellStyle name="Millares 15 3" xfId="3456" xr:uid="{8CB8EE22-8A64-4A79-A19E-BCD945F8A768}"/>
    <cellStyle name="Millares 16" xfId="135" xr:uid="{00000000-0005-0000-0000-0000B3010000}"/>
    <cellStyle name="Millares 16 2" xfId="249" xr:uid="{00000000-0005-0000-0000-0000B4010000}"/>
    <cellStyle name="Millares 16 2 2" xfId="476" xr:uid="{00000000-0005-0000-0000-0000B5010000}"/>
    <cellStyle name="Millares 16 2 2 2" xfId="2292" xr:uid="{38FB1C4E-3A4F-442C-9C62-EC5882F96895}"/>
    <cellStyle name="Millares 16 2 2 3" xfId="2710" xr:uid="{944AD950-F941-4812-99D4-9687A1E231C9}"/>
    <cellStyle name="Millares 16 2 2 4" xfId="3254" xr:uid="{4B66B1F9-C21D-44D1-806D-5FE67ACF5F55}"/>
    <cellStyle name="Millares 16 2 3" xfId="2080" xr:uid="{3933EA07-8DE6-4179-AB64-BC19ECB17461}"/>
    <cellStyle name="Millares 16 2 4" xfId="2498" xr:uid="{83C02546-8F1D-4FDC-8568-DF0C4DFB0065}"/>
    <cellStyle name="Millares 16 2 5" xfId="3042" xr:uid="{C03FA98A-1809-498B-9FD9-493F801AC24B}"/>
    <cellStyle name="Millares 16 3" xfId="375" xr:uid="{00000000-0005-0000-0000-0000B6010000}"/>
    <cellStyle name="Millares 16 3 2" xfId="2192" xr:uid="{9169D383-73CF-432C-8CBE-F3C3091759DA}"/>
    <cellStyle name="Millares 16 3 3" xfId="2610" xr:uid="{CE4C6516-9E72-49D5-8F89-9B840803BAA0}"/>
    <cellStyle name="Millares 16 3 4" xfId="3154" xr:uid="{55F7E4E7-ECC4-42EF-ABC7-0AF51C8671C5}"/>
    <cellStyle name="Millares 16 4" xfId="578" xr:uid="{00000000-0005-0000-0000-0000B7010000}"/>
    <cellStyle name="Millares 16 4 2" xfId="2812" xr:uid="{F187A96A-F5A8-4A90-AA4C-9D59E5755D07}"/>
    <cellStyle name="Millares 16 5" xfId="1976" xr:uid="{0D36C5D5-123D-4F40-AE9E-AD718718781E}"/>
    <cellStyle name="Millares 16 6" xfId="2394" xr:uid="{8582F64C-E879-44BA-A5DE-008E9BCA2EEB}"/>
    <cellStyle name="Millares 16 7" xfId="2938" xr:uid="{41B07AEC-1304-4165-B7C4-6C0CD3A22064}"/>
    <cellStyle name="Millares 16 8" xfId="3397" xr:uid="{E77C1B4C-CD0B-4D30-9C9F-68D13E8D2C0D}"/>
    <cellStyle name="Millares 17" xfId="155" xr:uid="{00000000-0005-0000-0000-0000B8010000}"/>
    <cellStyle name="Millares 17 10" xfId="3403" xr:uid="{B194950C-E1F0-4CCE-9622-8571B7A905D1}"/>
    <cellStyle name="Millares 17 2" xfId="269" xr:uid="{00000000-0005-0000-0000-0000B9010000}"/>
    <cellStyle name="Millares 17 2 2" xfId="496" xr:uid="{00000000-0005-0000-0000-0000BA010000}"/>
    <cellStyle name="Millares 17 2 2 2" xfId="2312" xr:uid="{A3EC8C3A-B098-4FAE-A4E4-492B21C97982}"/>
    <cellStyle name="Millares 17 2 2 3" xfId="2730" xr:uid="{A6BEE274-DAAF-4151-B3F1-0B64A98C5C15}"/>
    <cellStyle name="Millares 17 2 2 4" xfId="3274" xr:uid="{0DAC4F99-8B48-45DA-83AD-7DC4625ECC73}"/>
    <cellStyle name="Millares 17 2 3" xfId="2100" xr:uid="{CB86B249-56B4-478A-B848-5463A8C5AAB8}"/>
    <cellStyle name="Millares 17 2 4" xfId="2518" xr:uid="{C06DD777-8893-4830-9602-7EA43DEFB9B6}"/>
    <cellStyle name="Millares 17 2 5" xfId="3062" xr:uid="{888DC39D-3F1B-45C2-999E-D1CD58157230}"/>
    <cellStyle name="Millares 17 3" xfId="395" xr:uid="{00000000-0005-0000-0000-0000BB010000}"/>
    <cellStyle name="Millares 17 3 2" xfId="2212" xr:uid="{3D01AEAD-E0DD-4E30-8AEE-9971AFCF6718}"/>
    <cellStyle name="Millares 17 3 3" xfId="2630" xr:uid="{E25AA068-3243-4CA3-96B2-0AC7DA7FABB2}"/>
    <cellStyle name="Millares 17 3 4" xfId="3174" xr:uid="{699A8E5A-246D-4EBC-B547-80979CCDD097}"/>
    <cellStyle name="Millares 17 4" xfId="598" xr:uid="{00000000-0005-0000-0000-0000BC010000}"/>
    <cellStyle name="Millares 17 4 2" xfId="2832" xr:uid="{49364B52-596B-4E71-8EE5-F4B5DB914F21}"/>
    <cellStyle name="Millares 17 5" xfId="1916" xr:uid="{00000000-0005-0000-0000-0000BD010000}"/>
    <cellStyle name="Millares 17 5 2" xfId="2899" xr:uid="{B7095435-1AAA-4E4D-9CE0-DC78D502ECA2}"/>
    <cellStyle name="Millares 17 6" xfId="1996" xr:uid="{86D4165B-9E25-49AB-8249-FBA1DEC629B4}"/>
    <cellStyle name="Millares 17 7" xfId="2414" xr:uid="{0F3B3BF1-1208-4ACA-B1E1-43715FDB0981}"/>
    <cellStyle name="Millares 17 8" xfId="2958" xr:uid="{B4ABC910-FECB-4A8F-8C67-B53E15055CBF}"/>
    <cellStyle name="Millares 17 9" xfId="3347" xr:uid="{3AEA8DAB-D92C-4DA5-BDA9-E581B722138A}"/>
    <cellStyle name="Millares 174 2" xfId="1885" xr:uid="{00000000-0005-0000-0000-0000BE010000}"/>
    <cellStyle name="Millares 174 2 2" xfId="1917" xr:uid="{00000000-0005-0000-0000-0000BF010000}"/>
    <cellStyle name="Millares 174 2 2 2" xfId="2900" xr:uid="{10D3D366-3C59-403E-9E5E-FA489DD4356D}"/>
    <cellStyle name="Millares 174 2 2 3" xfId="3370" xr:uid="{A7C4437C-EB29-4EEA-911F-4C7D66D29198}"/>
    <cellStyle name="Millares 18" xfId="64" xr:uid="{00000000-0005-0000-0000-0000C0010000}"/>
    <cellStyle name="Millares 18 2" xfId="219" xr:uid="{00000000-0005-0000-0000-0000C1010000}"/>
    <cellStyle name="Millares 18 2 2" xfId="446" xr:uid="{00000000-0005-0000-0000-0000C2010000}"/>
    <cellStyle name="Millares 18 2 2 2" xfId="2262" xr:uid="{C1A88AFD-8021-46CA-BF78-E635ED05C7FE}"/>
    <cellStyle name="Millares 18 2 2 3" xfId="2680" xr:uid="{128DEC52-5D6A-49EE-A2B7-E28FFE198001}"/>
    <cellStyle name="Millares 18 2 2 4" xfId="3224" xr:uid="{4BDB60E9-D9C3-45E3-92E0-90F4A4C7DED8}"/>
    <cellStyle name="Millares 18 2 3" xfId="2050" xr:uid="{AA199B31-ED30-41C2-98DB-69EE4BC7E93C}"/>
    <cellStyle name="Millares 18 2 4" xfId="2468" xr:uid="{D38FBFF4-D048-4C03-89EB-A385F16EAA5E}"/>
    <cellStyle name="Millares 18 2 5" xfId="3012" xr:uid="{F4AFE0E7-C682-495C-9F45-B204D61B861E}"/>
    <cellStyle name="Millares 18 3" xfId="344" xr:uid="{00000000-0005-0000-0000-0000C3010000}"/>
    <cellStyle name="Millares 18 3 2" xfId="2162" xr:uid="{21BDFC4D-838B-43B0-9379-584FA6E47580}"/>
    <cellStyle name="Millares 18 3 3" xfId="2580" xr:uid="{18F8FCB5-521F-4374-8C6B-233D5581C54C}"/>
    <cellStyle name="Millares 18 3 4" xfId="3124" xr:uid="{A255B2C8-A8C9-4C13-B839-57037804D77F}"/>
    <cellStyle name="Millares 18 4" xfId="548" xr:uid="{00000000-0005-0000-0000-0000C4010000}"/>
    <cellStyle name="Millares 18 4 2" xfId="2782" xr:uid="{F35FEFCE-13EB-4EAB-88F0-6B8B4D450FAA}"/>
    <cellStyle name="Millares 18 5" xfId="1946" xr:uid="{182485E7-51C0-45B8-96A1-16F327F0840E}"/>
    <cellStyle name="Millares 18 6" xfId="2364" xr:uid="{28DB6AC3-66E1-4C6A-8AAF-CA43D6C27020}"/>
    <cellStyle name="Millares 18 7" xfId="2908" xr:uid="{58EF2042-D3B2-4D31-9AA9-CD74F490A57A}"/>
    <cellStyle name="Millares 18 8" xfId="3343" xr:uid="{7A4E14A0-A40C-430C-B81F-A30E691FD4D9}"/>
    <cellStyle name="Millares 18 9" xfId="3404" xr:uid="{9D6D5292-A3DA-49A5-A24F-33B137AD7A45}"/>
    <cellStyle name="Millares 19" xfId="209" xr:uid="{00000000-0005-0000-0000-0000C5010000}"/>
    <cellStyle name="Millares 19 2" xfId="90" xr:uid="{00000000-0005-0000-0000-0000C6010000}"/>
    <cellStyle name="Millares 19 2 10" xfId="2917" xr:uid="{AC1F1E97-7E96-4852-8160-4DC133140F0F}"/>
    <cellStyle name="Millares 19 2 2" xfId="104" xr:uid="{00000000-0005-0000-0000-0000C7010000}"/>
    <cellStyle name="Millares 19 2 2 2" xfId="199" xr:uid="{00000000-0005-0000-0000-0000C8010000}"/>
    <cellStyle name="Millares 19 2 2 2 2" xfId="308" xr:uid="{00000000-0005-0000-0000-0000C9010000}"/>
    <cellStyle name="Millares 19 2 2 2 2 2" xfId="535" xr:uid="{00000000-0005-0000-0000-0000CA010000}"/>
    <cellStyle name="Millares 19 2 2 2 2 2 2" xfId="2351" xr:uid="{2C76C8BE-302E-4BC5-ACC6-A07C482C3684}"/>
    <cellStyle name="Millares 19 2 2 2 2 2 3" xfId="2769" xr:uid="{956BCBAF-E776-4DB5-8BD8-FADCF30D90D2}"/>
    <cellStyle name="Millares 19 2 2 2 2 2 4" xfId="3313" xr:uid="{594C3F1E-1327-40C8-8DA2-96592D82850F}"/>
    <cellStyle name="Millares 19 2 2 2 2 3" xfId="2139" xr:uid="{15C2B6A4-EA4C-4A57-8242-9D6B31C9CB1E}"/>
    <cellStyle name="Millares 19 2 2 2 2 4" xfId="2557" xr:uid="{B2195901-62AE-434B-81A2-66706FA73AAA}"/>
    <cellStyle name="Millares 19 2 2 2 2 5" xfId="3101" xr:uid="{B4E38414-98BA-42E8-A635-264E9A8D6C31}"/>
    <cellStyle name="Millares 19 2 2 2 3" xfId="434" xr:uid="{00000000-0005-0000-0000-0000CB010000}"/>
    <cellStyle name="Millares 19 2 2 2 3 2" xfId="2251" xr:uid="{84FBE341-459B-422A-AC48-B2772F4C873E}"/>
    <cellStyle name="Millares 19 2 2 2 3 3" xfId="2669" xr:uid="{59FF2320-01C7-4EB0-A47F-C6FE13F6602B}"/>
    <cellStyle name="Millares 19 2 2 2 3 4" xfId="3213" xr:uid="{F8F9949C-2E41-4D16-9A32-716DA8248485}"/>
    <cellStyle name="Millares 19 2 2 2 4" xfId="637" xr:uid="{00000000-0005-0000-0000-0000CC010000}"/>
    <cellStyle name="Millares 19 2 2 2 4 2" xfId="2871" xr:uid="{725D0190-761A-469A-894B-345099637160}"/>
    <cellStyle name="Millares 19 2 2 2 5" xfId="2035" xr:uid="{6F431545-3935-4932-99CD-EF9B576D20B8}"/>
    <cellStyle name="Millares 19 2 2 2 6" xfId="2453" xr:uid="{73CB4856-F174-44C3-9009-88B85550097B}"/>
    <cellStyle name="Millares 19 2 2 2 7" xfId="2997" xr:uid="{78020B0E-B419-4332-A04C-1C0F325FBE80}"/>
    <cellStyle name="Millares 19 2 2 3" xfId="152" xr:uid="{00000000-0005-0000-0000-0000CD010000}"/>
    <cellStyle name="Millares 19 2 2 3 2" xfId="266" xr:uid="{00000000-0005-0000-0000-0000CE010000}"/>
    <cellStyle name="Millares 19 2 2 3 2 2" xfId="493" xr:uid="{00000000-0005-0000-0000-0000CF010000}"/>
    <cellStyle name="Millares 19 2 2 3 2 2 2" xfId="2309" xr:uid="{DE81498D-C5B6-4D6E-9344-51872129C5C2}"/>
    <cellStyle name="Millares 19 2 2 3 2 2 3" xfId="2727" xr:uid="{9A9580C8-D036-492E-BEC3-8F413D0540CC}"/>
    <cellStyle name="Millares 19 2 2 3 2 2 4" xfId="3271" xr:uid="{C8871B5C-3E2E-4B08-8ADD-500E42FCF02F}"/>
    <cellStyle name="Millares 19 2 2 3 2 3" xfId="2097" xr:uid="{5D746BF4-46D1-4A97-AF7C-3B3DED02BDE6}"/>
    <cellStyle name="Millares 19 2 2 3 2 4" xfId="2515" xr:uid="{8C6E86A6-6F8E-4EAD-AC4E-93267C7A786C}"/>
    <cellStyle name="Millares 19 2 2 3 2 5" xfId="3059" xr:uid="{9E44FF59-57B1-4B35-8938-4B8426DFE8AF}"/>
    <cellStyle name="Millares 19 2 2 3 3" xfId="392" xr:uid="{00000000-0005-0000-0000-0000D0010000}"/>
    <cellStyle name="Millares 19 2 2 3 3 2" xfId="2209" xr:uid="{199A57B6-D821-41FD-9596-74AE47DA2CB7}"/>
    <cellStyle name="Millares 19 2 2 3 3 3" xfId="2627" xr:uid="{08CDF9E2-8865-4802-A459-9007ABAE1E3F}"/>
    <cellStyle name="Millares 19 2 2 3 3 4" xfId="3171" xr:uid="{F4B248D0-E539-4ADB-ADA8-4B6BA8FD4A01}"/>
    <cellStyle name="Millares 19 2 2 3 4" xfId="595" xr:uid="{00000000-0005-0000-0000-0000D1010000}"/>
    <cellStyle name="Millares 19 2 2 3 4 2" xfId="2829" xr:uid="{4884C578-171F-4F37-AED7-4D7052BF20B1}"/>
    <cellStyle name="Millares 19 2 2 3 5" xfId="1993" xr:uid="{6760FFB8-DD59-4564-A76B-932E9B138DC3}"/>
    <cellStyle name="Millares 19 2 2 3 6" xfId="2411" xr:uid="{A0BE477E-367C-4E07-A9D7-1476B47677C8}"/>
    <cellStyle name="Millares 19 2 2 3 7" xfId="2955" xr:uid="{95F605F6-3294-48DC-9AB5-F28261338CD7}"/>
    <cellStyle name="Millares 19 2 2 4" xfId="239" xr:uid="{00000000-0005-0000-0000-0000D2010000}"/>
    <cellStyle name="Millares 19 2 2 4 2" xfId="466" xr:uid="{00000000-0005-0000-0000-0000D3010000}"/>
    <cellStyle name="Millares 19 2 2 4 2 2" xfId="2282" xr:uid="{FEEE7F6D-9DE0-4702-A663-D0DF76C803E2}"/>
    <cellStyle name="Millares 19 2 2 4 2 3" xfId="2700" xr:uid="{4BF7B621-BAFB-464D-964E-EBC7569B0C27}"/>
    <cellStyle name="Millares 19 2 2 4 2 4" xfId="3244" xr:uid="{A9945C64-7D95-47DB-8690-1E694C780BBB}"/>
    <cellStyle name="Millares 19 2 2 4 3" xfId="2070" xr:uid="{3481D340-3B79-4B94-803B-DD3756E86452}"/>
    <cellStyle name="Millares 19 2 2 4 4" xfId="2488" xr:uid="{0D5CF333-9A39-4B56-A1D2-623613B3C0E1}"/>
    <cellStyle name="Millares 19 2 2 4 5" xfId="3032" xr:uid="{8FBE16B1-4ECB-4CAE-ADB1-3E217E76DB36}"/>
    <cellStyle name="Millares 19 2 2 5" xfId="365" xr:uid="{00000000-0005-0000-0000-0000D4010000}"/>
    <cellStyle name="Millares 19 2 2 5 2" xfId="2182" xr:uid="{D51B5DB3-31E9-4C9A-A7B3-CF955AC4896F}"/>
    <cellStyle name="Millares 19 2 2 5 3" xfId="2600" xr:uid="{6745F353-9C49-490D-B42A-911B3B9AD16F}"/>
    <cellStyle name="Millares 19 2 2 5 4" xfId="3144" xr:uid="{835410B8-450F-4A66-AD07-9A2E459E06D1}"/>
    <cellStyle name="Millares 19 2 2 6" xfId="568" xr:uid="{00000000-0005-0000-0000-0000D5010000}"/>
    <cellStyle name="Millares 19 2 2 6 2" xfId="2802" xr:uid="{918879D9-4802-41DD-B351-92E1A91D9CF5}"/>
    <cellStyle name="Millares 19 2 2 7" xfId="1966" xr:uid="{CDF21B37-8C9C-4E22-9DB5-4327D7B0CA31}"/>
    <cellStyle name="Millares 19 2 2 8" xfId="2384" xr:uid="{EDFBCB02-A421-4A94-AF1C-71549F7CFB34}"/>
    <cellStyle name="Millares 19 2 2 9" xfId="2928" xr:uid="{80F49D7B-F89F-47AD-B10A-C91BC7C3DEBD}"/>
    <cellStyle name="Millares 19 2 3" xfId="187" xr:uid="{00000000-0005-0000-0000-0000D6010000}"/>
    <cellStyle name="Millares 19 2 3 2" xfId="297" xr:uid="{00000000-0005-0000-0000-0000D7010000}"/>
    <cellStyle name="Millares 19 2 3 2 2" xfId="524" xr:uid="{00000000-0005-0000-0000-0000D8010000}"/>
    <cellStyle name="Millares 19 2 3 2 2 2" xfId="2340" xr:uid="{6E4E1590-0038-4A53-8492-D206801D96BD}"/>
    <cellStyle name="Millares 19 2 3 2 2 3" xfId="2758" xr:uid="{5DE3FE13-1180-4757-B638-973A03D1478C}"/>
    <cellStyle name="Millares 19 2 3 2 2 4" xfId="3302" xr:uid="{684C01C5-110E-41CA-BC14-5B5B715E8BD0}"/>
    <cellStyle name="Millares 19 2 3 2 3" xfId="2128" xr:uid="{A5FD6194-D82C-4297-A023-770F6351248A}"/>
    <cellStyle name="Millares 19 2 3 2 4" xfId="2546" xr:uid="{B475CA0C-54F9-4521-8BCA-97EDD575966F}"/>
    <cellStyle name="Millares 19 2 3 2 5" xfId="3090" xr:uid="{CF6173E2-0D79-462A-B763-BB306C24F42B}"/>
    <cellStyle name="Millares 19 2 3 3" xfId="423" xr:uid="{00000000-0005-0000-0000-0000D9010000}"/>
    <cellStyle name="Millares 19 2 3 3 2" xfId="2240" xr:uid="{BDD2C2E2-E982-451A-BDCC-6EE2766DDFC3}"/>
    <cellStyle name="Millares 19 2 3 3 3" xfId="2658" xr:uid="{3D67B48D-909D-4DEF-8D8C-716DF0DA290A}"/>
    <cellStyle name="Millares 19 2 3 3 4" xfId="3202" xr:uid="{C4CF79DE-9BFA-4410-8177-846D2B9F0F3D}"/>
    <cellStyle name="Millares 19 2 3 4" xfId="626" xr:uid="{00000000-0005-0000-0000-0000DA010000}"/>
    <cellStyle name="Millares 19 2 3 4 2" xfId="2860" xr:uid="{A8066E78-5374-41F5-9887-61DEE633B8EF}"/>
    <cellStyle name="Millares 19 2 3 5" xfId="2024" xr:uid="{48C3C5DD-49D5-42E8-9F54-9BE95521A82A}"/>
    <cellStyle name="Millares 19 2 3 6" xfId="2442" xr:uid="{15CB29E7-8D5C-4BE4-B3D3-CBDC8DA802C1}"/>
    <cellStyle name="Millares 19 2 3 7" xfId="2986" xr:uid="{5D307471-2604-4C72-88E9-52D3283653FB}"/>
    <cellStyle name="Millares 19 2 4" xfId="141" xr:uid="{00000000-0005-0000-0000-0000DB010000}"/>
    <cellStyle name="Millares 19 2 4 2" xfId="255" xr:uid="{00000000-0005-0000-0000-0000DC010000}"/>
    <cellStyle name="Millares 19 2 4 2 2" xfId="482" xr:uid="{00000000-0005-0000-0000-0000DD010000}"/>
    <cellStyle name="Millares 19 2 4 2 2 2" xfId="2298" xr:uid="{D9C19708-9804-4C89-9984-D15184D5F182}"/>
    <cellStyle name="Millares 19 2 4 2 2 3" xfId="2716" xr:uid="{759C6079-3ED7-4F5D-8A90-7446F9D4C203}"/>
    <cellStyle name="Millares 19 2 4 2 2 4" xfId="3260" xr:uid="{13ACC1FC-4B38-4E6D-B5B3-3461057B6FDE}"/>
    <cellStyle name="Millares 19 2 4 2 3" xfId="2086" xr:uid="{84044023-38B4-49FD-94E7-2FEF39D7F9BF}"/>
    <cellStyle name="Millares 19 2 4 2 4" xfId="2504" xr:uid="{16BCD2DE-5F26-41EA-B6E3-F11009D1876F}"/>
    <cellStyle name="Millares 19 2 4 2 5" xfId="3048" xr:uid="{CB06D09E-CD34-423E-88A5-DE9A10014A76}"/>
    <cellStyle name="Millares 19 2 4 3" xfId="381" xr:uid="{00000000-0005-0000-0000-0000DE010000}"/>
    <cellStyle name="Millares 19 2 4 3 2" xfId="2198" xr:uid="{443402E9-864D-4FEB-A039-7D0E3D6F5DBE}"/>
    <cellStyle name="Millares 19 2 4 3 3" xfId="2616" xr:uid="{572AEF3D-28CC-426E-A707-4B3176CE4DC3}"/>
    <cellStyle name="Millares 19 2 4 3 4" xfId="3160" xr:uid="{D2DE9329-002C-4AFA-BA23-B68EF1792472}"/>
    <cellStyle name="Millares 19 2 4 4" xfId="584" xr:uid="{00000000-0005-0000-0000-0000DF010000}"/>
    <cellStyle name="Millares 19 2 4 4 2" xfId="2818" xr:uid="{A803B3AD-04D8-404F-8C6E-3BD7FFF0F214}"/>
    <cellStyle name="Millares 19 2 4 5" xfId="1982" xr:uid="{7A3211A5-8B24-4FB0-809C-0B2596BF891F}"/>
    <cellStyle name="Millares 19 2 4 6" xfId="2400" xr:uid="{144A60E8-1624-4F74-9C98-BEBB42FD4030}"/>
    <cellStyle name="Millares 19 2 4 7" xfId="2944" xr:uid="{AEDE7CC5-5B11-4F6B-A17D-F6B11F07FB70}"/>
    <cellStyle name="Millares 19 2 5" xfId="228" xr:uid="{00000000-0005-0000-0000-0000E0010000}"/>
    <cellStyle name="Millares 19 2 5 2" xfId="455" xr:uid="{00000000-0005-0000-0000-0000E1010000}"/>
    <cellStyle name="Millares 19 2 5 2 2" xfId="2271" xr:uid="{6EF38435-7F18-4CF1-93DE-B3F82D4B40A8}"/>
    <cellStyle name="Millares 19 2 5 2 3" xfId="2689" xr:uid="{62778DCB-F42C-482B-85C5-4AD823CE3FF8}"/>
    <cellStyle name="Millares 19 2 5 2 4" xfId="3233" xr:uid="{94D9C2A1-A846-46F1-B8FB-40A4F59B9766}"/>
    <cellStyle name="Millares 19 2 5 3" xfId="2059" xr:uid="{CA6D79DF-FBB3-42FF-821A-A2A4BDE58846}"/>
    <cellStyle name="Millares 19 2 5 4" xfId="2477" xr:uid="{284347E2-B6E0-457F-887F-86C65569916F}"/>
    <cellStyle name="Millares 19 2 5 5" xfId="3021" xr:uid="{DAD3E298-C360-42E2-ADD3-95E064B31D7A}"/>
    <cellStyle name="Millares 19 2 6" xfId="354" xr:uid="{00000000-0005-0000-0000-0000E2010000}"/>
    <cellStyle name="Millares 19 2 6 2" xfId="2171" xr:uid="{FEDB64B1-65D4-4CB8-A424-B688246280EC}"/>
    <cellStyle name="Millares 19 2 6 3" xfId="2589" xr:uid="{587374CD-F8EB-4D09-982A-78A4687DA36C}"/>
    <cellStyle name="Millares 19 2 6 4" xfId="3133" xr:uid="{AC734165-68BA-43CA-8379-3F4429D0E8E3}"/>
    <cellStyle name="Millares 19 2 7" xfId="557" xr:uid="{00000000-0005-0000-0000-0000E3010000}"/>
    <cellStyle name="Millares 19 2 7 2" xfId="2791" xr:uid="{C396CD5B-FA06-494A-BE9D-308A7D8E1E2A}"/>
    <cellStyle name="Millares 19 2 8" xfId="1955" xr:uid="{95366CAC-1731-4A1B-91A4-0564C8E91405}"/>
    <cellStyle name="Millares 19 2 9" xfId="2373" xr:uid="{BEF2D6BE-E9AD-420B-A1E8-9B57D2DF8629}"/>
    <cellStyle name="Millares 19 3" xfId="318" xr:uid="{00000000-0005-0000-0000-0000E4010000}"/>
    <cellStyle name="Millares 19 3 2" xfId="2149" xr:uid="{3D1BD05C-6D55-476D-96C1-A26912598B5D}"/>
    <cellStyle name="Millares 19 3 3" xfId="2567" xr:uid="{62797823-4D60-47ED-A3DB-93020FF1B960}"/>
    <cellStyle name="Millares 19 3 4" xfId="3111" xr:uid="{2567A40E-6F49-451E-9951-5FD4E0A2C162}"/>
    <cellStyle name="Millares 19 4" xfId="545" xr:uid="{00000000-0005-0000-0000-0000E5010000}"/>
    <cellStyle name="Millares 19 4 2" xfId="2361" xr:uid="{4BA7627C-4DD7-432F-8887-80EB390134E2}"/>
    <cellStyle name="Millares 19 4 3" xfId="2779" xr:uid="{55EA8AD9-62E6-4977-BD00-FC16FEB8F310}"/>
    <cellStyle name="Millares 19 4 4" xfId="3323" xr:uid="{3D4D6FA7-8E6C-43B2-AD29-E0F7549F7FB1}"/>
    <cellStyle name="Millares 19 5" xfId="2045" xr:uid="{6A074FAA-715D-4E78-9E0F-8E5C63BE11F1}"/>
    <cellStyle name="Millares 19 6" xfId="2463" xr:uid="{0DA67176-1701-47E0-BDD6-7F55D4D33213}"/>
    <cellStyle name="Millares 19 7" xfId="3007" xr:uid="{F0BD9F11-569E-4C93-BB60-C680A6C70B3F}"/>
    <cellStyle name="Millares 19 8" xfId="3346" xr:uid="{CA918F5A-6659-4E7C-8A69-4B3C4EBA9996}"/>
    <cellStyle name="Millares 2" xfId="54" xr:uid="{00000000-0005-0000-0000-0000E6010000}"/>
    <cellStyle name="Millares 2 2" xfId="70" xr:uid="{00000000-0005-0000-0000-0000E7010000}"/>
    <cellStyle name="Millares 2 2 10" xfId="1884" xr:uid="{00000000-0005-0000-0000-0000E8010000}"/>
    <cellStyle name="Millares 2 2 11" xfId="1950" xr:uid="{6BA24EB8-18BA-47B5-9732-581F14C448F7}"/>
    <cellStyle name="Millares 2 2 12" xfId="2368" xr:uid="{5A602C90-3B11-46DC-BF23-614A59FB540B}"/>
    <cellStyle name="Millares 2 2 13" xfId="2912" xr:uid="{8728BD9F-7D56-40DB-8F28-0A5CBCADD457}"/>
    <cellStyle name="Millares 2 2 2" xfId="100" xr:uid="{00000000-0005-0000-0000-0000E9010000}"/>
    <cellStyle name="Millares 2 2 2 10" xfId="2924" xr:uid="{73A8BEEB-5523-46BC-9C18-A70268E6A021}"/>
    <cellStyle name="Millares 2 2 2 11" xfId="3366" xr:uid="{8E568B62-28EC-44E8-8F43-222392B6421B}"/>
    <cellStyle name="Millares 2 2 2 2" xfId="195" xr:uid="{00000000-0005-0000-0000-0000EA010000}"/>
    <cellStyle name="Millares 2 2 2 2 2" xfId="304" xr:uid="{00000000-0005-0000-0000-0000EB010000}"/>
    <cellStyle name="Millares 2 2 2 2 2 2" xfId="531" xr:uid="{00000000-0005-0000-0000-0000EC010000}"/>
    <cellStyle name="Millares 2 2 2 2 2 2 2" xfId="2347" xr:uid="{1E8389F9-FA76-4020-8FCD-A7027A8F06F9}"/>
    <cellStyle name="Millares 2 2 2 2 2 2 3" xfId="2765" xr:uid="{024D921A-EFAE-45D6-A340-CF573CB34400}"/>
    <cellStyle name="Millares 2 2 2 2 2 2 4" xfId="3309" xr:uid="{59647575-C4B5-4F68-A46D-BF8706AE195A}"/>
    <cellStyle name="Millares 2 2 2 2 2 3" xfId="2135" xr:uid="{47E005F6-1C90-4440-A839-716AB405FD12}"/>
    <cellStyle name="Millares 2 2 2 2 2 4" xfId="2553" xr:uid="{A4A57786-7191-4EB7-9041-40E701F8C1A7}"/>
    <cellStyle name="Millares 2 2 2 2 2 5" xfId="3097" xr:uid="{AE112E4F-5E9F-4EFF-B1F8-32DF1695286B}"/>
    <cellStyle name="Millares 2 2 2 2 3" xfId="430" xr:uid="{00000000-0005-0000-0000-0000ED010000}"/>
    <cellStyle name="Millares 2 2 2 2 3 2" xfId="2247" xr:uid="{9B132FC5-067D-4C91-B186-6DE4D890A8B0}"/>
    <cellStyle name="Millares 2 2 2 2 3 3" xfId="2665" xr:uid="{29E284E6-BD4E-44B6-8D8B-9D7954BB65A8}"/>
    <cellStyle name="Millares 2 2 2 2 3 4" xfId="3209" xr:uid="{C2F22377-CE27-4AB6-9793-3CF61393DB0D}"/>
    <cellStyle name="Millares 2 2 2 2 4" xfId="633" xr:uid="{00000000-0005-0000-0000-0000EE010000}"/>
    <cellStyle name="Millares 2 2 2 2 4 2" xfId="2867" xr:uid="{2DAAD805-BA41-4E37-B535-5953A76A83E8}"/>
    <cellStyle name="Millares 2 2 2 2 5" xfId="2031" xr:uid="{577921CD-8D10-4ABA-A1CA-1F8BA4EF89F6}"/>
    <cellStyle name="Millares 2 2 2 2 6" xfId="2449" xr:uid="{A592CD64-C570-482F-BBCC-AB7D43F17459}"/>
    <cellStyle name="Millares 2 2 2 2 7" xfId="2993" xr:uid="{0B8E8079-A401-4F83-9DED-A3F5ACA53BF8}"/>
    <cellStyle name="Millares 2 2 2 3" xfId="148" xr:uid="{00000000-0005-0000-0000-0000EF010000}"/>
    <cellStyle name="Millares 2 2 2 3 2" xfId="262" xr:uid="{00000000-0005-0000-0000-0000F0010000}"/>
    <cellStyle name="Millares 2 2 2 3 2 2" xfId="489" xr:uid="{00000000-0005-0000-0000-0000F1010000}"/>
    <cellStyle name="Millares 2 2 2 3 2 2 2" xfId="2305" xr:uid="{252BC1D7-41C3-4097-A34F-867D9C141FA5}"/>
    <cellStyle name="Millares 2 2 2 3 2 2 3" xfId="2723" xr:uid="{842D3E5F-77FD-4526-9729-B6DFA0620418}"/>
    <cellStyle name="Millares 2 2 2 3 2 2 4" xfId="3267" xr:uid="{A2DE1C1B-44D3-4C25-9A56-C31E7E31A595}"/>
    <cellStyle name="Millares 2 2 2 3 2 3" xfId="2093" xr:uid="{2CE582BD-5100-455A-9F43-9F0F5CAC11E6}"/>
    <cellStyle name="Millares 2 2 2 3 2 4" xfId="2511" xr:uid="{0E691F84-4B4A-4D2C-BF93-2F1DEAC7E10D}"/>
    <cellStyle name="Millares 2 2 2 3 2 5" xfId="3055" xr:uid="{60E8CCEC-4D96-456D-B33C-07000DE8096D}"/>
    <cellStyle name="Millares 2 2 2 3 3" xfId="388" xr:uid="{00000000-0005-0000-0000-0000F2010000}"/>
    <cellStyle name="Millares 2 2 2 3 3 2" xfId="2205" xr:uid="{9E4A29D2-481E-4177-87F6-6DB0158719D6}"/>
    <cellStyle name="Millares 2 2 2 3 3 3" xfId="2623" xr:uid="{56E4E4BE-996D-4F70-9F0D-1412D840B3D8}"/>
    <cellStyle name="Millares 2 2 2 3 3 4" xfId="3167" xr:uid="{E3ACBB2A-F391-4515-862D-259F43F4A391}"/>
    <cellStyle name="Millares 2 2 2 3 4" xfId="591" xr:uid="{00000000-0005-0000-0000-0000F3010000}"/>
    <cellStyle name="Millares 2 2 2 3 4 2" xfId="2825" xr:uid="{FBBD18AE-31BB-43A9-AA78-6D49FF8B450C}"/>
    <cellStyle name="Millares 2 2 2 3 5" xfId="1989" xr:uid="{55104B4F-2890-4390-ACF1-8559081AE865}"/>
    <cellStyle name="Millares 2 2 2 3 6" xfId="2407" xr:uid="{7A12DAAE-65C1-42CA-AF23-B4FDD407BF48}"/>
    <cellStyle name="Millares 2 2 2 3 7" xfId="2951" xr:uid="{11497CEC-7977-4055-B791-3B669C02086C}"/>
    <cellStyle name="Millares 2 2 2 4" xfId="235" xr:uid="{00000000-0005-0000-0000-0000F4010000}"/>
    <cellStyle name="Millares 2 2 2 4 2" xfId="462" xr:uid="{00000000-0005-0000-0000-0000F5010000}"/>
    <cellStyle name="Millares 2 2 2 4 2 2" xfId="2278" xr:uid="{4C22C0CE-E75C-43BA-84F3-B22E80603395}"/>
    <cellStyle name="Millares 2 2 2 4 2 3" xfId="2696" xr:uid="{64EAC8F4-4247-4259-9E5F-D0E8AC7A6D49}"/>
    <cellStyle name="Millares 2 2 2 4 2 4" xfId="3240" xr:uid="{DD25FCD1-C420-464C-BF28-D368B128365E}"/>
    <cellStyle name="Millares 2 2 2 4 3" xfId="2066" xr:uid="{B290885F-AE9B-4CC0-B099-A5A91B9A5ED1}"/>
    <cellStyle name="Millares 2 2 2 4 4" xfId="2484" xr:uid="{C56AE7BF-3B91-4CBA-8FC5-65A3DFDA6425}"/>
    <cellStyle name="Millares 2 2 2 4 5" xfId="3028" xr:uid="{C1A87028-8B45-43E4-9217-9C1B7225A747}"/>
    <cellStyle name="Millares 2 2 2 5" xfId="361" xr:uid="{00000000-0005-0000-0000-0000F6010000}"/>
    <cellStyle name="Millares 2 2 2 5 2" xfId="2178" xr:uid="{BC0A93BF-4F0A-4D2E-8897-05611E2CF2FA}"/>
    <cellStyle name="Millares 2 2 2 5 3" xfId="2596" xr:uid="{5E6D5C67-CB91-4B0E-953E-021FB2DCC13E}"/>
    <cellStyle name="Millares 2 2 2 5 4" xfId="3140" xr:uid="{7D942825-941A-4954-BAEB-D14E9EEF141F}"/>
    <cellStyle name="Millares 2 2 2 6" xfId="564" xr:uid="{00000000-0005-0000-0000-0000F7010000}"/>
    <cellStyle name="Millares 2 2 2 6 2" xfId="2798" xr:uid="{DAF28FD4-597D-44A3-834F-CE014BCF9CFB}"/>
    <cellStyle name="Millares 2 2 2 7" xfId="1918" xr:uid="{00000000-0005-0000-0000-0000F8010000}"/>
    <cellStyle name="Millares 2 2 2 7 2" xfId="2901" xr:uid="{6C1F00C8-BEF0-43F9-8A81-19D06D6ED597}"/>
    <cellStyle name="Millares 2 2 2 8" xfId="1962" xr:uid="{28CAB67B-74C6-493D-AA0E-B88FA241B8E2}"/>
    <cellStyle name="Millares 2 2 2 9" xfId="2380" xr:uid="{2B0D01C0-11F4-4E3D-A4A7-9210DD2D9DCB}"/>
    <cellStyle name="Millares 2 2 3" xfId="182" xr:uid="{00000000-0005-0000-0000-0000F9010000}"/>
    <cellStyle name="Millares 2 2 3 2" xfId="294" xr:uid="{00000000-0005-0000-0000-0000FA010000}"/>
    <cellStyle name="Millares 2 2 3 2 2" xfId="521" xr:uid="{00000000-0005-0000-0000-0000FB010000}"/>
    <cellStyle name="Millares 2 2 3 2 2 2" xfId="2337" xr:uid="{5BD095E9-A305-488F-89EF-105AEF8624AD}"/>
    <cellStyle name="Millares 2 2 3 2 2 3" xfId="2755" xr:uid="{341AEE4B-1161-4009-9913-D483A97F856B}"/>
    <cellStyle name="Millares 2 2 3 2 2 4" xfId="3299" xr:uid="{0F316553-B0BF-4A4B-A10E-B4FA965EFBB9}"/>
    <cellStyle name="Millares 2 2 3 2 3" xfId="2125" xr:uid="{537E9FE1-9045-4E22-A0F1-E4621BF83537}"/>
    <cellStyle name="Millares 2 2 3 2 4" xfId="2543" xr:uid="{3AA0B42B-C7BB-4612-81C0-91CA32AD3CE7}"/>
    <cellStyle name="Millares 2 2 3 2 5" xfId="3087" xr:uid="{AC062725-5A76-4179-BEA9-DB7463477074}"/>
    <cellStyle name="Millares 2 2 3 3" xfId="420" xr:uid="{00000000-0005-0000-0000-0000FC010000}"/>
    <cellStyle name="Millares 2 2 3 3 2" xfId="2237" xr:uid="{84AD2D91-C0F9-404D-9C3F-7E37420E7703}"/>
    <cellStyle name="Millares 2 2 3 3 3" xfId="2655" xr:uid="{6C6BAD27-B49F-4424-A017-C74D3C9DBCF3}"/>
    <cellStyle name="Millares 2 2 3 3 4" xfId="3199" xr:uid="{00AD50F3-F29D-4752-80B0-3CE2282C25C3}"/>
    <cellStyle name="Millares 2 2 3 4" xfId="623" xr:uid="{00000000-0005-0000-0000-0000FD010000}"/>
    <cellStyle name="Millares 2 2 3 4 2" xfId="2857" xr:uid="{78C541D3-A15A-42CE-B255-C6FC27A7B547}"/>
    <cellStyle name="Millares 2 2 3 5" xfId="1932" xr:uid="{00000000-0005-0000-0000-0000FE010000}"/>
    <cellStyle name="Millares 2 2 3 6" xfId="2021" xr:uid="{DF70B35F-3716-4ED7-AE60-CD7BA970E1B4}"/>
    <cellStyle name="Millares 2 2 3 7" xfId="2439" xr:uid="{34528520-3998-4AB4-A3A9-120878B572BA}"/>
    <cellStyle name="Millares 2 2 3 8" xfId="2983" xr:uid="{70478BEE-3F74-4BE6-94DA-B2A7E126279E}"/>
    <cellStyle name="Millares 2 2 4" xfId="170" xr:uid="{00000000-0005-0000-0000-0000FF010000}"/>
    <cellStyle name="Millares 2 2 4 2" xfId="283" xr:uid="{00000000-0005-0000-0000-000000020000}"/>
    <cellStyle name="Millares 2 2 4 2 2" xfId="510" xr:uid="{00000000-0005-0000-0000-000001020000}"/>
    <cellStyle name="Millares 2 2 4 2 2 2" xfId="2326" xr:uid="{88FC6DE6-593D-4E33-A7D5-D9BC380D7107}"/>
    <cellStyle name="Millares 2 2 4 2 2 3" xfId="2744" xr:uid="{B7CFB0D8-3FC3-4C4A-B7A1-1EB0D75BB92A}"/>
    <cellStyle name="Millares 2 2 4 2 2 4" xfId="3288" xr:uid="{4FB85811-BD85-4C57-B86B-A1A2B60F18D4}"/>
    <cellStyle name="Millares 2 2 4 2 3" xfId="2114" xr:uid="{A82931D8-4FEA-4B96-B97D-9E34B98AF931}"/>
    <cellStyle name="Millares 2 2 4 2 4" xfId="2532" xr:uid="{C8663145-6BCF-4C87-AA66-896C0503AF9C}"/>
    <cellStyle name="Millares 2 2 4 2 5" xfId="3076" xr:uid="{E329D7F3-1691-43C2-B089-DE5BA734498B}"/>
    <cellStyle name="Millares 2 2 4 3" xfId="409" xr:uid="{00000000-0005-0000-0000-000002020000}"/>
    <cellStyle name="Millares 2 2 4 3 2" xfId="2226" xr:uid="{D0B06E57-0047-499D-B680-0C2649DF3071}"/>
    <cellStyle name="Millares 2 2 4 3 3" xfId="2644" xr:uid="{7857172F-E4E9-493C-B537-172456F20C36}"/>
    <cellStyle name="Millares 2 2 4 3 4" xfId="3188" xr:uid="{5B2BB60E-4ED8-4177-BDAD-DB58429F7164}"/>
    <cellStyle name="Millares 2 2 4 4" xfId="612" xr:uid="{00000000-0005-0000-0000-000003020000}"/>
    <cellStyle name="Millares 2 2 4 4 2" xfId="2846" xr:uid="{04BBFC19-DE16-4AB5-9B72-D2ACCBD270E2}"/>
    <cellStyle name="Millares 2 2 4 5" xfId="2010" xr:uid="{D628AC67-5DB8-4E40-8671-14C920AEF950}"/>
    <cellStyle name="Millares 2 2 4 6" xfId="2428" xr:uid="{0EE0E006-6E21-44CF-AAB4-9449B03B3B8C}"/>
    <cellStyle name="Millares 2 2 4 7" xfId="2972" xr:uid="{95DD2B99-5DAD-45AA-B771-9311FC4FA429}"/>
    <cellStyle name="Millares 2 2 5" xfId="138" xr:uid="{00000000-0005-0000-0000-000004020000}"/>
    <cellStyle name="Millares 2 2 5 2" xfId="252" xr:uid="{00000000-0005-0000-0000-000005020000}"/>
    <cellStyle name="Millares 2 2 5 2 2" xfId="479" xr:uid="{00000000-0005-0000-0000-000006020000}"/>
    <cellStyle name="Millares 2 2 5 2 2 2" xfId="2295" xr:uid="{94F3340C-4317-4A44-8E2A-8FF2F7D3BD56}"/>
    <cellStyle name="Millares 2 2 5 2 2 3" xfId="2713" xr:uid="{F49D3E96-774F-4278-BE45-FAAF5D80A40B}"/>
    <cellStyle name="Millares 2 2 5 2 2 4" xfId="3257" xr:uid="{F018BC0B-340B-4F1A-80AB-963590A2CC6B}"/>
    <cellStyle name="Millares 2 2 5 2 3" xfId="2083" xr:uid="{E16BD657-2554-417F-90F8-946628D973AA}"/>
    <cellStyle name="Millares 2 2 5 2 4" xfId="2501" xr:uid="{C51EF308-F844-40B0-A94B-09457459ED6E}"/>
    <cellStyle name="Millares 2 2 5 2 5" xfId="3045" xr:uid="{F0304C54-336F-4116-BF59-4EAF694E0128}"/>
    <cellStyle name="Millares 2 2 5 3" xfId="378" xr:uid="{00000000-0005-0000-0000-000007020000}"/>
    <cellStyle name="Millares 2 2 5 3 2" xfId="2195" xr:uid="{25FB9B93-64DF-412C-AE69-7E18B9638431}"/>
    <cellStyle name="Millares 2 2 5 3 3" xfId="2613" xr:uid="{2F6156D4-6DBC-43F9-9E79-F743BC2BE863}"/>
    <cellStyle name="Millares 2 2 5 3 4" xfId="3157" xr:uid="{B1AD0A92-075A-4B3C-9EE0-F2FB076B7747}"/>
    <cellStyle name="Millares 2 2 5 4" xfId="581" xr:uid="{00000000-0005-0000-0000-000008020000}"/>
    <cellStyle name="Millares 2 2 5 4 2" xfId="2815" xr:uid="{74A2B195-3CD1-456A-BE66-71C5E45D9EA4}"/>
    <cellStyle name="Millares 2 2 5 5" xfId="1979" xr:uid="{95D1260D-A19E-426E-A079-80778E6BA5FC}"/>
    <cellStyle name="Millares 2 2 5 6" xfId="2397" xr:uid="{38235880-ED4C-4282-930B-E915001E6280}"/>
    <cellStyle name="Millares 2 2 5 7" xfId="2941" xr:uid="{528B42EA-B3F4-4456-923F-4DDC6ECC53DE}"/>
    <cellStyle name="Millares 2 2 6" xfId="223" xr:uid="{00000000-0005-0000-0000-000009020000}"/>
    <cellStyle name="Millares 2 2 6 2" xfId="450" xr:uid="{00000000-0005-0000-0000-00000A020000}"/>
    <cellStyle name="Millares 2 2 6 2 2" xfId="2266" xr:uid="{1F27A63A-002D-492B-AE46-965DEBC5E0AF}"/>
    <cellStyle name="Millares 2 2 6 2 3" xfId="2684" xr:uid="{FBFDA495-FB16-4179-A7AE-8E6A3A4F317E}"/>
    <cellStyle name="Millares 2 2 6 2 4" xfId="3228" xr:uid="{ADD969B0-E964-4873-87DD-943AA570DB1E}"/>
    <cellStyle name="Millares 2 2 6 3" xfId="2054" xr:uid="{97AF8383-B56C-4438-B0BB-FE5449E64054}"/>
    <cellStyle name="Millares 2 2 6 4" xfId="2472" xr:uid="{BE818FE1-4176-4248-9083-71B6E1F077A0}"/>
    <cellStyle name="Millares 2 2 6 5" xfId="3016" xr:uid="{C8373460-D1C9-4BF7-87FC-5EF5FE40763F}"/>
    <cellStyle name="Millares 2 2 7" xfId="348" xr:uid="{00000000-0005-0000-0000-00000B020000}"/>
    <cellStyle name="Millares 2 2 7 2" xfId="2166" xr:uid="{CEFCDEBF-2947-40E5-B40C-661C0A507D73}"/>
    <cellStyle name="Millares 2 2 7 3" xfId="2584" xr:uid="{D37AA3C3-2992-4BD5-BB8A-EF50B7C67B7E}"/>
    <cellStyle name="Millares 2 2 7 4" xfId="3128" xr:uid="{5AB3C8DA-CABB-4109-8A59-96F32770A3D8}"/>
    <cellStyle name="Millares 2 2 7 5" xfId="3435" xr:uid="{2093A0B4-B9A0-4081-AEA8-0FC80B66E2A5}"/>
    <cellStyle name="Millares 2 2 8" xfId="552" xr:uid="{00000000-0005-0000-0000-00000C020000}"/>
    <cellStyle name="Millares 2 2 8 2" xfId="2786" xr:uid="{F910C0CD-A610-4D10-ABE8-CEC93DC8A7C6}"/>
    <cellStyle name="Millares 2 2 8 3" xfId="3454" xr:uid="{024AE65C-215A-412D-95FA-2DAADFB5DF81}"/>
    <cellStyle name="Millares 2 2 9" xfId="663" xr:uid="{00000000-0005-0000-0000-00000D020000}"/>
    <cellStyle name="Millares 2 2 9 2" xfId="3487" xr:uid="{9E2A7B6D-4A7E-4638-8195-792F040463E3}"/>
    <cellStyle name="Millares 2 3" xfId="89" xr:uid="{00000000-0005-0000-0000-00000E020000}"/>
    <cellStyle name="Millares 2 3 2" xfId="664" xr:uid="{00000000-0005-0000-0000-00000F020000}"/>
    <cellStyle name="Millares 2 3 2 2" xfId="2889" xr:uid="{EA909C1F-DE8B-4B5A-BB45-ADD8F9BE1329}"/>
    <cellStyle name="Millares 2 3 2 3" xfId="3436" xr:uid="{7AA5BF3A-161A-4188-A62E-6482679CD765}"/>
    <cellStyle name="Millares 2 3 3" xfId="1895" xr:uid="{00000000-0005-0000-0000-000010020000}"/>
    <cellStyle name="Millares 2 3 3 2" xfId="3450" xr:uid="{98C51918-B912-40F0-86AD-65BEE7098AF7}"/>
    <cellStyle name="Millares 2 3 4" xfId="3360" xr:uid="{DC99F8DB-43F4-43EC-BE27-B5448F661C56}"/>
    <cellStyle name="Millares 2 3 5" xfId="3396" xr:uid="{D1ECFEC5-3322-4A36-801A-155100F88E41}"/>
    <cellStyle name="Millares 2 4" xfId="94" xr:uid="{00000000-0005-0000-0000-000011020000}"/>
    <cellStyle name="Millares 2 4 2" xfId="110" xr:uid="{00000000-0005-0000-0000-000012020000}"/>
    <cellStyle name="Millares 2 4 3" xfId="1902" xr:uid="{00000000-0005-0000-0000-000013020000}"/>
    <cellStyle name="Millares 2 5" xfId="69" xr:uid="{00000000-0005-0000-0000-000014020000}"/>
    <cellStyle name="Millares 2 6" xfId="342" xr:uid="{00000000-0005-0000-0000-000015020000}"/>
    <cellStyle name="Millares 2 6 2" xfId="3412" xr:uid="{01EBE5B4-CF95-4377-B289-149B62FB2BD5}"/>
    <cellStyle name="Millares 2 7" xfId="337" xr:uid="{00000000-0005-0000-0000-000016020000}"/>
    <cellStyle name="Millares 2 7 2" xfId="3434" xr:uid="{B7084F19-6189-4566-834A-04975B66C634}"/>
    <cellStyle name="Millares 2 8" xfId="1808" xr:uid="{00000000-0005-0000-0000-000017020000}"/>
    <cellStyle name="Millares 20" xfId="211" xr:uid="{00000000-0005-0000-0000-000018020000}"/>
    <cellStyle name="Millares 20 2" xfId="319" xr:uid="{00000000-0005-0000-0000-000019020000}"/>
    <cellStyle name="Millares 20 2 2" xfId="2150" xr:uid="{4A0B7DC3-03DD-4644-AFCF-E26C2725605B}"/>
    <cellStyle name="Millares 20 2 3" xfId="2568" xr:uid="{79424B82-0D61-4140-92D8-541EAACA10EE}"/>
    <cellStyle name="Millares 20 2 4" xfId="3112" xr:uid="{88DD1C4C-A2C8-4D3E-B875-051C34E55B48}"/>
    <cellStyle name="Millares 20 3" xfId="546" xr:uid="{00000000-0005-0000-0000-00001A020000}"/>
    <cellStyle name="Millares 20 3 2" xfId="2362" xr:uid="{B7818BAA-7F5E-475B-BAF1-6FA357E622FD}"/>
    <cellStyle name="Millares 20 3 3" xfId="2780" xr:uid="{7C2C79A5-714F-4A0B-A5C8-12F27E00224E}"/>
    <cellStyle name="Millares 20 3 4" xfId="3324" xr:uid="{5E30177A-8D2F-483C-B225-90936C2B0FEE}"/>
    <cellStyle name="Millares 20 4" xfId="3340" xr:uid="{C29D6346-987B-4022-830E-6A4D8CC9BF4C}"/>
    <cellStyle name="Millares 21" xfId="213" xr:uid="{00000000-0005-0000-0000-00001B020000}"/>
    <cellStyle name="Millares 21 2" xfId="3395" xr:uid="{FD3D684A-22BB-4271-BEC5-C86418FBE162}"/>
    <cellStyle name="Millares 21 2 2" xfId="3480" xr:uid="{D4B66269-D9A0-4F22-B0E4-128698C75958}"/>
    <cellStyle name="Millares 21 3" xfId="3461" xr:uid="{D0D7E915-71A7-43D3-9184-B4C631EBF535}"/>
    <cellStyle name="Millares 21 4" xfId="3426" xr:uid="{FFC2B2B0-EE8B-4627-A0AC-EA5B7928791F}"/>
    <cellStyle name="Millares 212" xfId="1810" xr:uid="{00000000-0005-0000-0000-00001C020000}"/>
    <cellStyle name="Millares 212 2" xfId="1919" xr:uid="{00000000-0005-0000-0000-00001D020000}"/>
    <cellStyle name="Millares 212 2 2" xfId="2902" xr:uid="{C3DA4088-4334-4555-AB31-4FFD67AEFA8C}"/>
    <cellStyle name="Millares 212 2 3" xfId="3368" xr:uid="{A73E351A-8800-441F-A0AE-F6094760FC66}"/>
    <cellStyle name="Millares 212 3" xfId="2893" xr:uid="{EA5088AC-BA57-44E3-8792-E95D36EACD96}"/>
    <cellStyle name="Millares 212 3 2" xfId="3377" xr:uid="{24B7F37A-88E8-4385-B81D-9E3B1209B4CC}"/>
    <cellStyle name="Millares 212 4" xfId="3390" xr:uid="{9418599C-2852-49F6-AB50-9FA8EC878796}"/>
    <cellStyle name="Millares 212 5" xfId="3332" xr:uid="{11855474-35D6-4AE9-8F12-D33F25D214CC}"/>
    <cellStyle name="Millares 22" xfId="214" xr:uid="{00000000-0005-0000-0000-00001E020000}"/>
    <cellStyle name="Millares 22 2" xfId="2046" xr:uid="{98136693-E40A-488A-AFE3-12C9D904F6A6}"/>
    <cellStyle name="Millares 22 3" xfId="2464" xr:uid="{00B579CF-07BF-428F-AA78-AE857D77BDD5}"/>
    <cellStyle name="Millares 22 4" xfId="3008" xr:uid="{CFE9DEB3-DD61-49CB-AC12-C64179B5F356}"/>
    <cellStyle name="Millares 23" xfId="216" xr:uid="{00000000-0005-0000-0000-00001F020000}"/>
    <cellStyle name="Millares 23 2" xfId="2048" xr:uid="{FA1A4F51-9CF9-44BF-96B6-EEFF90F129A0}"/>
    <cellStyle name="Millares 23 3" xfId="2466" xr:uid="{AC80C710-866E-43E9-A0C0-7E5FB8BA3D06}"/>
    <cellStyle name="Millares 23 4" xfId="3010" xr:uid="{C462B298-03CC-40F2-9E23-D761CF66C4DB}"/>
    <cellStyle name="Millares 24" xfId="215" xr:uid="{00000000-0005-0000-0000-000020020000}"/>
    <cellStyle name="Millares 24 2" xfId="2047" xr:uid="{CC3E5F00-0F33-4CAE-85A2-C994838DFB60}"/>
    <cellStyle name="Millares 24 3" xfId="2465" xr:uid="{12DD727E-F435-4F92-97F8-06FE0CE34F02}"/>
    <cellStyle name="Millares 24 4" xfId="3009" xr:uid="{68BB21F9-6BEC-477A-A9D2-92FD953434CD}"/>
    <cellStyle name="Millares 25" xfId="322" xr:uid="{00000000-0005-0000-0000-000021020000}"/>
    <cellStyle name="Millares 25 2" xfId="3481" xr:uid="{0BF6B7CA-AD34-4038-8A6D-304BC0349FCC}"/>
    <cellStyle name="Millares 25 3" xfId="3462" xr:uid="{19ECD0E4-95E2-47D4-8CB2-83CA4EDC9B5C}"/>
    <cellStyle name="Millares 26" xfId="648" xr:uid="{00000000-0005-0000-0000-000022020000}"/>
    <cellStyle name="Millares 26 2" xfId="3482" xr:uid="{8E44D72C-BD85-49FA-B024-8EC6869808BF}"/>
    <cellStyle name="Millares 26 3" xfId="3463" xr:uid="{AAB8E35E-72B5-43B1-8E5D-35DF28BA5276}"/>
    <cellStyle name="Millares 27" xfId="651" xr:uid="{00000000-0005-0000-0000-000023020000}"/>
    <cellStyle name="Millares 27 2" xfId="3483" xr:uid="{1D9BB01F-3E54-46D4-A2B8-9C922B7FBE69}"/>
    <cellStyle name="Millares 27 3" xfId="3464" xr:uid="{C35A1FB0-705C-447E-85EF-DF6EEF94E6A8}"/>
    <cellStyle name="Millares 28" xfId="650" xr:uid="{00000000-0005-0000-0000-000024020000}"/>
    <cellStyle name="Millares 28 2" xfId="3445" xr:uid="{1699C885-03AE-4BD9-8CA1-B12E6626BF04}"/>
    <cellStyle name="Millares 29" xfId="658" xr:uid="{00000000-0005-0000-0000-000025020000}"/>
    <cellStyle name="Millares 29 2" xfId="3466" xr:uid="{CD684F2D-7482-4A19-9D5D-12824AA8BF86}"/>
    <cellStyle name="Millares 3" xfId="58" xr:uid="{00000000-0005-0000-0000-000026020000}"/>
    <cellStyle name="Millares 3 11" xfId="1877" xr:uid="{00000000-0005-0000-0000-000027020000}"/>
    <cellStyle name="Millares 3 11 2" xfId="1920" xr:uid="{00000000-0005-0000-0000-000028020000}"/>
    <cellStyle name="Millares 3 11 2 2" xfId="2903" xr:uid="{2F94C1B0-4C4E-4A2E-AF57-C809DA009CEB}"/>
    <cellStyle name="Millares 3 11 2 3" xfId="3369" xr:uid="{4AB75B1C-EA2F-430A-956B-2DEB76810FBF}"/>
    <cellStyle name="Millares 3 2" xfId="71" xr:uid="{00000000-0005-0000-0000-000029020000}"/>
    <cellStyle name="Millares 3 2 2" xfId="666" xr:uid="{00000000-0005-0000-0000-00002A020000}"/>
    <cellStyle name="Millares 3 2 2 2" xfId="3382" xr:uid="{666D4737-6CD3-48A2-A5C8-A596EF60DAED}"/>
    <cellStyle name="Millares 3 2 2 3" xfId="3452" xr:uid="{8B16E568-20FB-42B8-BEEC-5DF064EDEFA1}"/>
    <cellStyle name="Millares 3 2 3" xfId="1903" xr:uid="{00000000-0005-0000-0000-00002B020000}"/>
    <cellStyle name="Millares 3 2 4" xfId="3364" xr:uid="{89056FDF-FECF-41E4-9A8E-AA81384DC76B}"/>
    <cellStyle name="Millares 3 3" xfId="665" xr:uid="{00000000-0005-0000-0000-00002C020000}"/>
    <cellStyle name="Millares 3 3 2" xfId="1928" xr:uid="{00000000-0005-0000-0000-00002D020000}"/>
    <cellStyle name="Millares 3 3 3" xfId="3376" xr:uid="{69E1B0CB-16D5-480D-9158-6268CFB4C6D3}"/>
    <cellStyle name="Millares 3 4" xfId="1890" xr:uid="{00000000-0005-0000-0000-00002E020000}"/>
    <cellStyle name="Millares 3 4 2" xfId="3442" xr:uid="{32AD49C8-5C42-4DA2-AE8F-D97AA7F95F28}"/>
    <cellStyle name="Millares 3 5" xfId="3345" xr:uid="{D701DADF-F831-4E67-AD4A-AFE484B52811}"/>
    <cellStyle name="Millares 3 6" xfId="3415" xr:uid="{B627F2FD-2441-43FE-B24E-AECA771E7BAC}"/>
    <cellStyle name="Millares 30" xfId="668" xr:uid="{00000000-0005-0000-0000-00002F020000}"/>
    <cellStyle name="Millares 30 2" xfId="3485" xr:uid="{34E5BEBA-50B5-40D5-9329-5A81B48FBB7D}"/>
    <cellStyle name="Millares 31" xfId="1795" xr:uid="{00000000-0005-0000-0000-000030020000}"/>
    <cellStyle name="Millares 31 2" xfId="3489" xr:uid="{C7698325-4EFC-4AE1-AB3E-B566BA3C75B0}"/>
    <cellStyle name="Millares 32" xfId="667" xr:uid="{00000000-0005-0000-0000-000031020000}"/>
    <cellStyle name="Millares 33" xfId="1794" xr:uid="{00000000-0005-0000-0000-000032020000}"/>
    <cellStyle name="Millares 34" xfId="1760" xr:uid="{00000000-0005-0000-0000-000033020000}"/>
    <cellStyle name="Millares 35" xfId="1793" xr:uid="{00000000-0005-0000-0000-000034020000}"/>
    <cellStyle name="Millares 36" xfId="1761" xr:uid="{00000000-0005-0000-0000-000035020000}"/>
    <cellStyle name="Millares 37" xfId="1799" xr:uid="{00000000-0005-0000-0000-000036020000}"/>
    <cellStyle name="Millares 38" xfId="1803" xr:uid="{00000000-0005-0000-0000-000037020000}"/>
    <cellStyle name="Millares 39" xfId="1798" xr:uid="{00000000-0005-0000-0000-000038020000}"/>
    <cellStyle name="Millares 4" xfId="57" xr:uid="{00000000-0005-0000-0000-000039020000}"/>
    <cellStyle name="Millares 4 2" xfId="127" xr:uid="{00000000-0005-0000-0000-00003A020000}"/>
    <cellStyle name="Millares 4 2 2" xfId="1904" xr:uid="{00000000-0005-0000-0000-00003B020000}"/>
    <cellStyle name="Millares 4 2 2 2" xfId="3438" xr:uid="{D504FCFF-CB78-4C4B-ADA1-F5C67D2E905D}"/>
    <cellStyle name="Millares 4 2 3" xfId="3473" xr:uid="{5CF63A55-F208-4DEB-A858-DA3CB538115D}"/>
    <cellStyle name="Millares 4 2 4" xfId="3421" xr:uid="{34120585-F09D-4B23-8161-06BD2785D944}"/>
    <cellStyle name="Millares 4 3" xfId="115" xr:uid="{00000000-0005-0000-0000-00003C020000}"/>
    <cellStyle name="Millares 4 3 10" xfId="2933" xr:uid="{DF268531-A5DE-4284-BD45-0448FE174732}"/>
    <cellStyle name="Millares 4 3 11" xfId="3408" xr:uid="{5E017EE5-7902-47C7-8F1B-4230908D2BF4}"/>
    <cellStyle name="Millares 4 3 2" xfId="204" xr:uid="{00000000-0005-0000-0000-00003D020000}"/>
    <cellStyle name="Millares 4 3 2 2" xfId="313" xr:uid="{00000000-0005-0000-0000-00003E020000}"/>
    <cellStyle name="Millares 4 3 2 2 2" xfId="540" xr:uid="{00000000-0005-0000-0000-00003F020000}"/>
    <cellStyle name="Millares 4 3 2 2 2 2" xfId="2356" xr:uid="{FC66F7D1-4343-4704-98B5-315710F98A7B}"/>
    <cellStyle name="Millares 4 3 2 2 2 3" xfId="2774" xr:uid="{4F46455E-CE1C-43FE-A0B1-8A8403382F1B}"/>
    <cellStyle name="Millares 4 3 2 2 2 4" xfId="3318" xr:uid="{64B19F66-96BE-4B20-A53B-C298F4C04F23}"/>
    <cellStyle name="Millares 4 3 2 2 3" xfId="2144" xr:uid="{96B1546C-CBE8-455A-A533-E089F73C7A1E}"/>
    <cellStyle name="Millares 4 3 2 2 4" xfId="2562" xr:uid="{04942D92-F76D-49B1-8AFE-7E261EFF0BA8}"/>
    <cellStyle name="Millares 4 3 2 2 5" xfId="3106" xr:uid="{F20E4C79-2DF1-422A-899D-441AFF0C915D}"/>
    <cellStyle name="Millares 4 3 2 3" xfId="439" xr:uid="{00000000-0005-0000-0000-000040020000}"/>
    <cellStyle name="Millares 4 3 2 3 2" xfId="2256" xr:uid="{BAB8ABFA-42DC-4083-8785-F941BD181EF5}"/>
    <cellStyle name="Millares 4 3 2 3 3" xfId="2674" xr:uid="{C09DD970-9071-40D8-948F-2D3C08D1F0EA}"/>
    <cellStyle name="Millares 4 3 2 3 4" xfId="3218" xr:uid="{0154674E-8953-4168-B741-C50A215DFDC2}"/>
    <cellStyle name="Millares 4 3 2 4" xfId="642" xr:uid="{00000000-0005-0000-0000-000041020000}"/>
    <cellStyle name="Millares 4 3 2 4 2" xfId="2876" xr:uid="{1C15925E-9587-44C5-82BF-80407FEFFECD}"/>
    <cellStyle name="Millares 4 3 2 5" xfId="2040" xr:uid="{B926E91B-1CCD-4B59-A6D8-C3D3CB79C3F9}"/>
    <cellStyle name="Millares 4 3 2 6" xfId="2458" xr:uid="{DAA0D8B4-FE30-4425-8480-5C1915CF12AC}"/>
    <cellStyle name="Millares 4 3 2 7" xfId="3002" xr:uid="{AD8D53BD-3AB5-4F56-887E-77389C0A3056}"/>
    <cellStyle name="Millares 4 3 3" xfId="158" xr:uid="{00000000-0005-0000-0000-000042020000}"/>
    <cellStyle name="Millares 4 3 3 2" xfId="272" xr:uid="{00000000-0005-0000-0000-000043020000}"/>
    <cellStyle name="Millares 4 3 3 2 2" xfId="499" xr:uid="{00000000-0005-0000-0000-000044020000}"/>
    <cellStyle name="Millares 4 3 3 2 2 2" xfId="2315" xr:uid="{1323E801-BD32-4EC3-9A23-DB2324971EE1}"/>
    <cellStyle name="Millares 4 3 3 2 2 3" xfId="2733" xr:uid="{EDE1CF69-88AF-4832-A7BD-DD6D105CFCFC}"/>
    <cellStyle name="Millares 4 3 3 2 2 4" xfId="3277" xr:uid="{91A0E544-8084-4368-94E0-BC2F51F2C7E2}"/>
    <cellStyle name="Millares 4 3 3 2 3" xfId="2103" xr:uid="{964B901C-C2F2-4305-95DE-8B0416526EB1}"/>
    <cellStyle name="Millares 4 3 3 2 4" xfId="2521" xr:uid="{55C200E4-4294-4327-AF3F-83F422A0C746}"/>
    <cellStyle name="Millares 4 3 3 2 5" xfId="3065" xr:uid="{6B663E56-0DA2-48EE-8E4B-B6161E11C72D}"/>
    <cellStyle name="Millares 4 3 3 3" xfId="398" xr:uid="{00000000-0005-0000-0000-000045020000}"/>
    <cellStyle name="Millares 4 3 3 3 2" xfId="2215" xr:uid="{2890AD4E-4E7D-45EF-B910-54220ABB934E}"/>
    <cellStyle name="Millares 4 3 3 3 3" xfId="2633" xr:uid="{A910CC20-E59C-4C79-8BAF-509EA3807172}"/>
    <cellStyle name="Millares 4 3 3 3 4" xfId="3177" xr:uid="{C28989CB-EEF1-4049-BC4E-6F6F090378BC}"/>
    <cellStyle name="Millares 4 3 3 4" xfId="601" xr:uid="{00000000-0005-0000-0000-000046020000}"/>
    <cellStyle name="Millares 4 3 3 4 2" xfId="2835" xr:uid="{14F9245C-6F3E-472A-A4F3-9D9EA25D3DE5}"/>
    <cellStyle name="Millares 4 3 3 5" xfId="1999" xr:uid="{223F20FF-10B0-4E02-B8B9-299ED2FA0C8B}"/>
    <cellStyle name="Millares 4 3 3 6" xfId="2417" xr:uid="{58BF452E-72F5-4E8E-B33C-A35F153C1800}"/>
    <cellStyle name="Millares 4 3 3 7" xfId="2961" xr:uid="{04E8C325-4C0A-429B-AC05-4A547745ADFA}"/>
    <cellStyle name="Millares 4 3 4" xfId="244" xr:uid="{00000000-0005-0000-0000-000047020000}"/>
    <cellStyle name="Millares 4 3 4 2" xfId="471" xr:uid="{00000000-0005-0000-0000-000048020000}"/>
    <cellStyle name="Millares 4 3 4 2 2" xfId="2287" xr:uid="{6DD50C22-8BDB-4D85-9C8F-4D4B9525234E}"/>
    <cellStyle name="Millares 4 3 4 2 3" xfId="2705" xr:uid="{534E79C1-631A-4C19-B854-D6182518869B}"/>
    <cellStyle name="Millares 4 3 4 2 4" xfId="3249" xr:uid="{1F80399F-61CD-4E4B-A850-CB1FA3C1EF1A}"/>
    <cellStyle name="Millares 4 3 4 3" xfId="2075" xr:uid="{1D516228-244F-4EB2-B2B1-0DC13A21CA65}"/>
    <cellStyle name="Millares 4 3 4 4" xfId="2493" xr:uid="{8C15C5DF-F2C9-45A5-B8CA-104891A2FBD9}"/>
    <cellStyle name="Millares 4 3 4 5" xfId="3037" xr:uid="{3774B347-5633-43D7-BF6B-534576E915EC}"/>
    <cellStyle name="Millares 4 3 5" xfId="370" xr:uid="{00000000-0005-0000-0000-000049020000}"/>
    <cellStyle name="Millares 4 3 5 2" xfId="2187" xr:uid="{77E60883-ED7A-4AFD-B0BB-42C4AB136E5C}"/>
    <cellStyle name="Millares 4 3 5 3" xfId="2605" xr:uid="{BFEBD1C7-D0DE-4BCA-A5EB-BFA64742EC56}"/>
    <cellStyle name="Millares 4 3 5 4" xfId="3149" xr:uid="{39A58A3C-B6C6-4342-AF7E-4CC565D7CCD8}"/>
    <cellStyle name="Millares 4 3 6" xfId="573" xr:uid="{00000000-0005-0000-0000-00004A020000}"/>
    <cellStyle name="Millares 4 3 6 2" xfId="2807" xr:uid="{031A7B0A-1CB8-4D11-919B-4473DB81C8A8}"/>
    <cellStyle name="Millares 4 3 7" xfId="1933" xr:uid="{00000000-0005-0000-0000-00004B020000}"/>
    <cellStyle name="Millares 4 3 8" xfId="1971" xr:uid="{73DC1EF8-8D22-4F52-BF2C-D9A8D1FAFD4A}"/>
    <cellStyle name="Millares 4 3 9" xfId="2389" xr:uid="{AD3E37E4-EE28-4B32-8DAF-7A4C4E45D9E5}"/>
    <cellStyle name="Millares 4 4" xfId="186" xr:uid="{00000000-0005-0000-0000-00004C020000}"/>
    <cellStyle name="Millares 4 4 2" xfId="3424" xr:uid="{6E3F749E-9C34-498E-B2B6-1D3497BEBF95}"/>
    <cellStyle name="Millares 4 5" xfId="166" xr:uid="{00000000-0005-0000-0000-00004D020000}"/>
    <cellStyle name="Millares 4 5 2" xfId="279" xr:uid="{00000000-0005-0000-0000-00004E020000}"/>
    <cellStyle name="Millares 4 5 2 2" xfId="506" xr:uid="{00000000-0005-0000-0000-00004F020000}"/>
    <cellStyle name="Millares 4 5 2 2 2" xfId="2322" xr:uid="{405D351E-3690-48EE-95C3-15EB13047F19}"/>
    <cellStyle name="Millares 4 5 2 2 3" xfId="2740" xr:uid="{F9B1471D-F3F3-4CB6-812F-AB7817CFF2AF}"/>
    <cellStyle name="Millares 4 5 2 2 4" xfId="3284" xr:uid="{7554F850-B175-49DE-90DC-F9E406839D66}"/>
    <cellStyle name="Millares 4 5 2 3" xfId="2110" xr:uid="{F2A01B11-2BC3-4D22-B2A7-69CD0AD73800}"/>
    <cellStyle name="Millares 4 5 2 4" xfId="2528" xr:uid="{325723E4-1DAF-44B1-BFB4-BE03A8BE1B4C}"/>
    <cellStyle name="Millares 4 5 2 5" xfId="3072" xr:uid="{F7544F7C-64F5-4178-B15C-E95F172EF511}"/>
    <cellStyle name="Millares 4 5 3" xfId="405" xr:uid="{00000000-0005-0000-0000-000050020000}"/>
    <cellStyle name="Millares 4 5 3 2" xfId="2222" xr:uid="{D50AB9B6-871A-45CD-BDD1-7EB794CAE029}"/>
    <cellStyle name="Millares 4 5 3 3" xfId="2640" xr:uid="{B8B302FB-DAFD-49E8-A180-53D7FAB0AAFC}"/>
    <cellStyle name="Millares 4 5 3 4" xfId="3184" xr:uid="{4C5B98E5-9E22-4A95-9921-965895F9AB4E}"/>
    <cellStyle name="Millares 4 5 4" xfId="608" xr:uid="{00000000-0005-0000-0000-000051020000}"/>
    <cellStyle name="Millares 4 5 4 2" xfId="2842" xr:uid="{E764C538-0CB2-4271-8DC4-1846E23DD3AD}"/>
    <cellStyle name="Millares 4 5 5" xfId="2006" xr:uid="{2446FB3E-5E93-4842-ACAB-1318DE419967}"/>
    <cellStyle name="Millares 4 5 6" xfId="2424" xr:uid="{2B1F11EE-CBF2-4184-B4D5-EAFD9405852B}"/>
    <cellStyle name="Millares 4 5 7" xfId="2968" xr:uid="{255A5144-085B-4CB6-8D89-C4B24A811F7B}"/>
    <cellStyle name="Millares 4 6" xfId="1897" xr:uid="{00000000-0005-0000-0000-000052020000}"/>
    <cellStyle name="Millares 4 6 2" xfId="3437" xr:uid="{8A54CD92-6630-4EE7-8622-90AE9474F195}"/>
    <cellStyle name="Millares 4 7" xfId="3378" xr:uid="{DFE689EE-044F-44C4-B14A-DA3EB23FCCEB}"/>
    <cellStyle name="Millares 4 7 2" xfId="3488" xr:uid="{37DEDDC7-2303-43B5-906C-2760F74AE184}"/>
    <cellStyle name="Millares 4 8" xfId="3414" xr:uid="{795B4F84-8346-417B-9355-F2A514DDCC1C}"/>
    <cellStyle name="Millares 40" xfId="1802" xr:uid="{00000000-0005-0000-0000-000053020000}"/>
    <cellStyle name="Millares 41" xfId="1797" xr:uid="{00000000-0005-0000-0000-000054020000}"/>
    <cellStyle name="Millares 42" xfId="1801" xr:uid="{00000000-0005-0000-0000-000055020000}"/>
    <cellStyle name="Millares 43" xfId="1796" xr:uid="{00000000-0005-0000-0000-000056020000}"/>
    <cellStyle name="Millares 44" xfId="1800" xr:uid="{00000000-0005-0000-0000-000057020000}"/>
    <cellStyle name="Millares 45" xfId="1781" xr:uid="{00000000-0005-0000-0000-000058020000}"/>
    <cellStyle name="Millares 45 2" xfId="2892" xr:uid="{D9CC9021-DD92-4946-800F-BF155A128C31}"/>
    <cellStyle name="Millares 46" xfId="1896" xr:uid="{00000000-0005-0000-0000-000059020000}"/>
    <cellStyle name="Millares 46 2" xfId="2894" xr:uid="{4BDCD706-2926-4A10-AE00-38D1C1C42BA9}"/>
    <cellStyle name="Millares 47" xfId="1944" xr:uid="{00000000-0005-0000-0000-00005A020000}"/>
    <cellStyle name="Millares 47 2" xfId="2906" xr:uid="{B2091F5C-52BD-4665-999C-56FD3A932839}"/>
    <cellStyle name="Millares 48" xfId="3331" xr:uid="{F78513B6-7219-4739-BC3C-744369684EA5}"/>
    <cellStyle name="Millares 49" xfId="3356" xr:uid="{BDAB17C0-B6B2-47D9-BE62-FF16DA95FC2B}"/>
    <cellStyle name="Millares 5" xfId="60" xr:uid="{00000000-0005-0000-0000-00005B020000}"/>
    <cellStyle name="Millares 5 2" xfId="131" xr:uid="{00000000-0005-0000-0000-00005C020000}"/>
    <cellStyle name="Millares 5 2 2" xfId="1934" xr:uid="{00000000-0005-0000-0000-00005D020000}"/>
    <cellStyle name="Millares 5 2 2 2" xfId="3474" xr:uid="{F63F3DDB-4F87-4276-8E0E-D5332D2EAC7C}"/>
    <cellStyle name="Millares 5 2 3" xfId="3409" xr:uid="{88CA5C98-795C-4A65-9F89-68D3B1715D80}"/>
    <cellStyle name="Millares 5 2 4" xfId="3422" xr:uid="{D21A6D32-84B3-4154-BFC3-5AF2EA779238}"/>
    <cellStyle name="Millares 5 3" xfId="123" xr:uid="{00000000-0005-0000-0000-00005E020000}"/>
    <cellStyle name="Millares 5 3 2" xfId="205" xr:uid="{00000000-0005-0000-0000-00005F020000}"/>
    <cellStyle name="Millares 5 3 2 2" xfId="314" xr:uid="{00000000-0005-0000-0000-000060020000}"/>
    <cellStyle name="Millares 5 3 2 2 2" xfId="541" xr:uid="{00000000-0005-0000-0000-000061020000}"/>
    <cellStyle name="Millares 5 3 2 2 2 2" xfId="2357" xr:uid="{66DC0AE9-A768-4167-9916-6E494952B2F0}"/>
    <cellStyle name="Millares 5 3 2 2 2 3" xfId="2775" xr:uid="{AE2038FE-11D7-4700-A216-4FDDFE7DD83B}"/>
    <cellStyle name="Millares 5 3 2 2 2 4" xfId="3319" xr:uid="{854B01A2-C25A-4550-A950-C58CA9DEBE73}"/>
    <cellStyle name="Millares 5 3 2 2 3" xfId="2145" xr:uid="{ED72F276-ADBC-43EF-92CE-CA0F813CB803}"/>
    <cellStyle name="Millares 5 3 2 2 4" xfId="2563" xr:uid="{21787154-043B-4A10-A6C8-2401BE458116}"/>
    <cellStyle name="Millares 5 3 2 2 5" xfId="3107" xr:uid="{9103C4AB-C50B-4149-81B5-FAEA3BDDB403}"/>
    <cellStyle name="Millares 5 3 2 3" xfId="440" xr:uid="{00000000-0005-0000-0000-000062020000}"/>
    <cellStyle name="Millares 5 3 2 3 2" xfId="2257" xr:uid="{402B6B73-2C1C-4B51-8311-965A2323945D}"/>
    <cellStyle name="Millares 5 3 2 3 3" xfId="2675" xr:uid="{C1D834FD-8B0E-4CF0-ACC1-5B119EDC2DC0}"/>
    <cellStyle name="Millares 5 3 2 3 4" xfId="3219" xr:uid="{CEB4BE14-C7B9-4F8B-A13E-FA9331A1DF0C}"/>
    <cellStyle name="Millares 5 3 2 4" xfId="643" xr:uid="{00000000-0005-0000-0000-000063020000}"/>
    <cellStyle name="Millares 5 3 2 4 2" xfId="2877" xr:uid="{733CA1E4-2EC8-4FB2-BAB8-11ABD265E332}"/>
    <cellStyle name="Millares 5 3 2 5" xfId="2041" xr:uid="{BADFA435-03C4-47C4-940B-E71CD56221AE}"/>
    <cellStyle name="Millares 5 3 2 6" xfId="2459" xr:uid="{86DF1BE3-5FA6-48D6-A076-A251D160F106}"/>
    <cellStyle name="Millares 5 3 2 7" xfId="3003" xr:uid="{022DE27E-9159-46AE-892B-941557823A0A}"/>
    <cellStyle name="Millares 5 3 3" xfId="159" xr:uid="{00000000-0005-0000-0000-000064020000}"/>
    <cellStyle name="Millares 5 3 3 2" xfId="273" xr:uid="{00000000-0005-0000-0000-000065020000}"/>
    <cellStyle name="Millares 5 3 3 2 2" xfId="500" xr:uid="{00000000-0005-0000-0000-000066020000}"/>
    <cellStyle name="Millares 5 3 3 2 2 2" xfId="2316" xr:uid="{B49EA255-BF4A-4E5A-BE9C-7D93DFBDAA5E}"/>
    <cellStyle name="Millares 5 3 3 2 2 3" xfId="2734" xr:uid="{82616686-20DA-4600-94A9-936D40AB6244}"/>
    <cellStyle name="Millares 5 3 3 2 2 4" xfId="3278" xr:uid="{9CC4043D-56FB-4C86-BE86-6250771C89F8}"/>
    <cellStyle name="Millares 5 3 3 2 3" xfId="2104" xr:uid="{04DFFD6E-064E-4B4E-88D7-26E851221AA1}"/>
    <cellStyle name="Millares 5 3 3 2 4" xfId="2522" xr:uid="{8E95E6EA-075A-4974-BB97-AC3B26246992}"/>
    <cellStyle name="Millares 5 3 3 2 5" xfId="3066" xr:uid="{C5C23C15-62FA-40F0-AC80-41099DE668C1}"/>
    <cellStyle name="Millares 5 3 3 3" xfId="399" xr:uid="{00000000-0005-0000-0000-000067020000}"/>
    <cellStyle name="Millares 5 3 3 3 2" xfId="2216" xr:uid="{F21E1163-E4D6-4849-9C42-4AFEF60193B0}"/>
    <cellStyle name="Millares 5 3 3 3 3" xfId="2634" xr:uid="{B01EBAC7-0368-4BD4-B95E-98EC36D08FDC}"/>
    <cellStyle name="Millares 5 3 3 3 4" xfId="3178" xr:uid="{3DD12A2D-09A2-4EF0-B2F9-2C5EE7708C4D}"/>
    <cellStyle name="Millares 5 3 3 4" xfId="602" xr:uid="{00000000-0005-0000-0000-000068020000}"/>
    <cellStyle name="Millares 5 3 3 4 2" xfId="2836" xr:uid="{30CB1E51-F61D-4C89-9CA7-CF83051893F5}"/>
    <cellStyle name="Millares 5 3 3 5" xfId="2000" xr:uid="{0EDBC016-99C2-4BD4-A1FC-AEBFCDC23C2C}"/>
    <cellStyle name="Millares 5 3 3 6" xfId="2418" xr:uid="{8F1706BA-DBF0-4279-ADCC-072F2A8D5070}"/>
    <cellStyle name="Millares 5 3 3 7" xfId="2962" xr:uid="{A51C391B-85BA-4A01-98C7-20E864B4E61C}"/>
    <cellStyle name="Millares 5 3 4" xfId="245" xr:uid="{00000000-0005-0000-0000-000069020000}"/>
    <cellStyle name="Millares 5 3 4 2" xfId="472" xr:uid="{00000000-0005-0000-0000-00006A020000}"/>
    <cellStyle name="Millares 5 3 4 2 2" xfId="2288" xr:uid="{265E9D20-7E62-4586-BDF3-75CBF66F4A35}"/>
    <cellStyle name="Millares 5 3 4 2 3" xfId="2706" xr:uid="{DC44833A-0F98-4E78-B546-AD9A631EDC80}"/>
    <cellStyle name="Millares 5 3 4 2 4" xfId="3250" xr:uid="{B42C512F-B31B-4EA6-90B0-E9608C2A7EFC}"/>
    <cellStyle name="Millares 5 3 4 3" xfId="2076" xr:uid="{ACAAFCAA-C7F7-4DE4-B3D0-1DD399AE9FAB}"/>
    <cellStyle name="Millares 5 3 4 4" xfId="2494" xr:uid="{78264A4D-C99A-4882-9F0C-E4A980C946A2}"/>
    <cellStyle name="Millares 5 3 4 5" xfId="3038" xr:uid="{3B9AB608-5B46-4F5F-B52B-A8C9BB6874DE}"/>
    <cellStyle name="Millares 5 3 5" xfId="371" xr:uid="{00000000-0005-0000-0000-00006B020000}"/>
    <cellStyle name="Millares 5 3 5 2" xfId="2188" xr:uid="{0E11C55B-3AC9-423B-8780-8970D762870F}"/>
    <cellStyle name="Millares 5 3 5 3" xfId="2606" xr:uid="{DF9EB9CB-DF1C-474A-BF58-A2C655A3B8BE}"/>
    <cellStyle name="Millares 5 3 5 4" xfId="3150" xr:uid="{21805F40-31B5-45C0-B408-C3FFDBB4DE9A}"/>
    <cellStyle name="Millares 5 3 6" xfId="574" xr:uid="{00000000-0005-0000-0000-00006C020000}"/>
    <cellStyle name="Millares 5 3 6 2" xfId="2808" xr:uid="{2C560499-9EE9-41FB-AE50-8BB7C2B2C8B0}"/>
    <cellStyle name="Millares 5 3 7" xfId="1972" xr:uid="{9278334B-B80E-46A0-9D9F-A47667ED3820}"/>
    <cellStyle name="Millares 5 3 8" xfId="2390" xr:uid="{B22FDD6C-C968-47DB-A7A6-156383FFC38C}"/>
    <cellStyle name="Millares 5 3 9" xfId="2934" xr:uid="{8D1047FE-FEEE-45CE-8076-424C5EAE7024}"/>
    <cellStyle name="Millares 5 4" xfId="185" xr:uid="{00000000-0005-0000-0000-00006D020000}"/>
    <cellStyle name="Millares 5 4 2" xfId="3423" xr:uid="{A5A7A9F7-BD6F-477F-82FE-C0938C4325A6}"/>
    <cellStyle name="Millares 5 5" xfId="174" xr:uid="{00000000-0005-0000-0000-00006E020000}"/>
    <cellStyle name="Millares 5 5 2" xfId="287" xr:uid="{00000000-0005-0000-0000-00006F020000}"/>
    <cellStyle name="Millares 5 5 2 2" xfId="514" xr:uid="{00000000-0005-0000-0000-000070020000}"/>
    <cellStyle name="Millares 5 5 2 2 2" xfId="2330" xr:uid="{AF829D15-50F4-4B5C-BC4B-DBF2493D7449}"/>
    <cellStyle name="Millares 5 5 2 2 3" xfId="2748" xr:uid="{0411F362-073E-472E-BD8D-214C015D8C06}"/>
    <cellStyle name="Millares 5 5 2 2 4" xfId="3292" xr:uid="{7EF07BA9-9596-4329-A9BE-8A8CE2180627}"/>
    <cellStyle name="Millares 5 5 2 3" xfId="2118" xr:uid="{2674DA11-AB91-4218-9B09-31F85E714A91}"/>
    <cellStyle name="Millares 5 5 2 4" xfId="2536" xr:uid="{E042357E-00BD-4F70-A115-F485D7027783}"/>
    <cellStyle name="Millares 5 5 2 5" xfId="3080" xr:uid="{C3FC6D46-E3F0-48BC-A121-129413C9CF67}"/>
    <cellStyle name="Millares 5 5 3" xfId="413" xr:uid="{00000000-0005-0000-0000-000071020000}"/>
    <cellStyle name="Millares 5 5 3 2" xfId="2230" xr:uid="{909143ED-2521-4E99-9DF7-8EA6CD99FAA8}"/>
    <cellStyle name="Millares 5 5 3 3" xfId="2648" xr:uid="{9E2EDDEE-DC20-4F33-ADAF-1782E772E5BA}"/>
    <cellStyle name="Millares 5 5 3 4" xfId="3192" xr:uid="{7A89CB93-74B7-41A7-BE4A-4E911B90C2CF}"/>
    <cellStyle name="Millares 5 5 4" xfId="616" xr:uid="{00000000-0005-0000-0000-000072020000}"/>
    <cellStyle name="Millares 5 5 4 2" xfId="2850" xr:uid="{A43797E6-1AF0-4A18-995D-80A289CD957D}"/>
    <cellStyle name="Millares 5 5 5" xfId="2014" xr:uid="{60FBCCA7-39C0-4767-880C-B0405ADD5F90}"/>
    <cellStyle name="Millares 5 5 6" xfId="2432" xr:uid="{111D545B-9AD0-4832-A1CA-D825BFEB9666}"/>
    <cellStyle name="Millares 5 5 7" xfId="2976" xr:uid="{61BDE055-590D-4812-8093-D7C5E8FF01B2}"/>
    <cellStyle name="Millares 5 6" xfId="1905" xr:uid="{00000000-0005-0000-0000-000073020000}"/>
    <cellStyle name="Millares 5 7" xfId="3388" xr:uid="{26B1F541-FA02-4DDE-91D4-BF6DF7E36707}"/>
    <cellStyle name="Millares 5 8" xfId="3417" xr:uid="{C4C939C2-E1CD-477A-A303-9194F7201C78}"/>
    <cellStyle name="Millares 50" xfId="3394" xr:uid="{1C4D42C2-511C-4AB8-8D8A-70CCD7C307F6}"/>
    <cellStyle name="Millares 51" xfId="3333" xr:uid="{6626D842-E353-4927-81DC-ACA1B5D43DC4}"/>
    <cellStyle name="Millares 52" xfId="3342" xr:uid="{E9D9F1D0-687C-43EE-B8B5-17248FEE1E03}"/>
    <cellStyle name="Millares 53" xfId="3335" xr:uid="{150D5174-C296-417E-B56B-AF491844E9A8}"/>
    <cellStyle name="Millares 54" xfId="3337" xr:uid="{5301AB23-2726-40B6-B70C-28C4C914DA07}"/>
    <cellStyle name="Millares 55" xfId="3327" xr:uid="{7297458E-376B-458D-9A06-0F0F4F11A829}"/>
    <cellStyle name="Millares 56" xfId="3338" xr:uid="{C668DBF6-61E9-4098-87A2-5504E3674C84}"/>
    <cellStyle name="Millares 57" xfId="3334" xr:uid="{D9C1E994-F9EE-4790-8497-A68B1B64D5E9}"/>
    <cellStyle name="Millares 58" xfId="3339" xr:uid="{96F675E7-76F6-4484-BB70-879B62164158}"/>
    <cellStyle name="Millares 59" xfId="3405" xr:uid="{02BE9D72-A526-4A70-9478-EC21213A1045}"/>
    <cellStyle name="Millares 6" xfId="61" xr:uid="{00000000-0005-0000-0000-000074020000}"/>
    <cellStyle name="Millares 6 2" xfId="114" xr:uid="{00000000-0005-0000-0000-000075020000}"/>
    <cellStyle name="Millares 6 2 2" xfId="669" xr:uid="{00000000-0005-0000-0000-000076020000}"/>
    <cellStyle name="Millares 6 2 2 2" xfId="2890" xr:uid="{85742D1C-0AAD-4864-844F-F9CD52570B7D}"/>
    <cellStyle name="Millares 6 2 3" xfId="3420" xr:uid="{1135DE58-B5FC-4953-9008-26B77784ECCF}"/>
    <cellStyle name="Millares 6 3" xfId="124" xr:uid="{00000000-0005-0000-0000-000077020000}"/>
    <cellStyle name="Millares 6 3 10" xfId="2935" xr:uid="{786A9D12-0628-4C57-81C3-175EE94CC093}"/>
    <cellStyle name="Millares 6 3 2" xfId="206" xr:uid="{00000000-0005-0000-0000-000078020000}"/>
    <cellStyle name="Millares 6 3 2 2" xfId="315" xr:uid="{00000000-0005-0000-0000-000079020000}"/>
    <cellStyle name="Millares 6 3 2 2 2" xfId="542" xr:uid="{00000000-0005-0000-0000-00007A020000}"/>
    <cellStyle name="Millares 6 3 2 2 2 2" xfId="2358" xr:uid="{F74470B3-B658-4AF9-895B-6E2C30C1F97E}"/>
    <cellStyle name="Millares 6 3 2 2 2 3" xfId="2776" xr:uid="{BFF92801-B5B6-41B3-8118-37CE1E1AB602}"/>
    <cellStyle name="Millares 6 3 2 2 2 4" xfId="3320" xr:uid="{AC5C3091-817E-4AAC-B309-5BB4333BE789}"/>
    <cellStyle name="Millares 6 3 2 2 3" xfId="2146" xr:uid="{41090A63-3D5F-4D71-9C98-22374D574E20}"/>
    <cellStyle name="Millares 6 3 2 2 4" xfId="2564" xr:uid="{46A17116-4F90-42AF-AEB8-56F4561130D0}"/>
    <cellStyle name="Millares 6 3 2 2 5" xfId="3108" xr:uid="{A981A9E4-0119-46D0-9BE4-F255C94E86BB}"/>
    <cellStyle name="Millares 6 3 2 3" xfId="441" xr:uid="{00000000-0005-0000-0000-00007B020000}"/>
    <cellStyle name="Millares 6 3 2 3 2" xfId="2258" xr:uid="{AAB09180-5873-4789-8BB0-78426B120AC8}"/>
    <cellStyle name="Millares 6 3 2 3 3" xfId="2676" xr:uid="{4E9CCD35-0A94-4506-8F64-CA98E6CDA2C2}"/>
    <cellStyle name="Millares 6 3 2 3 4" xfId="3220" xr:uid="{8D5F2412-AAB9-4475-A52B-B71B9837116D}"/>
    <cellStyle name="Millares 6 3 2 4" xfId="644" xr:uid="{00000000-0005-0000-0000-00007C020000}"/>
    <cellStyle name="Millares 6 3 2 4 2" xfId="2878" xr:uid="{A8A51A9B-A981-4A94-9A8A-0769E945273F}"/>
    <cellStyle name="Millares 6 3 2 5" xfId="2042" xr:uid="{E4677458-9380-4700-A180-1585AFAB52A4}"/>
    <cellStyle name="Millares 6 3 2 6" xfId="2460" xr:uid="{B3101694-A757-4CC5-90E7-27458A005CFD}"/>
    <cellStyle name="Millares 6 3 2 7" xfId="3004" xr:uid="{A40E33B1-42F8-4EA3-8EF0-B1BD0B929823}"/>
    <cellStyle name="Millares 6 3 3" xfId="160" xr:uid="{00000000-0005-0000-0000-00007D020000}"/>
    <cellStyle name="Millares 6 3 3 2" xfId="274" xr:uid="{00000000-0005-0000-0000-00007E020000}"/>
    <cellStyle name="Millares 6 3 3 2 2" xfId="501" xr:uid="{00000000-0005-0000-0000-00007F020000}"/>
    <cellStyle name="Millares 6 3 3 2 2 2" xfId="2317" xr:uid="{2A3F20C4-A57D-4282-BBD0-6E779D825069}"/>
    <cellStyle name="Millares 6 3 3 2 2 3" xfId="2735" xr:uid="{73A87E08-BDB1-4A4F-BBF3-A3758B5EA286}"/>
    <cellStyle name="Millares 6 3 3 2 2 4" xfId="3279" xr:uid="{FA263CB0-3546-4166-B041-39A26F3BA295}"/>
    <cellStyle name="Millares 6 3 3 2 3" xfId="2105" xr:uid="{95931DFC-61B4-449D-BDC1-994C07FB2E6B}"/>
    <cellStyle name="Millares 6 3 3 2 4" xfId="2523" xr:uid="{521EC2F4-6BDA-413D-96CA-9A0EEA5BE8F8}"/>
    <cellStyle name="Millares 6 3 3 2 5" xfId="3067" xr:uid="{8A4FC931-65C5-4032-845F-A1726F796602}"/>
    <cellStyle name="Millares 6 3 3 3" xfId="400" xr:uid="{00000000-0005-0000-0000-000080020000}"/>
    <cellStyle name="Millares 6 3 3 3 2" xfId="2217" xr:uid="{9ABDBDD2-6614-4E11-A1B0-750AA76B3173}"/>
    <cellStyle name="Millares 6 3 3 3 3" xfId="2635" xr:uid="{D447E218-4485-4F93-99ED-B9433EA33D97}"/>
    <cellStyle name="Millares 6 3 3 3 4" xfId="3179" xr:uid="{2D09AEBD-521E-4F74-ABE1-BF87E689DAD1}"/>
    <cellStyle name="Millares 6 3 3 4" xfId="603" xr:uid="{00000000-0005-0000-0000-000081020000}"/>
    <cellStyle name="Millares 6 3 3 4 2" xfId="2837" xr:uid="{F9FBFCC7-A6D1-4BDA-87FC-0B911D99B968}"/>
    <cellStyle name="Millares 6 3 3 5" xfId="2001" xr:uid="{70BB7479-5F59-4FB2-A81F-22C3BAB1980B}"/>
    <cellStyle name="Millares 6 3 3 6" xfId="2419" xr:uid="{18921595-5F0A-462D-A556-30A4FE4F6AD0}"/>
    <cellStyle name="Millares 6 3 3 7" xfId="2963" xr:uid="{75C4C4FD-E4AE-4505-9F34-48729FB289E1}"/>
    <cellStyle name="Millares 6 3 4" xfId="246" xr:uid="{00000000-0005-0000-0000-000082020000}"/>
    <cellStyle name="Millares 6 3 4 2" xfId="473" xr:uid="{00000000-0005-0000-0000-000083020000}"/>
    <cellStyle name="Millares 6 3 4 2 2" xfId="2289" xr:uid="{EF8FE27E-E3EA-44E2-8CB5-16C2E7294368}"/>
    <cellStyle name="Millares 6 3 4 2 3" xfId="2707" xr:uid="{8B50E380-640E-45D6-937C-D56E8D2400D4}"/>
    <cellStyle name="Millares 6 3 4 2 4" xfId="3251" xr:uid="{03DCFBA7-8A28-4072-AB1D-25069BE92A39}"/>
    <cellStyle name="Millares 6 3 4 3" xfId="2077" xr:uid="{DFC3EF89-0AC9-454B-BF39-5968DEA70919}"/>
    <cellStyle name="Millares 6 3 4 4" xfId="2495" xr:uid="{DF9452DD-BC12-4E8B-BC59-D970FC231FA5}"/>
    <cellStyle name="Millares 6 3 4 5" xfId="3039" xr:uid="{420169F4-B1EF-4101-9558-51672DD25BB6}"/>
    <cellStyle name="Millares 6 3 5" xfId="372" xr:uid="{00000000-0005-0000-0000-000084020000}"/>
    <cellStyle name="Millares 6 3 5 2" xfId="2189" xr:uid="{8A061A1B-CE2A-4619-982B-C248D0DB4343}"/>
    <cellStyle name="Millares 6 3 5 3" xfId="2607" xr:uid="{4EE762A7-440F-4749-8C43-AA55AD74FF62}"/>
    <cellStyle name="Millares 6 3 5 4" xfId="3151" xr:uid="{4E05C7BE-3F91-4695-9A95-9C926BC303E8}"/>
    <cellStyle name="Millares 6 3 6" xfId="575" xr:uid="{00000000-0005-0000-0000-000085020000}"/>
    <cellStyle name="Millares 6 3 6 2" xfId="2809" xr:uid="{67082ECE-595F-49C3-A96F-9D4CB612FC3C}"/>
    <cellStyle name="Millares 6 3 7" xfId="1764" xr:uid="{00000000-0005-0000-0000-000086020000}"/>
    <cellStyle name="Millares 6 3 8" xfId="1973" xr:uid="{818FC382-01FB-4841-93E9-16694316CB2B}"/>
    <cellStyle name="Millares 6 3 9" xfId="2391" xr:uid="{08DE1AF0-DD60-4845-868A-F542C7065E73}"/>
    <cellStyle name="Millares 6 4" xfId="190" xr:uid="{00000000-0005-0000-0000-000087020000}"/>
    <cellStyle name="Millares 6 4 2" xfId="3425" xr:uid="{0039DF99-6A83-4D60-ADD3-4BDB5DF254C3}"/>
    <cellStyle name="Millares 6 5" xfId="175" xr:uid="{00000000-0005-0000-0000-000088020000}"/>
    <cellStyle name="Millares 6 5 2" xfId="288" xr:uid="{00000000-0005-0000-0000-000089020000}"/>
    <cellStyle name="Millares 6 5 2 2" xfId="515" xr:uid="{00000000-0005-0000-0000-00008A020000}"/>
    <cellStyle name="Millares 6 5 2 2 2" xfId="2331" xr:uid="{9AEB0AF1-D749-4688-86CE-02F33E94AE31}"/>
    <cellStyle name="Millares 6 5 2 2 3" xfId="2749" xr:uid="{FF053E6B-A595-4F04-9C74-001CD1B934C0}"/>
    <cellStyle name="Millares 6 5 2 2 4" xfId="3293" xr:uid="{5F1DE8E4-2BF0-4E56-B6D4-1A6F60540CA7}"/>
    <cellStyle name="Millares 6 5 2 3" xfId="2119" xr:uid="{8AA2A7C8-2275-4839-BBC9-767F985972E9}"/>
    <cellStyle name="Millares 6 5 2 4" xfId="2537" xr:uid="{A2A72A1C-1463-4D68-A5EA-3FF9BA706786}"/>
    <cellStyle name="Millares 6 5 2 5" xfId="3081" xr:uid="{63595BA0-C4EF-4545-89DE-FAE21CC94C2B}"/>
    <cellStyle name="Millares 6 5 3" xfId="414" xr:uid="{00000000-0005-0000-0000-00008B020000}"/>
    <cellStyle name="Millares 6 5 3 2" xfId="2231" xr:uid="{5A8C4551-344E-41EF-93A5-DD21655618EE}"/>
    <cellStyle name="Millares 6 5 3 3" xfId="2649" xr:uid="{20942E4B-31CC-40C4-A02B-1B69A643BA4A}"/>
    <cellStyle name="Millares 6 5 3 4" xfId="3193" xr:uid="{877363E6-1E7F-4C95-B508-912BF89CF835}"/>
    <cellStyle name="Millares 6 5 4" xfId="617" xr:uid="{00000000-0005-0000-0000-00008C020000}"/>
    <cellStyle name="Millares 6 5 4 2" xfId="2851" xr:uid="{7014B647-7884-4AB4-B7E5-B69A25BAD22A}"/>
    <cellStyle name="Millares 6 5 5" xfId="2015" xr:uid="{3A30C4E8-7DC8-494A-A0E5-5CBBDAB652CA}"/>
    <cellStyle name="Millares 6 5 6" xfId="2433" xr:uid="{98873E03-0831-4623-9898-D1F6CE1C116C}"/>
    <cellStyle name="Millares 6 5 7" xfId="2977" xr:uid="{960581C1-E9B1-4E9D-A00D-1A4D42DD800D}"/>
    <cellStyle name="Millares 6 6" xfId="1763" xr:uid="{00000000-0005-0000-0000-00008D020000}"/>
    <cellStyle name="Millares 6 7" xfId="1907" xr:uid="{00000000-0005-0000-0000-00008E020000}"/>
    <cellStyle name="Millares 6 7 2" xfId="2895" xr:uid="{26C19224-CFAB-4C3D-85F1-96C2F689BF60}"/>
    <cellStyle name="Millares 6 8" xfId="3401" xr:uid="{7182600D-F379-4FCF-94E8-9B8D100724CE}"/>
    <cellStyle name="Millares 6 9" xfId="3418" xr:uid="{ADD7EC8D-D1C9-4644-846E-E389EDA70532}"/>
    <cellStyle name="Millares 60" xfId="3406" xr:uid="{E6CB50D0-EDF9-4983-8837-160D6C921E19}"/>
    <cellStyle name="Millares 61" xfId="3490" xr:uid="{8827D444-C050-4190-975A-605A9D5AE795}"/>
    <cellStyle name="Millares 654 2 2" xfId="1878" xr:uid="{00000000-0005-0000-0000-00008F020000}"/>
    <cellStyle name="Millares 656" xfId="1888" xr:uid="{00000000-0005-0000-0000-000090020000}"/>
    <cellStyle name="Millares 656 2" xfId="1921" xr:uid="{00000000-0005-0000-0000-000091020000}"/>
    <cellStyle name="Millares 656 2 2" xfId="2904" xr:uid="{5B2F0631-D4FB-4E1D-87D0-64EFFCF4926A}"/>
    <cellStyle name="Millares 656 2 3" xfId="3393" xr:uid="{C74EA91F-1357-4C61-8893-2A88D30AA51C}"/>
    <cellStyle name="Millares 657" xfId="1881" xr:uid="{00000000-0005-0000-0000-000092020000}"/>
    <cellStyle name="Millares 657 2" xfId="1922" xr:uid="{00000000-0005-0000-0000-000093020000}"/>
    <cellStyle name="Millares 657 2 2" xfId="2905" xr:uid="{788AC918-AE2E-46A6-B9D2-07CF20C56B4E}"/>
    <cellStyle name="Millares 657 2 3" xfId="3392" xr:uid="{1BB4799E-7645-47A1-B60F-E080CE0C0555}"/>
    <cellStyle name="Millares 7" xfId="59" xr:uid="{00000000-0005-0000-0000-000094020000}"/>
    <cellStyle name="Millares 7 2" xfId="113" xr:uid="{00000000-0005-0000-0000-000095020000}"/>
    <cellStyle name="Millares 7 2 10" xfId="2932" xr:uid="{C658E6E9-080D-43AA-B0B7-3DF7FAB8D2B5}"/>
    <cellStyle name="Millares 7 2 2" xfId="203" xr:uid="{00000000-0005-0000-0000-000096020000}"/>
    <cellStyle name="Millares 7 2 2 2" xfId="312" xr:uid="{00000000-0005-0000-0000-000097020000}"/>
    <cellStyle name="Millares 7 2 2 2 2" xfId="539" xr:uid="{00000000-0005-0000-0000-000098020000}"/>
    <cellStyle name="Millares 7 2 2 2 2 2" xfId="2355" xr:uid="{95DE8A3F-13BE-4006-AAC6-159264559EDB}"/>
    <cellStyle name="Millares 7 2 2 2 2 3" xfId="2773" xr:uid="{E10F200E-D468-418D-80AD-8488887499DC}"/>
    <cellStyle name="Millares 7 2 2 2 2 4" xfId="3317" xr:uid="{CF30D4C9-5895-480F-9397-1541A418C342}"/>
    <cellStyle name="Millares 7 2 2 2 3" xfId="2143" xr:uid="{D937FED8-2E69-4CA0-8C0E-1ADA40845E57}"/>
    <cellStyle name="Millares 7 2 2 2 4" xfId="2561" xr:uid="{2215D417-A222-4071-AF87-B765EBD4388C}"/>
    <cellStyle name="Millares 7 2 2 2 5" xfId="3105" xr:uid="{4CE2581C-97A0-4BBE-9D6C-E1C80AEC7ACA}"/>
    <cellStyle name="Millares 7 2 2 3" xfId="438" xr:uid="{00000000-0005-0000-0000-000099020000}"/>
    <cellStyle name="Millares 7 2 2 3 2" xfId="2255" xr:uid="{9BA2E150-7458-4089-91AB-F81C12CEF6EA}"/>
    <cellStyle name="Millares 7 2 2 3 3" xfId="2673" xr:uid="{265C9FC6-9167-4B4B-9A58-8E230F605120}"/>
    <cellStyle name="Millares 7 2 2 3 4" xfId="3217" xr:uid="{8636B047-4901-4C1E-AF49-A79B6D36E5EC}"/>
    <cellStyle name="Millares 7 2 2 4" xfId="641" xr:uid="{00000000-0005-0000-0000-00009A020000}"/>
    <cellStyle name="Millares 7 2 2 4 2" xfId="2875" xr:uid="{5493A803-FBC2-4A5C-9985-34D7439F17A0}"/>
    <cellStyle name="Millares 7 2 2 5" xfId="2039" xr:uid="{89D8AA87-E9BE-4256-91B5-8AD3933F7A8B}"/>
    <cellStyle name="Millares 7 2 2 6" xfId="2457" xr:uid="{4A363B32-0478-4AC4-881F-E0E3A6E31419}"/>
    <cellStyle name="Millares 7 2 2 7" xfId="3001" xr:uid="{4D874F4B-4705-4E9E-97CE-EC68CAFE385A}"/>
    <cellStyle name="Millares 7 2 3" xfId="157" xr:uid="{00000000-0005-0000-0000-00009B020000}"/>
    <cellStyle name="Millares 7 2 3 2" xfId="271" xr:uid="{00000000-0005-0000-0000-00009C020000}"/>
    <cellStyle name="Millares 7 2 3 2 2" xfId="498" xr:uid="{00000000-0005-0000-0000-00009D020000}"/>
    <cellStyle name="Millares 7 2 3 2 2 2" xfId="2314" xr:uid="{6FB8A0C6-FEDD-49CD-B03C-B2E08ECEF920}"/>
    <cellStyle name="Millares 7 2 3 2 2 3" xfId="2732" xr:uid="{D726D59B-E766-43D9-BF95-2AD7E6574A56}"/>
    <cellStyle name="Millares 7 2 3 2 2 4" xfId="3276" xr:uid="{7EC748DD-71AC-4956-B7BF-A77F0E00D02A}"/>
    <cellStyle name="Millares 7 2 3 2 3" xfId="2102" xr:uid="{E25408A2-55C0-4345-B491-E90EE4DF5FC3}"/>
    <cellStyle name="Millares 7 2 3 2 4" xfId="2520" xr:uid="{7B6FF6EA-6C3C-4FD5-AB0E-A8247DEF0B30}"/>
    <cellStyle name="Millares 7 2 3 2 5" xfId="3064" xr:uid="{B0CFFF0D-81A3-4378-9E53-FD2B7F89C703}"/>
    <cellStyle name="Millares 7 2 3 3" xfId="397" xr:uid="{00000000-0005-0000-0000-00009E020000}"/>
    <cellStyle name="Millares 7 2 3 3 2" xfId="2214" xr:uid="{132C1D0B-55FC-44BC-84F6-61A346858145}"/>
    <cellStyle name="Millares 7 2 3 3 3" xfId="2632" xr:uid="{3B2BFC48-742D-4AF5-9A79-4E2D75C552C9}"/>
    <cellStyle name="Millares 7 2 3 3 4" xfId="3176" xr:uid="{19883EA8-5EC6-46EF-985B-0B7155E74D98}"/>
    <cellStyle name="Millares 7 2 3 4" xfId="600" xr:uid="{00000000-0005-0000-0000-00009F020000}"/>
    <cellStyle name="Millares 7 2 3 4 2" xfId="2834" xr:uid="{EAF1C092-01D4-4D91-964D-38A5AB1D59A7}"/>
    <cellStyle name="Millares 7 2 3 5" xfId="1998" xr:uid="{99D6BE74-2C40-4184-AECF-1969CC9E208C}"/>
    <cellStyle name="Millares 7 2 3 6" xfId="2416" xr:uid="{A7B270F0-3424-4FF3-9A82-C895DDA52AFF}"/>
    <cellStyle name="Millares 7 2 3 7" xfId="2960" xr:uid="{F315AA9D-42D1-47A5-8EA1-35C05F910FFC}"/>
    <cellStyle name="Millares 7 2 4" xfId="243" xr:uid="{00000000-0005-0000-0000-0000A0020000}"/>
    <cellStyle name="Millares 7 2 4 2" xfId="470" xr:uid="{00000000-0005-0000-0000-0000A1020000}"/>
    <cellStyle name="Millares 7 2 4 2 2" xfId="2286" xr:uid="{35270679-DC8F-40F6-B5FF-D88D84D7009D}"/>
    <cellStyle name="Millares 7 2 4 2 3" xfId="2704" xr:uid="{66A339F0-2F42-454D-AC48-506155FC2091}"/>
    <cellStyle name="Millares 7 2 4 2 4" xfId="3248" xr:uid="{2212C27B-357C-4862-97DC-721043D5660D}"/>
    <cellStyle name="Millares 7 2 4 3" xfId="2074" xr:uid="{A92BA8F4-9699-45D3-90DD-1E97C24F0BC5}"/>
    <cellStyle name="Millares 7 2 4 4" xfId="2492" xr:uid="{E7C5AA03-C2EB-460C-B46E-4BA80EA18B06}"/>
    <cellStyle name="Millares 7 2 4 5" xfId="3036" xr:uid="{FB26DBF4-7C3F-469B-9240-31C8126216F7}"/>
    <cellStyle name="Millares 7 2 5" xfId="369" xr:uid="{00000000-0005-0000-0000-0000A2020000}"/>
    <cellStyle name="Millares 7 2 5 2" xfId="2186" xr:uid="{F27B4D87-B3CD-40D5-9DD6-4E5EC3D45A6E}"/>
    <cellStyle name="Millares 7 2 5 3" xfId="2604" xr:uid="{41747E07-3F5F-4243-BEF1-317D1CF98530}"/>
    <cellStyle name="Millares 7 2 5 4" xfId="3148" xr:uid="{989315D9-C3D1-44EB-9F97-988D35D32AF0}"/>
    <cellStyle name="Millares 7 2 6" xfId="572" xr:uid="{00000000-0005-0000-0000-0000A3020000}"/>
    <cellStyle name="Millares 7 2 6 2" xfId="2806" xr:uid="{C5B54790-13B1-40A2-9BB6-EA32C3BA0BB0}"/>
    <cellStyle name="Millares 7 2 7" xfId="1901" xr:uid="{00000000-0005-0000-0000-0000A4020000}"/>
    <cellStyle name="Millares 7 2 8" xfId="1970" xr:uid="{F6E8BFDF-0E77-43FB-8C04-F813793F572F}"/>
    <cellStyle name="Millares 7 2 9" xfId="2388" xr:uid="{F5FCF223-C0F1-439A-A4B4-0AE536435666}"/>
    <cellStyle name="Millares 7 3" xfId="126" xr:uid="{00000000-0005-0000-0000-0000A5020000}"/>
    <cellStyle name="Millares 7 4" xfId="191" xr:uid="{00000000-0005-0000-0000-0000A6020000}"/>
    <cellStyle name="Millares 7 4 2" xfId="300" xr:uid="{00000000-0005-0000-0000-0000A7020000}"/>
    <cellStyle name="Millares 7 4 2 2" xfId="527" xr:uid="{00000000-0005-0000-0000-0000A8020000}"/>
    <cellStyle name="Millares 7 4 2 2 2" xfId="2343" xr:uid="{5CE6EE93-91D5-4799-AC0A-90BF90D76072}"/>
    <cellStyle name="Millares 7 4 2 2 3" xfId="2761" xr:uid="{053437E8-0634-46F6-A06A-4898A8140016}"/>
    <cellStyle name="Millares 7 4 2 2 4" xfId="3305" xr:uid="{68EA6E44-6C79-44EB-AF0F-FF863DD248CF}"/>
    <cellStyle name="Millares 7 4 2 3" xfId="2131" xr:uid="{7A32992E-A875-499D-B3D9-2ACDDC284FF7}"/>
    <cellStyle name="Millares 7 4 2 4" xfId="2549" xr:uid="{B3ECCD19-96E9-4E39-887F-2B1E4B13B896}"/>
    <cellStyle name="Millares 7 4 2 5" xfId="3093" xr:uid="{6B2E1C01-749A-4CF7-8F89-A670794B477F}"/>
    <cellStyle name="Millares 7 4 3" xfId="426" xr:uid="{00000000-0005-0000-0000-0000A9020000}"/>
    <cellStyle name="Millares 7 4 3 2" xfId="2243" xr:uid="{E381CC78-9896-4E57-B75F-6F22E15C0EEE}"/>
    <cellStyle name="Millares 7 4 3 3" xfId="2661" xr:uid="{A14A565E-E37B-47FC-A060-66E95553BFAD}"/>
    <cellStyle name="Millares 7 4 3 4" xfId="3205" xr:uid="{A32410CF-55F0-4928-91C7-3286B9359C63}"/>
    <cellStyle name="Millares 7 4 4" xfId="629" xr:uid="{00000000-0005-0000-0000-0000AA020000}"/>
    <cellStyle name="Millares 7 4 4 2" xfId="2863" xr:uid="{92BCF478-06DE-4F76-8C12-687B46176CF9}"/>
    <cellStyle name="Millares 7 4 5" xfId="2027" xr:uid="{6162047B-069A-48B3-9924-5493C27DD859}"/>
    <cellStyle name="Millares 7 4 6" xfId="2445" xr:uid="{74265809-2EAB-49C9-A662-AB6ACFABF2E5}"/>
    <cellStyle name="Millares 7 4 7" xfId="2989" xr:uid="{689CAB84-BE6A-49A0-93B8-79841795C612}"/>
    <cellStyle name="Millares 7 5" xfId="144" xr:uid="{00000000-0005-0000-0000-0000AB020000}"/>
    <cellStyle name="Millares 7 5 2" xfId="258" xr:uid="{00000000-0005-0000-0000-0000AC020000}"/>
    <cellStyle name="Millares 7 5 2 2" xfId="485" xr:uid="{00000000-0005-0000-0000-0000AD020000}"/>
    <cellStyle name="Millares 7 5 2 2 2" xfId="2301" xr:uid="{18FE9A14-5511-4320-819E-BCF69FC9A911}"/>
    <cellStyle name="Millares 7 5 2 2 3" xfId="2719" xr:uid="{5364AF05-A83C-476C-A2A4-0D76C6649DE3}"/>
    <cellStyle name="Millares 7 5 2 2 4" xfId="3263" xr:uid="{96B1285A-F07D-46D4-820B-46699C2F99FD}"/>
    <cellStyle name="Millares 7 5 2 3" xfId="2089" xr:uid="{BB8097A9-2A77-4272-8303-D8F5A37D7B6D}"/>
    <cellStyle name="Millares 7 5 2 4" xfId="2507" xr:uid="{EC20D893-1924-4FF1-A04A-4DE5AFDF4D2D}"/>
    <cellStyle name="Millares 7 5 2 5" xfId="3051" xr:uid="{035A5823-50E2-48FA-BCA3-6EE94BD7BD31}"/>
    <cellStyle name="Millares 7 5 3" xfId="384" xr:uid="{00000000-0005-0000-0000-0000AE020000}"/>
    <cellStyle name="Millares 7 5 3 2" xfId="2201" xr:uid="{041A4E44-E3B0-44CF-AF32-A891B83D0064}"/>
    <cellStyle name="Millares 7 5 3 3" xfId="2619" xr:uid="{8AC1775E-7770-4A3B-A683-33CCDA395F3D}"/>
    <cellStyle name="Millares 7 5 3 4" xfId="3163" xr:uid="{FEB614E0-7AFD-4847-9A31-689394649D53}"/>
    <cellStyle name="Millares 7 5 4" xfId="587" xr:uid="{00000000-0005-0000-0000-0000AF020000}"/>
    <cellStyle name="Millares 7 5 4 2" xfId="2821" xr:uid="{A97186E9-F47F-42F3-AD3B-F71435851689}"/>
    <cellStyle name="Millares 7 5 5" xfId="1985" xr:uid="{1595484C-0B9B-43A8-8186-1E5859AF4A23}"/>
    <cellStyle name="Millares 7 5 6" xfId="2403" xr:uid="{C465EF55-1068-4B96-86D7-1CA6B808F7D6}"/>
    <cellStyle name="Millares 7 5 7" xfId="2947" xr:uid="{0F7DA115-366E-41B3-850E-D468561BE035}"/>
    <cellStyle name="Millares 7 6" xfId="96" xr:uid="{00000000-0005-0000-0000-0000B0020000}"/>
    <cellStyle name="Millares 7 6 2" xfId="231" xr:uid="{00000000-0005-0000-0000-0000B1020000}"/>
    <cellStyle name="Millares 7 6 2 2" xfId="458" xr:uid="{00000000-0005-0000-0000-0000B2020000}"/>
    <cellStyle name="Millares 7 6 2 2 2" xfId="2274" xr:uid="{7DAC297D-45EA-4EA7-8A36-093422E49027}"/>
    <cellStyle name="Millares 7 6 2 2 3" xfId="2692" xr:uid="{A7082898-2FF6-4D74-B0FC-595D920CB1DD}"/>
    <cellStyle name="Millares 7 6 2 2 4" xfId="3236" xr:uid="{F2AFD463-F04F-46DB-B34E-FF64003C6AA0}"/>
    <cellStyle name="Millares 7 6 2 3" xfId="2062" xr:uid="{DEB44A10-F98B-4D5A-B2D3-9790B39B2F9A}"/>
    <cellStyle name="Millares 7 6 2 4" xfId="2480" xr:uid="{4E25178D-6326-4211-A59A-E31D0B2EEFBF}"/>
    <cellStyle name="Millares 7 6 2 5" xfId="3024" xr:uid="{B4BC32D7-D3F5-4BCC-9ADD-CB99DC776D7D}"/>
    <cellStyle name="Millares 7 6 3" xfId="357" xr:uid="{00000000-0005-0000-0000-0000B3020000}"/>
    <cellStyle name="Millares 7 6 3 2" xfId="2174" xr:uid="{65C3B1E1-F592-49B6-90A7-22D0C08B5572}"/>
    <cellStyle name="Millares 7 6 3 3" xfId="2592" xr:uid="{21CA5382-15D6-404D-B37F-BCE6CAAB51FE}"/>
    <cellStyle name="Millares 7 6 3 4" xfId="3136" xr:uid="{61210643-A597-4865-9703-3EA1A10A0DE6}"/>
    <cellStyle name="Millares 7 6 4" xfId="560" xr:uid="{00000000-0005-0000-0000-0000B4020000}"/>
    <cellStyle name="Millares 7 6 4 2" xfId="2794" xr:uid="{6D8F8A38-3231-4E25-A969-96AAB6A62135}"/>
    <cellStyle name="Millares 7 6 5" xfId="1958" xr:uid="{E702C5FF-DC5B-4554-9ADF-32ECF46DA063}"/>
    <cellStyle name="Millares 7 6 6" xfId="2376" xr:uid="{A2AB1F98-F1BA-407C-A2BE-03DE5830AC63}"/>
    <cellStyle name="Millares 7 6 7" xfId="2920" xr:uid="{C0C0D581-1F1E-4172-A5E3-B53835AA6767}"/>
    <cellStyle name="Millares 7 7" xfId="670" xr:uid="{00000000-0005-0000-0000-0000B5020000}"/>
    <cellStyle name="Millares 7 7 2" xfId="2891" xr:uid="{BD2D2944-543B-4AD0-8ECB-2F4693E42B1A}"/>
    <cellStyle name="Millares 7 8" xfId="1899" xr:uid="{00000000-0005-0000-0000-0000B6020000}"/>
    <cellStyle name="Millares 7 9" xfId="3416" xr:uid="{12788266-0E8C-44FD-90D4-4067389EE995}"/>
    <cellStyle name="Millares 8" xfId="62" xr:uid="{00000000-0005-0000-0000-0000B7020000}"/>
    <cellStyle name="Millares 8 2" xfId="132" xr:uid="{00000000-0005-0000-0000-0000B8020000}"/>
    <cellStyle name="Millares 8 2 2" xfId="3475" xr:uid="{BCDBAA32-1946-4719-8718-C7823CD406F8}"/>
    <cellStyle name="Millares 8 3" xfId="107" xr:uid="{00000000-0005-0000-0000-0000B9020000}"/>
    <cellStyle name="Millares 8 4" xfId="3455" xr:uid="{F45CF817-FA99-4E07-A4C0-B8D51B08C07C}"/>
    <cellStyle name="Millares 8 5" xfId="3419" xr:uid="{E2A532B2-74EA-4830-A920-5A6E4288BA0B}"/>
    <cellStyle name="Millares 9" xfId="88" xr:uid="{00000000-0005-0000-0000-0000BA020000}"/>
    <cellStyle name="Millares 9 2" xfId="122" xr:uid="{00000000-0005-0000-0000-0000BB020000}"/>
    <cellStyle name="Millares 9 2 2" xfId="3477" xr:uid="{19B95D8B-EADB-4E00-AF48-49DD009C2B99}"/>
    <cellStyle name="Millares 9 3" xfId="1900" xr:uid="{00000000-0005-0000-0000-0000BC020000}"/>
    <cellStyle name="Millares 9 3 2" xfId="3457" xr:uid="{9E282E43-B55E-4D7D-A806-6A982651E9A3}"/>
    <cellStyle name="Millares 9 4" xfId="3344" xr:uid="{AE77D0DA-87EF-4907-A796-93166EDA2EAE}"/>
    <cellStyle name="Millares 9 5" xfId="3400" xr:uid="{CDFA03F5-2BCA-428E-BC6F-0DE6A1725C43}"/>
    <cellStyle name="Neutral" xfId="8" builtinId="28" customBuiltin="1"/>
    <cellStyle name="Neutral 2" xfId="325" xr:uid="{00000000-0005-0000-0000-0000BE020000}"/>
    <cellStyle name="Neutral 2 2" xfId="3349" xr:uid="{7D6BC822-716A-46E7-A71A-A20116F60F5C}"/>
    <cellStyle name="Normal" xfId="0" builtinId="0"/>
    <cellStyle name="Normal 10" xfId="87" xr:uid="{00000000-0005-0000-0000-0000C0020000}"/>
    <cellStyle name="Normal 10 10" xfId="671" xr:uid="{00000000-0005-0000-0000-0000C1020000}"/>
    <cellStyle name="Normal 10 10 2 2 2" xfId="1876" xr:uid="{00000000-0005-0000-0000-0000C2020000}"/>
    <cellStyle name="Normal 10 11" xfId="672" xr:uid="{00000000-0005-0000-0000-0000C3020000}"/>
    <cellStyle name="Normal 10 12" xfId="673" xr:uid="{00000000-0005-0000-0000-0000C4020000}"/>
    <cellStyle name="Normal 10 2" xfId="674" xr:uid="{00000000-0005-0000-0000-0000C5020000}"/>
    <cellStyle name="Normal 10 2 2" xfId="675" xr:uid="{00000000-0005-0000-0000-0000C6020000}"/>
    <cellStyle name="Normal 10 2 3" xfId="676" xr:uid="{00000000-0005-0000-0000-0000C7020000}"/>
    <cellStyle name="Normal 10 2 4" xfId="677" xr:uid="{00000000-0005-0000-0000-0000C8020000}"/>
    <cellStyle name="Normal 10 2 5" xfId="678" xr:uid="{00000000-0005-0000-0000-0000C9020000}"/>
    <cellStyle name="Normal 10 2 6" xfId="679" xr:uid="{00000000-0005-0000-0000-0000CA020000}"/>
    <cellStyle name="Normal 10 2 7" xfId="680" xr:uid="{00000000-0005-0000-0000-0000CB020000}"/>
    <cellStyle name="Normal 10 2 8" xfId="681" xr:uid="{00000000-0005-0000-0000-0000CC020000}"/>
    <cellStyle name="Normal 10 3" xfId="682" xr:uid="{00000000-0005-0000-0000-0000CD020000}"/>
    <cellStyle name="Normal 10 3 2" xfId="683" xr:uid="{00000000-0005-0000-0000-0000CE020000}"/>
    <cellStyle name="Normal 10 3 3" xfId="684" xr:uid="{00000000-0005-0000-0000-0000CF020000}"/>
    <cellStyle name="Normal 10 3 4" xfId="685" xr:uid="{00000000-0005-0000-0000-0000D0020000}"/>
    <cellStyle name="Normal 10 3 5" xfId="686" xr:uid="{00000000-0005-0000-0000-0000D1020000}"/>
    <cellStyle name="Normal 10 3 6" xfId="687" xr:uid="{00000000-0005-0000-0000-0000D2020000}"/>
    <cellStyle name="Normal 10 3 7" xfId="688" xr:uid="{00000000-0005-0000-0000-0000D3020000}"/>
    <cellStyle name="Normal 10 3 8" xfId="689" xr:uid="{00000000-0005-0000-0000-0000D4020000}"/>
    <cellStyle name="Normal 10 4" xfId="690" xr:uid="{00000000-0005-0000-0000-0000D5020000}"/>
    <cellStyle name="Normal 10 4 2" xfId="691" xr:uid="{00000000-0005-0000-0000-0000D6020000}"/>
    <cellStyle name="Normal 10 4 3" xfId="692" xr:uid="{00000000-0005-0000-0000-0000D7020000}"/>
    <cellStyle name="Normal 10 4 4" xfId="693" xr:uid="{00000000-0005-0000-0000-0000D8020000}"/>
    <cellStyle name="Normal 10 4 5" xfId="694" xr:uid="{00000000-0005-0000-0000-0000D9020000}"/>
    <cellStyle name="Normal 10 4 6" xfId="695" xr:uid="{00000000-0005-0000-0000-0000DA020000}"/>
    <cellStyle name="Normal 10 4 7" xfId="696" xr:uid="{00000000-0005-0000-0000-0000DB020000}"/>
    <cellStyle name="Normal 10 4 8" xfId="697" xr:uid="{00000000-0005-0000-0000-0000DC020000}"/>
    <cellStyle name="Normal 10 5" xfId="698" xr:uid="{00000000-0005-0000-0000-0000DD020000}"/>
    <cellStyle name="Normal 10 5 2" xfId="699" xr:uid="{00000000-0005-0000-0000-0000DE020000}"/>
    <cellStyle name="Normal 10 5 3" xfId="700" xr:uid="{00000000-0005-0000-0000-0000DF020000}"/>
    <cellStyle name="Normal 10 5 4" xfId="701" xr:uid="{00000000-0005-0000-0000-0000E0020000}"/>
    <cellStyle name="Normal 10 5 5" xfId="702" xr:uid="{00000000-0005-0000-0000-0000E1020000}"/>
    <cellStyle name="Normal 10 5 6" xfId="703" xr:uid="{00000000-0005-0000-0000-0000E2020000}"/>
    <cellStyle name="Normal 10 5 7" xfId="704" xr:uid="{00000000-0005-0000-0000-0000E3020000}"/>
    <cellStyle name="Normal 10 5 8" xfId="705" xr:uid="{00000000-0005-0000-0000-0000E4020000}"/>
    <cellStyle name="Normal 10 6" xfId="706" xr:uid="{00000000-0005-0000-0000-0000E5020000}"/>
    <cellStyle name="Normal 10 6 2" xfId="707" xr:uid="{00000000-0005-0000-0000-0000E6020000}"/>
    <cellStyle name="Normal 10 6 3" xfId="708" xr:uid="{00000000-0005-0000-0000-0000E7020000}"/>
    <cellStyle name="Normal 10 6 4" xfId="709" xr:uid="{00000000-0005-0000-0000-0000E8020000}"/>
    <cellStyle name="Normal 10 6 5" xfId="710" xr:uid="{00000000-0005-0000-0000-0000E9020000}"/>
    <cellStyle name="Normal 10 6 6" xfId="711" xr:uid="{00000000-0005-0000-0000-0000EA020000}"/>
    <cellStyle name="Normal 10 6 7" xfId="712" xr:uid="{00000000-0005-0000-0000-0000EB020000}"/>
    <cellStyle name="Normal 10 6 8" xfId="713" xr:uid="{00000000-0005-0000-0000-0000EC020000}"/>
    <cellStyle name="Normal 10 7" xfId="714" xr:uid="{00000000-0005-0000-0000-0000ED020000}"/>
    <cellStyle name="Normal 10 7 2" xfId="715" xr:uid="{00000000-0005-0000-0000-0000EE020000}"/>
    <cellStyle name="Normal 10 7 3" xfId="716" xr:uid="{00000000-0005-0000-0000-0000EF020000}"/>
    <cellStyle name="Normal 10 7 4" xfId="717" xr:uid="{00000000-0005-0000-0000-0000F0020000}"/>
    <cellStyle name="Normal 10 7 5" xfId="718" xr:uid="{00000000-0005-0000-0000-0000F1020000}"/>
    <cellStyle name="Normal 10 7 6" xfId="719" xr:uid="{00000000-0005-0000-0000-0000F2020000}"/>
    <cellStyle name="Normal 10 7 7" xfId="720" xr:uid="{00000000-0005-0000-0000-0000F3020000}"/>
    <cellStyle name="Normal 10 7 8" xfId="721" xr:uid="{00000000-0005-0000-0000-0000F4020000}"/>
    <cellStyle name="Normal 10 8" xfId="722" xr:uid="{00000000-0005-0000-0000-0000F5020000}"/>
    <cellStyle name="Normal 10 9" xfId="723" xr:uid="{00000000-0005-0000-0000-0000F6020000}"/>
    <cellStyle name="Normal 1016" xfId="1814" xr:uid="{00000000-0005-0000-0000-0000F7020000}"/>
    <cellStyle name="Normal 1018" xfId="1844" xr:uid="{00000000-0005-0000-0000-0000F8020000}"/>
    <cellStyle name="Normal 1022" xfId="1868" xr:uid="{00000000-0005-0000-0000-0000F9020000}"/>
    <cellStyle name="Normal 1024" xfId="1821" xr:uid="{00000000-0005-0000-0000-0000FA020000}"/>
    <cellStyle name="Normal 1025" xfId="1871" xr:uid="{00000000-0005-0000-0000-0000FB020000}"/>
    <cellStyle name="Normal 1026" xfId="1870" xr:uid="{00000000-0005-0000-0000-0000FC020000}"/>
    <cellStyle name="Normal 1027" xfId="1872" xr:uid="{00000000-0005-0000-0000-0000FD020000}"/>
    <cellStyle name="Normal 105" xfId="1882" xr:uid="{00000000-0005-0000-0000-0000FE020000}"/>
    <cellStyle name="Normal 107" xfId="1886" xr:uid="{00000000-0005-0000-0000-0000FF020000}"/>
    <cellStyle name="Normal 109" xfId="1887" xr:uid="{00000000-0005-0000-0000-000000030000}"/>
    <cellStyle name="Normal 11" xfId="1923" xr:uid="{00000000-0005-0000-0000-000001030000}"/>
    <cellStyle name="Normal 11 10" xfId="724" xr:uid="{00000000-0005-0000-0000-000002030000}"/>
    <cellStyle name="Normal 11 11" xfId="725" xr:uid="{00000000-0005-0000-0000-000003030000}"/>
    <cellStyle name="Normal 11 12" xfId="726" xr:uid="{00000000-0005-0000-0000-000004030000}"/>
    <cellStyle name="Normal 11 2" xfId="727" xr:uid="{00000000-0005-0000-0000-000005030000}"/>
    <cellStyle name="Normal 11 2 2" xfId="728" xr:uid="{00000000-0005-0000-0000-000006030000}"/>
    <cellStyle name="Normal 11 2 3" xfId="729" xr:uid="{00000000-0005-0000-0000-000007030000}"/>
    <cellStyle name="Normal 11 2 4" xfId="730" xr:uid="{00000000-0005-0000-0000-000008030000}"/>
    <cellStyle name="Normal 11 2 5" xfId="731" xr:uid="{00000000-0005-0000-0000-000009030000}"/>
    <cellStyle name="Normal 11 2 6" xfId="732" xr:uid="{00000000-0005-0000-0000-00000A030000}"/>
    <cellStyle name="Normal 11 2 7" xfId="733" xr:uid="{00000000-0005-0000-0000-00000B030000}"/>
    <cellStyle name="Normal 11 2 8" xfId="734" xr:uid="{00000000-0005-0000-0000-00000C030000}"/>
    <cellStyle name="Normal 11 3" xfId="735" xr:uid="{00000000-0005-0000-0000-00000D030000}"/>
    <cellStyle name="Normal 11 3 2" xfId="736" xr:uid="{00000000-0005-0000-0000-00000E030000}"/>
    <cellStyle name="Normal 11 3 3" xfId="737" xr:uid="{00000000-0005-0000-0000-00000F030000}"/>
    <cellStyle name="Normal 11 3 4" xfId="738" xr:uid="{00000000-0005-0000-0000-000010030000}"/>
    <cellStyle name="Normal 11 3 5" xfId="739" xr:uid="{00000000-0005-0000-0000-000011030000}"/>
    <cellStyle name="Normal 11 3 6" xfId="740" xr:uid="{00000000-0005-0000-0000-000012030000}"/>
    <cellStyle name="Normal 11 3 7" xfId="741" xr:uid="{00000000-0005-0000-0000-000013030000}"/>
    <cellStyle name="Normal 11 3 8" xfId="742" xr:uid="{00000000-0005-0000-0000-000014030000}"/>
    <cellStyle name="Normal 11 4" xfId="743" xr:uid="{00000000-0005-0000-0000-000015030000}"/>
    <cellStyle name="Normal 11 4 2" xfId="744" xr:uid="{00000000-0005-0000-0000-000016030000}"/>
    <cellStyle name="Normal 11 4 3" xfId="745" xr:uid="{00000000-0005-0000-0000-000017030000}"/>
    <cellStyle name="Normal 11 4 4" xfId="746" xr:uid="{00000000-0005-0000-0000-000018030000}"/>
    <cellStyle name="Normal 11 4 5" xfId="747" xr:uid="{00000000-0005-0000-0000-000019030000}"/>
    <cellStyle name="Normal 11 4 6" xfId="748" xr:uid="{00000000-0005-0000-0000-00001A030000}"/>
    <cellStyle name="Normal 11 4 7" xfId="749" xr:uid="{00000000-0005-0000-0000-00001B030000}"/>
    <cellStyle name="Normal 11 4 8" xfId="750" xr:uid="{00000000-0005-0000-0000-00001C030000}"/>
    <cellStyle name="Normal 11 5" xfId="751" xr:uid="{00000000-0005-0000-0000-00001D030000}"/>
    <cellStyle name="Normal 11 5 2" xfId="752" xr:uid="{00000000-0005-0000-0000-00001E030000}"/>
    <cellStyle name="Normal 11 5 3" xfId="753" xr:uid="{00000000-0005-0000-0000-00001F030000}"/>
    <cellStyle name="Normal 11 5 4" xfId="754" xr:uid="{00000000-0005-0000-0000-000020030000}"/>
    <cellStyle name="Normal 11 5 5" xfId="755" xr:uid="{00000000-0005-0000-0000-000021030000}"/>
    <cellStyle name="Normal 11 5 6" xfId="756" xr:uid="{00000000-0005-0000-0000-000022030000}"/>
    <cellStyle name="Normal 11 5 7" xfId="757" xr:uid="{00000000-0005-0000-0000-000023030000}"/>
    <cellStyle name="Normal 11 5 8" xfId="758" xr:uid="{00000000-0005-0000-0000-000024030000}"/>
    <cellStyle name="Normal 11 6" xfId="759" xr:uid="{00000000-0005-0000-0000-000025030000}"/>
    <cellStyle name="Normal 11 6 2" xfId="760" xr:uid="{00000000-0005-0000-0000-000026030000}"/>
    <cellStyle name="Normal 11 6 3" xfId="761" xr:uid="{00000000-0005-0000-0000-000027030000}"/>
    <cellStyle name="Normal 11 6 4" xfId="762" xr:uid="{00000000-0005-0000-0000-000028030000}"/>
    <cellStyle name="Normal 11 6 5" xfId="763" xr:uid="{00000000-0005-0000-0000-000029030000}"/>
    <cellStyle name="Normal 11 6 6" xfId="764" xr:uid="{00000000-0005-0000-0000-00002A030000}"/>
    <cellStyle name="Normal 11 6 7" xfId="765" xr:uid="{00000000-0005-0000-0000-00002B030000}"/>
    <cellStyle name="Normal 11 6 8" xfId="766" xr:uid="{00000000-0005-0000-0000-00002C030000}"/>
    <cellStyle name="Normal 11 7" xfId="767" xr:uid="{00000000-0005-0000-0000-00002D030000}"/>
    <cellStyle name="Normal 11 7 2" xfId="768" xr:uid="{00000000-0005-0000-0000-00002E030000}"/>
    <cellStyle name="Normal 11 7 3" xfId="769" xr:uid="{00000000-0005-0000-0000-00002F030000}"/>
    <cellStyle name="Normal 11 7 4" xfId="770" xr:uid="{00000000-0005-0000-0000-000030030000}"/>
    <cellStyle name="Normal 11 7 5" xfId="771" xr:uid="{00000000-0005-0000-0000-000031030000}"/>
    <cellStyle name="Normal 11 7 6" xfId="772" xr:uid="{00000000-0005-0000-0000-000032030000}"/>
    <cellStyle name="Normal 11 7 7" xfId="773" xr:uid="{00000000-0005-0000-0000-000033030000}"/>
    <cellStyle name="Normal 11 7 8" xfId="774" xr:uid="{00000000-0005-0000-0000-000034030000}"/>
    <cellStyle name="Normal 11 8" xfId="775" xr:uid="{00000000-0005-0000-0000-000035030000}"/>
    <cellStyle name="Normal 11 8 2" xfId="776" xr:uid="{00000000-0005-0000-0000-000036030000}"/>
    <cellStyle name="Normal 11 8 3" xfId="777" xr:uid="{00000000-0005-0000-0000-000037030000}"/>
    <cellStyle name="Normal 11 8 4" xfId="778" xr:uid="{00000000-0005-0000-0000-000038030000}"/>
    <cellStyle name="Normal 11 9" xfId="779" xr:uid="{00000000-0005-0000-0000-000039030000}"/>
    <cellStyle name="Normal 12" xfId="46" xr:uid="{00000000-0005-0000-0000-00003A030000}"/>
    <cellStyle name="Normal 12 10" xfId="780" xr:uid="{00000000-0005-0000-0000-00003B030000}"/>
    <cellStyle name="Normal 12 10 2" xfId="1809" xr:uid="{00000000-0005-0000-0000-00003C030000}"/>
    <cellStyle name="Normal 12 11" xfId="781" xr:uid="{00000000-0005-0000-0000-00003D030000}"/>
    <cellStyle name="Normal 12 2" xfId="782" xr:uid="{00000000-0005-0000-0000-00003E030000}"/>
    <cellStyle name="Normal 12 2 10" xfId="1805" xr:uid="{00000000-0005-0000-0000-00003F030000}"/>
    <cellStyle name="Normal 12 2 2" xfId="783" xr:uid="{00000000-0005-0000-0000-000040030000}"/>
    <cellStyle name="Normal 12 2 2 4" xfId="1812" xr:uid="{00000000-0005-0000-0000-000041030000}"/>
    <cellStyle name="Normal 12 2 3" xfId="784" xr:uid="{00000000-0005-0000-0000-000042030000}"/>
    <cellStyle name="Normal 12 2 4" xfId="785" xr:uid="{00000000-0005-0000-0000-000043030000}"/>
    <cellStyle name="Normal 12 2 5" xfId="786" xr:uid="{00000000-0005-0000-0000-000044030000}"/>
    <cellStyle name="Normal 12 2 6" xfId="787" xr:uid="{00000000-0005-0000-0000-000045030000}"/>
    <cellStyle name="Normal 12 2 7" xfId="788" xr:uid="{00000000-0005-0000-0000-000046030000}"/>
    <cellStyle name="Normal 12 2 8" xfId="789" xr:uid="{00000000-0005-0000-0000-000047030000}"/>
    <cellStyle name="Normal 12 3" xfId="790" xr:uid="{00000000-0005-0000-0000-000048030000}"/>
    <cellStyle name="Normal 12 3 2" xfId="791" xr:uid="{00000000-0005-0000-0000-000049030000}"/>
    <cellStyle name="Normal 12 3 3" xfId="792" xr:uid="{00000000-0005-0000-0000-00004A030000}"/>
    <cellStyle name="Normal 12 3 4" xfId="793" xr:uid="{00000000-0005-0000-0000-00004B030000}"/>
    <cellStyle name="Normal 12 3 5" xfId="794" xr:uid="{00000000-0005-0000-0000-00004C030000}"/>
    <cellStyle name="Normal 12 3 6" xfId="795" xr:uid="{00000000-0005-0000-0000-00004D030000}"/>
    <cellStyle name="Normal 12 3 7" xfId="796" xr:uid="{00000000-0005-0000-0000-00004E030000}"/>
    <cellStyle name="Normal 12 3 8" xfId="797" xr:uid="{00000000-0005-0000-0000-00004F030000}"/>
    <cellStyle name="Normal 12 4" xfId="798" xr:uid="{00000000-0005-0000-0000-000050030000}"/>
    <cellStyle name="Normal 12 4 2" xfId="799" xr:uid="{00000000-0005-0000-0000-000051030000}"/>
    <cellStyle name="Normal 12 4 3" xfId="800" xr:uid="{00000000-0005-0000-0000-000052030000}"/>
    <cellStyle name="Normal 12 4 4" xfId="801" xr:uid="{00000000-0005-0000-0000-000053030000}"/>
    <cellStyle name="Normal 12 4 5" xfId="802" xr:uid="{00000000-0005-0000-0000-000054030000}"/>
    <cellStyle name="Normal 12 4 6" xfId="803" xr:uid="{00000000-0005-0000-0000-000055030000}"/>
    <cellStyle name="Normal 12 4 7" xfId="804" xr:uid="{00000000-0005-0000-0000-000056030000}"/>
    <cellStyle name="Normal 12 4 8" xfId="805" xr:uid="{00000000-0005-0000-0000-000057030000}"/>
    <cellStyle name="Normal 12 5" xfId="806" xr:uid="{00000000-0005-0000-0000-000058030000}"/>
    <cellStyle name="Normal 12 5 2" xfId="807" xr:uid="{00000000-0005-0000-0000-000059030000}"/>
    <cellStyle name="Normal 12 5 3" xfId="808" xr:uid="{00000000-0005-0000-0000-00005A030000}"/>
    <cellStyle name="Normal 12 5 4" xfId="809" xr:uid="{00000000-0005-0000-0000-00005B030000}"/>
    <cellStyle name="Normal 12 5 5" xfId="810" xr:uid="{00000000-0005-0000-0000-00005C030000}"/>
    <cellStyle name="Normal 12 5 6" xfId="811" xr:uid="{00000000-0005-0000-0000-00005D030000}"/>
    <cellStyle name="Normal 12 5 7" xfId="812" xr:uid="{00000000-0005-0000-0000-00005E030000}"/>
    <cellStyle name="Normal 12 5 8" xfId="813" xr:uid="{00000000-0005-0000-0000-00005F030000}"/>
    <cellStyle name="Normal 12 6" xfId="814" xr:uid="{00000000-0005-0000-0000-000060030000}"/>
    <cellStyle name="Normal 12 6 2" xfId="815" xr:uid="{00000000-0005-0000-0000-000061030000}"/>
    <cellStyle name="Normal 12 6 3" xfId="816" xr:uid="{00000000-0005-0000-0000-000062030000}"/>
    <cellStyle name="Normal 12 6 4" xfId="817" xr:uid="{00000000-0005-0000-0000-000063030000}"/>
    <cellStyle name="Normal 12 6 5" xfId="818" xr:uid="{00000000-0005-0000-0000-000064030000}"/>
    <cellStyle name="Normal 12 6 6" xfId="819" xr:uid="{00000000-0005-0000-0000-000065030000}"/>
    <cellStyle name="Normal 12 6 7" xfId="820" xr:uid="{00000000-0005-0000-0000-000066030000}"/>
    <cellStyle name="Normal 12 6 8" xfId="821" xr:uid="{00000000-0005-0000-0000-000067030000}"/>
    <cellStyle name="Normal 12 7" xfId="822" xr:uid="{00000000-0005-0000-0000-000068030000}"/>
    <cellStyle name="Normal 12 7 2" xfId="823" xr:uid="{00000000-0005-0000-0000-000069030000}"/>
    <cellStyle name="Normal 12 7 3" xfId="824" xr:uid="{00000000-0005-0000-0000-00006A030000}"/>
    <cellStyle name="Normal 12 7 4" xfId="825" xr:uid="{00000000-0005-0000-0000-00006B030000}"/>
    <cellStyle name="Normal 12 7 5" xfId="826" xr:uid="{00000000-0005-0000-0000-00006C030000}"/>
    <cellStyle name="Normal 12 7 6" xfId="827" xr:uid="{00000000-0005-0000-0000-00006D030000}"/>
    <cellStyle name="Normal 12 7 7" xfId="828" xr:uid="{00000000-0005-0000-0000-00006E030000}"/>
    <cellStyle name="Normal 12 7 8" xfId="829" xr:uid="{00000000-0005-0000-0000-00006F030000}"/>
    <cellStyle name="Normal 12 8" xfId="830" xr:uid="{00000000-0005-0000-0000-000070030000}"/>
    <cellStyle name="Normal 12 9" xfId="831" xr:uid="{00000000-0005-0000-0000-000071030000}"/>
    <cellStyle name="Normal 125" xfId="1807" xr:uid="{00000000-0005-0000-0000-000072030000}"/>
    <cellStyle name="Normal 126" xfId="1874" xr:uid="{00000000-0005-0000-0000-000073030000}"/>
    <cellStyle name="Normal 13" xfId="3330" xr:uid="{1205C40A-45FD-4A49-9C05-B56CB157605C}"/>
    <cellStyle name="Normal 13 10" xfId="832" xr:uid="{00000000-0005-0000-0000-000074030000}"/>
    <cellStyle name="Normal 13 11" xfId="833" xr:uid="{00000000-0005-0000-0000-000075030000}"/>
    <cellStyle name="Normal 13 2" xfId="834" xr:uid="{00000000-0005-0000-0000-000076030000}"/>
    <cellStyle name="Normal 13 2 2" xfId="835" xr:uid="{00000000-0005-0000-0000-000077030000}"/>
    <cellStyle name="Normal 13 2 3" xfId="836" xr:uid="{00000000-0005-0000-0000-000078030000}"/>
    <cellStyle name="Normal 13 2 4" xfId="837" xr:uid="{00000000-0005-0000-0000-000079030000}"/>
    <cellStyle name="Normal 13 2 5" xfId="838" xr:uid="{00000000-0005-0000-0000-00007A030000}"/>
    <cellStyle name="Normal 13 2 6" xfId="839" xr:uid="{00000000-0005-0000-0000-00007B030000}"/>
    <cellStyle name="Normal 13 2 7" xfId="840" xr:uid="{00000000-0005-0000-0000-00007C030000}"/>
    <cellStyle name="Normal 13 2 8" xfId="841" xr:uid="{00000000-0005-0000-0000-00007D030000}"/>
    <cellStyle name="Normal 13 3" xfId="842" xr:uid="{00000000-0005-0000-0000-00007E030000}"/>
    <cellStyle name="Normal 13 3 2" xfId="843" xr:uid="{00000000-0005-0000-0000-00007F030000}"/>
    <cellStyle name="Normal 13 3 3" xfId="844" xr:uid="{00000000-0005-0000-0000-000080030000}"/>
    <cellStyle name="Normal 13 3 4" xfId="845" xr:uid="{00000000-0005-0000-0000-000081030000}"/>
    <cellStyle name="Normal 13 3 5" xfId="846" xr:uid="{00000000-0005-0000-0000-000082030000}"/>
    <cellStyle name="Normal 13 3 6" xfId="847" xr:uid="{00000000-0005-0000-0000-000083030000}"/>
    <cellStyle name="Normal 13 3 7" xfId="848" xr:uid="{00000000-0005-0000-0000-000084030000}"/>
    <cellStyle name="Normal 13 3 8" xfId="849" xr:uid="{00000000-0005-0000-0000-000085030000}"/>
    <cellStyle name="Normal 13 4" xfId="850" xr:uid="{00000000-0005-0000-0000-000086030000}"/>
    <cellStyle name="Normal 13 4 2" xfId="851" xr:uid="{00000000-0005-0000-0000-000087030000}"/>
    <cellStyle name="Normal 13 4 3" xfId="852" xr:uid="{00000000-0005-0000-0000-000088030000}"/>
    <cellStyle name="Normal 13 4 4" xfId="853" xr:uid="{00000000-0005-0000-0000-000089030000}"/>
    <cellStyle name="Normal 13 4 5" xfId="854" xr:uid="{00000000-0005-0000-0000-00008A030000}"/>
    <cellStyle name="Normal 13 4 6" xfId="855" xr:uid="{00000000-0005-0000-0000-00008B030000}"/>
    <cellStyle name="Normal 13 4 7" xfId="856" xr:uid="{00000000-0005-0000-0000-00008C030000}"/>
    <cellStyle name="Normal 13 4 8" xfId="857" xr:uid="{00000000-0005-0000-0000-00008D030000}"/>
    <cellStyle name="Normal 13 5" xfId="858" xr:uid="{00000000-0005-0000-0000-00008E030000}"/>
    <cellStyle name="Normal 13 5 2" xfId="859" xr:uid="{00000000-0005-0000-0000-00008F030000}"/>
    <cellStyle name="Normal 13 5 3" xfId="860" xr:uid="{00000000-0005-0000-0000-000090030000}"/>
    <cellStyle name="Normal 13 5 4" xfId="861" xr:uid="{00000000-0005-0000-0000-000091030000}"/>
    <cellStyle name="Normal 13 5 5" xfId="862" xr:uid="{00000000-0005-0000-0000-000092030000}"/>
    <cellStyle name="Normal 13 5 6" xfId="863" xr:uid="{00000000-0005-0000-0000-000093030000}"/>
    <cellStyle name="Normal 13 5 7" xfId="864" xr:uid="{00000000-0005-0000-0000-000094030000}"/>
    <cellStyle name="Normal 13 5 8" xfId="865" xr:uid="{00000000-0005-0000-0000-000095030000}"/>
    <cellStyle name="Normal 13 6" xfId="866" xr:uid="{00000000-0005-0000-0000-000096030000}"/>
    <cellStyle name="Normal 13 6 2" xfId="867" xr:uid="{00000000-0005-0000-0000-000097030000}"/>
    <cellStyle name="Normal 13 6 3" xfId="868" xr:uid="{00000000-0005-0000-0000-000098030000}"/>
    <cellStyle name="Normal 13 6 4" xfId="869" xr:uid="{00000000-0005-0000-0000-000099030000}"/>
    <cellStyle name="Normal 13 6 5" xfId="870" xr:uid="{00000000-0005-0000-0000-00009A030000}"/>
    <cellStyle name="Normal 13 6 6" xfId="871" xr:uid="{00000000-0005-0000-0000-00009B030000}"/>
    <cellStyle name="Normal 13 6 7" xfId="872" xr:uid="{00000000-0005-0000-0000-00009C030000}"/>
    <cellStyle name="Normal 13 6 8" xfId="873" xr:uid="{00000000-0005-0000-0000-00009D030000}"/>
    <cellStyle name="Normal 13 7" xfId="874" xr:uid="{00000000-0005-0000-0000-00009E030000}"/>
    <cellStyle name="Normal 13 7 2" xfId="875" xr:uid="{00000000-0005-0000-0000-00009F030000}"/>
    <cellStyle name="Normal 13 7 3" xfId="876" xr:uid="{00000000-0005-0000-0000-0000A0030000}"/>
    <cellStyle name="Normal 13 7 4" xfId="877" xr:uid="{00000000-0005-0000-0000-0000A1030000}"/>
    <cellStyle name="Normal 13 7 5" xfId="878" xr:uid="{00000000-0005-0000-0000-0000A2030000}"/>
    <cellStyle name="Normal 13 7 6" xfId="879" xr:uid="{00000000-0005-0000-0000-0000A3030000}"/>
    <cellStyle name="Normal 13 7 7" xfId="880" xr:uid="{00000000-0005-0000-0000-0000A4030000}"/>
    <cellStyle name="Normal 13 7 8" xfId="881" xr:uid="{00000000-0005-0000-0000-0000A5030000}"/>
    <cellStyle name="Normal 13 8" xfId="882" xr:uid="{00000000-0005-0000-0000-0000A6030000}"/>
    <cellStyle name="Normal 13 9" xfId="883" xr:uid="{00000000-0005-0000-0000-0000A7030000}"/>
    <cellStyle name="Normal 14" xfId="3329" xr:uid="{D22B6CC5-83F3-4D47-9B93-A12FEE11C13E}"/>
    <cellStyle name="Normal 14 10" xfId="884" xr:uid="{00000000-0005-0000-0000-0000A8030000}"/>
    <cellStyle name="Normal 14 11" xfId="885" xr:uid="{00000000-0005-0000-0000-0000A9030000}"/>
    <cellStyle name="Normal 14 2" xfId="886" xr:uid="{00000000-0005-0000-0000-0000AA030000}"/>
    <cellStyle name="Normal 14 2 2" xfId="887" xr:uid="{00000000-0005-0000-0000-0000AB030000}"/>
    <cellStyle name="Normal 14 2 3" xfId="888" xr:uid="{00000000-0005-0000-0000-0000AC030000}"/>
    <cellStyle name="Normal 14 2 4" xfId="889" xr:uid="{00000000-0005-0000-0000-0000AD030000}"/>
    <cellStyle name="Normal 14 2 5" xfId="890" xr:uid="{00000000-0005-0000-0000-0000AE030000}"/>
    <cellStyle name="Normal 14 2 6" xfId="891" xr:uid="{00000000-0005-0000-0000-0000AF030000}"/>
    <cellStyle name="Normal 14 2 7" xfId="892" xr:uid="{00000000-0005-0000-0000-0000B0030000}"/>
    <cellStyle name="Normal 14 2 8" xfId="893" xr:uid="{00000000-0005-0000-0000-0000B1030000}"/>
    <cellStyle name="Normal 14 3" xfId="894" xr:uid="{00000000-0005-0000-0000-0000B2030000}"/>
    <cellStyle name="Normal 14 3 2" xfId="895" xr:uid="{00000000-0005-0000-0000-0000B3030000}"/>
    <cellStyle name="Normal 14 3 3" xfId="896" xr:uid="{00000000-0005-0000-0000-0000B4030000}"/>
    <cellStyle name="Normal 14 3 4" xfId="897" xr:uid="{00000000-0005-0000-0000-0000B5030000}"/>
    <cellStyle name="Normal 14 3 5" xfId="898" xr:uid="{00000000-0005-0000-0000-0000B6030000}"/>
    <cellStyle name="Normal 14 3 6" xfId="899" xr:uid="{00000000-0005-0000-0000-0000B7030000}"/>
    <cellStyle name="Normal 14 3 7" xfId="900" xr:uid="{00000000-0005-0000-0000-0000B8030000}"/>
    <cellStyle name="Normal 14 3 8" xfId="901" xr:uid="{00000000-0005-0000-0000-0000B9030000}"/>
    <cellStyle name="Normal 14 4" xfId="902" xr:uid="{00000000-0005-0000-0000-0000BA030000}"/>
    <cellStyle name="Normal 14 4 2" xfId="903" xr:uid="{00000000-0005-0000-0000-0000BB030000}"/>
    <cellStyle name="Normal 14 4 3" xfId="904" xr:uid="{00000000-0005-0000-0000-0000BC030000}"/>
    <cellStyle name="Normal 14 4 4" xfId="905" xr:uid="{00000000-0005-0000-0000-0000BD030000}"/>
    <cellStyle name="Normal 14 4 5" xfId="906" xr:uid="{00000000-0005-0000-0000-0000BE030000}"/>
    <cellStyle name="Normal 14 4 6" xfId="907" xr:uid="{00000000-0005-0000-0000-0000BF030000}"/>
    <cellStyle name="Normal 14 4 7" xfId="908" xr:uid="{00000000-0005-0000-0000-0000C0030000}"/>
    <cellStyle name="Normal 14 4 8" xfId="909" xr:uid="{00000000-0005-0000-0000-0000C1030000}"/>
    <cellStyle name="Normal 14 5" xfId="910" xr:uid="{00000000-0005-0000-0000-0000C2030000}"/>
    <cellStyle name="Normal 14 5 2" xfId="911" xr:uid="{00000000-0005-0000-0000-0000C3030000}"/>
    <cellStyle name="Normal 14 5 3" xfId="912" xr:uid="{00000000-0005-0000-0000-0000C4030000}"/>
    <cellStyle name="Normal 14 5 4" xfId="913" xr:uid="{00000000-0005-0000-0000-0000C5030000}"/>
    <cellStyle name="Normal 14 5 5" xfId="914" xr:uid="{00000000-0005-0000-0000-0000C6030000}"/>
    <cellStyle name="Normal 14 5 6" xfId="915" xr:uid="{00000000-0005-0000-0000-0000C7030000}"/>
    <cellStyle name="Normal 14 5 7" xfId="916" xr:uid="{00000000-0005-0000-0000-0000C8030000}"/>
    <cellStyle name="Normal 14 5 8" xfId="917" xr:uid="{00000000-0005-0000-0000-0000C9030000}"/>
    <cellStyle name="Normal 14 6" xfId="918" xr:uid="{00000000-0005-0000-0000-0000CA030000}"/>
    <cellStyle name="Normal 14 6 2" xfId="919" xr:uid="{00000000-0005-0000-0000-0000CB030000}"/>
    <cellStyle name="Normal 14 6 3" xfId="920" xr:uid="{00000000-0005-0000-0000-0000CC030000}"/>
    <cellStyle name="Normal 14 6 4" xfId="921" xr:uid="{00000000-0005-0000-0000-0000CD030000}"/>
    <cellStyle name="Normal 14 6 5" xfId="922" xr:uid="{00000000-0005-0000-0000-0000CE030000}"/>
    <cellStyle name="Normal 14 6 6" xfId="923" xr:uid="{00000000-0005-0000-0000-0000CF030000}"/>
    <cellStyle name="Normal 14 6 7" xfId="924" xr:uid="{00000000-0005-0000-0000-0000D0030000}"/>
    <cellStyle name="Normal 14 6 8" xfId="925" xr:uid="{00000000-0005-0000-0000-0000D1030000}"/>
    <cellStyle name="Normal 14 7" xfId="926" xr:uid="{00000000-0005-0000-0000-0000D2030000}"/>
    <cellStyle name="Normal 14 7 2" xfId="927" xr:uid="{00000000-0005-0000-0000-0000D3030000}"/>
    <cellStyle name="Normal 14 7 3" xfId="928" xr:uid="{00000000-0005-0000-0000-0000D4030000}"/>
    <cellStyle name="Normal 14 7 4" xfId="929" xr:uid="{00000000-0005-0000-0000-0000D5030000}"/>
    <cellStyle name="Normal 14 7 5" xfId="930" xr:uid="{00000000-0005-0000-0000-0000D6030000}"/>
    <cellStyle name="Normal 14 7 6" xfId="931" xr:uid="{00000000-0005-0000-0000-0000D7030000}"/>
    <cellStyle name="Normal 14 7 7" xfId="932" xr:uid="{00000000-0005-0000-0000-0000D8030000}"/>
    <cellStyle name="Normal 14 7 8" xfId="933" xr:uid="{00000000-0005-0000-0000-0000D9030000}"/>
    <cellStyle name="Normal 14 8" xfId="934" xr:uid="{00000000-0005-0000-0000-0000DA030000}"/>
    <cellStyle name="Normal 14 9" xfId="935" xr:uid="{00000000-0005-0000-0000-0000DB030000}"/>
    <cellStyle name="Normal 15" xfId="47" xr:uid="{00000000-0005-0000-0000-0000DC030000}"/>
    <cellStyle name="Normal 16" xfId="1765" xr:uid="{00000000-0005-0000-0000-0000DD030000}"/>
    <cellStyle name="Normal 16 10" xfId="936" xr:uid="{00000000-0005-0000-0000-0000DE030000}"/>
    <cellStyle name="Normal 16 2" xfId="937" xr:uid="{00000000-0005-0000-0000-0000DF030000}"/>
    <cellStyle name="Normal 16 2 2" xfId="938" xr:uid="{00000000-0005-0000-0000-0000E0030000}"/>
    <cellStyle name="Normal 16 2 3" xfId="939" xr:uid="{00000000-0005-0000-0000-0000E1030000}"/>
    <cellStyle name="Normal 16 2 4" xfId="940" xr:uid="{00000000-0005-0000-0000-0000E2030000}"/>
    <cellStyle name="Normal 16 2 5" xfId="941" xr:uid="{00000000-0005-0000-0000-0000E3030000}"/>
    <cellStyle name="Normal 16 2 6" xfId="942" xr:uid="{00000000-0005-0000-0000-0000E4030000}"/>
    <cellStyle name="Normal 16 2 7" xfId="943" xr:uid="{00000000-0005-0000-0000-0000E5030000}"/>
    <cellStyle name="Normal 16 2 8" xfId="944" xr:uid="{00000000-0005-0000-0000-0000E6030000}"/>
    <cellStyle name="Normal 16 3" xfId="945" xr:uid="{00000000-0005-0000-0000-0000E7030000}"/>
    <cellStyle name="Normal 16 3 2" xfId="946" xr:uid="{00000000-0005-0000-0000-0000E8030000}"/>
    <cellStyle name="Normal 16 3 3" xfId="947" xr:uid="{00000000-0005-0000-0000-0000E9030000}"/>
    <cellStyle name="Normal 16 3 4" xfId="948" xr:uid="{00000000-0005-0000-0000-0000EA030000}"/>
    <cellStyle name="Normal 16 4" xfId="949" xr:uid="{00000000-0005-0000-0000-0000EB030000}"/>
    <cellStyle name="Normal 16 5" xfId="950" xr:uid="{00000000-0005-0000-0000-0000EC030000}"/>
    <cellStyle name="Normal 16 6" xfId="951" xr:uid="{00000000-0005-0000-0000-0000ED030000}"/>
    <cellStyle name="Normal 16 7" xfId="952" xr:uid="{00000000-0005-0000-0000-0000EE030000}"/>
    <cellStyle name="Normal 16 8" xfId="953" xr:uid="{00000000-0005-0000-0000-0000EF030000}"/>
    <cellStyle name="Normal 16 9" xfId="954" xr:uid="{00000000-0005-0000-0000-0000F0030000}"/>
    <cellStyle name="Normal 17" xfId="1766" xr:uid="{00000000-0005-0000-0000-0000F1030000}"/>
    <cellStyle name="Normal 17 10" xfId="955" xr:uid="{00000000-0005-0000-0000-0000F2030000}"/>
    <cellStyle name="Normal 17 2" xfId="956" xr:uid="{00000000-0005-0000-0000-0000F3030000}"/>
    <cellStyle name="Normal 17 2 2" xfId="957" xr:uid="{00000000-0005-0000-0000-0000F4030000}"/>
    <cellStyle name="Normal 17 2 3" xfId="958" xr:uid="{00000000-0005-0000-0000-0000F5030000}"/>
    <cellStyle name="Normal 17 2 4" xfId="959" xr:uid="{00000000-0005-0000-0000-0000F6030000}"/>
    <cellStyle name="Normal 17 2 5" xfId="960" xr:uid="{00000000-0005-0000-0000-0000F7030000}"/>
    <cellStyle name="Normal 17 2 6" xfId="961" xr:uid="{00000000-0005-0000-0000-0000F8030000}"/>
    <cellStyle name="Normal 17 2 7" xfId="962" xr:uid="{00000000-0005-0000-0000-0000F9030000}"/>
    <cellStyle name="Normal 17 2 8" xfId="963" xr:uid="{00000000-0005-0000-0000-0000FA030000}"/>
    <cellStyle name="Normal 17 3" xfId="964" xr:uid="{00000000-0005-0000-0000-0000FB030000}"/>
    <cellStyle name="Normal 17 3 2" xfId="965" xr:uid="{00000000-0005-0000-0000-0000FC030000}"/>
    <cellStyle name="Normal 17 3 3" xfId="966" xr:uid="{00000000-0005-0000-0000-0000FD030000}"/>
    <cellStyle name="Normal 17 3 4" xfId="967" xr:uid="{00000000-0005-0000-0000-0000FE030000}"/>
    <cellStyle name="Normal 17 4" xfId="968" xr:uid="{00000000-0005-0000-0000-0000FF030000}"/>
    <cellStyle name="Normal 17 5" xfId="969" xr:uid="{00000000-0005-0000-0000-000000040000}"/>
    <cellStyle name="Normal 17 6" xfId="970" xr:uid="{00000000-0005-0000-0000-000001040000}"/>
    <cellStyle name="Normal 17 7" xfId="971" xr:uid="{00000000-0005-0000-0000-000002040000}"/>
    <cellStyle name="Normal 17 8" xfId="972" xr:uid="{00000000-0005-0000-0000-000003040000}"/>
    <cellStyle name="Normal 17 9" xfId="973" xr:uid="{00000000-0005-0000-0000-000004040000}"/>
    <cellStyle name="Normal 199 2 2" xfId="1879" xr:uid="{00000000-0005-0000-0000-000005040000}"/>
    <cellStyle name="Normal 2" xfId="49" xr:uid="{00000000-0005-0000-0000-000006040000}"/>
    <cellStyle name="Normal 2 10" xfId="86" xr:uid="{00000000-0005-0000-0000-000007040000}"/>
    <cellStyle name="Normal 2 10 2" xfId="974" xr:uid="{00000000-0005-0000-0000-000008040000}"/>
    <cellStyle name="Normal 2 10 2 2 2" xfId="1883" xr:uid="{00000000-0005-0000-0000-000009040000}"/>
    <cellStyle name="Normal 2 11" xfId="975" xr:uid="{00000000-0005-0000-0000-00000A040000}"/>
    <cellStyle name="Normal 2 12" xfId="976" xr:uid="{00000000-0005-0000-0000-00000B040000}"/>
    <cellStyle name="Normal 2 12 2" xfId="977" xr:uid="{00000000-0005-0000-0000-00000C040000}"/>
    <cellStyle name="Normal 2 13" xfId="978" xr:uid="{00000000-0005-0000-0000-00000D040000}"/>
    <cellStyle name="Normal 2 13 2" xfId="979" xr:uid="{00000000-0005-0000-0000-00000E040000}"/>
    <cellStyle name="Normal 2 14" xfId="217" xr:uid="{00000000-0005-0000-0000-00000F040000}"/>
    <cellStyle name="Normal 2 14 2" xfId="980" xr:uid="{00000000-0005-0000-0000-000010040000}"/>
    <cellStyle name="Normal 2 15" xfId="981" xr:uid="{00000000-0005-0000-0000-000011040000}"/>
    <cellStyle name="Normal 2 15 2" xfId="1768" xr:uid="{00000000-0005-0000-0000-000012040000}"/>
    <cellStyle name="Normal 2 15 3" xfId="1767" xr:uid="{00000000-0005-0000-0000-000013040000}"/>
    <cellStyle name="Normal 2 16" xfId="982" xr:uid="{00000000-0005-0000-0000-000014040000}"/>
    <cellStyle name="Normal 2 16 2" xfId="1769" xr:uid="{00000000-0005-0000-0000-000015040000}"/>
    <cellStyle name="Normal 2 17" xfId="1804" xr:uid="{00000000-0005-0000-0000-000016040000}"/>
    <cellStyle name="Normal 2 2" xfId="72" xr:uid="{00000000-0005-0000-0000-000017040000}"/>
    <cellStyle name="Normal 2 2 10" xfId="1893" xr:uid="{00000000-0005-0000-0000-000018040000}"/>
    <cellStyle name="Normal 2 2 11" xfId="3365" xr:uid="{4EA45465-F296-486A-A538-207E7B2585B2}"/>
    <cellStyle name="Normal 2 2 2" xfId="92" xr:uid="{00000000-0005-0000-0000-000019040000}"/>
    <cellStyle name="Normal 2 2 2 2" xfId="984" xr:uid="{00000000-0005-0000-0000-00001A040000}"/>
    <cellStyle name="Normal 2 2 2 3" xfId="1806" xr:uid="{00000000-0005-0000-0000-00001B040000}"/>
    <cellStyle name="Normal 2 2 2 4" xfId="3387" xr:uid="{7FC8F099-DC0A-44F1-A0AD-B47273159263}"/>
    <cellStyle name="Normal 2 2 3" xfId="323" xr:uid="{00000000-0005-0000-0000-00001C040000}"/>
    <cellStyle name="Normal 2 2 3 2" xfId="985" xr:uid="{00000000-0005-0000-0000-00001D040000}"/>
    <cellStyle name="Normal 2 2 4" xfId="986" xr:uid="{00000000-0005-0000-0000-00001E040000}"/>
    <cellStyle name="Normal 2 2 5" xfId="987" xr:uid="{00000000-0005-0000-0000-00001F040000}"/>
    <cellStyle name="Normal 2 2 6" xfId="988" xr:uid="{00000000-0005-0000-0000-000020040000}"/>
    <cellStyle name="Normal 2 2 7" xfId="989" xr:uid="{00000000-0005-0000-0000-000021040000}"/>
    <cellStyle name="Normal 2 2 8" xfId="990" xr:uid="{00000000-0005-0000-0000-000022040000}"/>
    <cellStyle name="Normal 2 2 9" xfId="983" xr:uid="{00000000-0005-0000-0000-000023040000}"/>
    <cellStyle name="Normal 2 3" xfId="91" xr:uid="{00000000-0005-0000-0000-000024040000}"/>
    <cellStyle name="Normal 2 3 10" xfId="1936" xr:uid="{00000000-0005-0000-0000-000025040000}"/>
    <cellStyle name="Normal 2 3 2" xfId="992" xr:uid="{00000000-0005-0000-0000-000026040000}"/>
    <cellStyle name="Normal 2 3 2 2" xfId="1937" xr:uid="{00000000-0005-0000-0000-000027040000}"/>
    <cellStyle name="Normal 2 3 3" xfId="993" xr:uid="{00000000-0005-0000-0000-000028040000}"/>
    <cellStyle name="Normal 2 3 4" xfId="994" xr:uid="{00000000-0005-0000-0000-000029040000}"/>
    <cellStyle name="Normal 2 3 5" xfId="995" xr:uid="{00000000-0005-0000-0000-00002A040000}"/>
    <cellStyle name="Normal 2 3 6" xfId="996" xr:uid="{00000000-0005-0000-0000-00002B040000}"/>
    <cellStyle name="Normal 2 3 7" xfId="997" xr:uid="{00000000-0005-0000-0000-00002C040000}"/>
    <cellStyle name="Normal 2 3 8" xfId="998" xr:uid="{00000000-0005-0000-0000-00002D040000}"/>
    <cellStyle name="Normal 2 3 9" xfId="991" xr:uid="{00000000-0005-0000-0000-00002E040000}"/>
    <cellStyle name="Normal 2 4" xfId="48" xr:uid="{00000000-0005-0000-0000-00002F040000}"/>
    <cellStyle name="Normal 2 4 10" xfId="1935" xr:uid="{00000000-0005-0000-0000-000030040000}"/>
    <cellStyle name="Normal 2 4 2" xfId="1000" xr:uid="{00000000-0005-0000-0000-000031040000}"/>
    <cellStyle name="Normal 2 4 3" xfId="1001" xr:uid="{00000000-0005-0000-0000-000032040000}"/>
    <cellStyle name="Normal 2 4 4" xfId="1002" xr:uid="{00000000-0005-0000-0000-000033040000}"/>
    <cellStyle name="Normal 2 4 5" xfId="1003" xr:uid="{00000000-0005-0000-0000-000034040000}"/>
    <cellStyle name="Normal 2 4 6" xfId="1004" xr:uid="{00000000-0005-0000-0000-000035040000}"/>
    <cellStyle name="Normal 2 4 7" xfId="1005" xr:uid="{00000000-0005-0000-0000-000036040000}"/>
    <cellStyle name="Normal 2 4 8" xfId="1006" xr:uid="{00000000-0005-0000-0000-000037040000}"/>
    <cellStyle name="Normal 2 4 9" xfId="999" xr:uid="{00000000-0005-0000-0000-000038040000}"/>
    <cellStyle name="Normal 2 5" xfId="320" xr:uid="{00000000-0005-0000-0000-000039040000}"/>
    <cellStyle name="Normal 2 5 2" xfId="1008" xr:uid="{00000000-0005-0000-0000-00003A040000}"/>
    <cellStyle name="Normal 2 5 3" xfId="1009" xr:uid="{00000000-0005-0000-0000-00003B040000}"/>
    <cellStyle name="Normal 2 5 4" xfId="1010" xr:uid="{00000000-0005-0000-0000-00003C040000}"/>
    <cellStyle name="Normal 2 5 5" xfId="1011" xr:uid="{00000000-0005-0000-0000-00003D040000}"/>
    <cellStyle name="Normal 2 5 6" xfId="1012" xr:uid="{00000000-0005-0000-0000-00003E040000}"/>
    <cellStyle name="Normal 2 5 7" xfId="1013" xr:uid="{00000000-0005-0000-0000-00003F040000}"/>
    <cellStyle name="Normal 2 5 8" xfId="1014" xr:uid="{00000000-0005-0000-0000-000040040000}"/>
    <cellStyle name="Normal 2 5 9" xfId="1007" xr:uid="{00000000-0005-0000-0000-000041040000}"/>
    <cellStyle name="Normal 2 6" xfId="1015" xr:uid="{00000000-0005-0000-0000-000042040000}"/>
    <cellStyle name="Normal 2 6 2" xfId="1016" xr:uid="{00000000-0005-0000-0000-000043040000}"/>
    <cellStyle name="Normal 2 6 3" xfId="1017" xr:uid="{00000000-0005-0000-0000-000044040000}"/>
    <cellStyle name="Normal 2 6 4" xfId="1018" xr:uid="{00000000-0005-0000-0000-000045040000}"/>
    <cellStyle name="Normal 2 7" xfId="1019" xr:uid="{00000000-0005-0000-0000-000046040000}"/>
    <cellStyle name="Normal 2 7 2" xfId="1020" xr:uid="{00000000-0005-0000-0000-000047040000}"/>
    <cellStyle name="Normal 2 7 3" xfId="1021" xr:uid="{00000000-0005-0000-0000-000048040000}"/>
    <cellStyle name="Normal 2 7 4" xfId="1022" xr:uid="{00000000-0005-0000-0000-000049040000}"/>
    <cellStyle name="Normal 2 8" xfId="1023" xr:uid="{00000000-0005-0000-0000-00004A040000}"/>
    <cellStyle name="Normal 2 9" xfId="1024" xr:uid="{00000000-0005-0000-0000-00004B040000}"/>
    <cellStyle name="Normal 23" xfId="1770" xr:uid="{00000000-0005-0000-0000-00004C040000}"/>
    <cellStyle name="Normal 23 2" xfId="1025" xr:uid="{00000000-0005-0000-0000-00004D040000}"/>
    <cellStyle name="Normal 23 2 2" xfId="1026" xr:uid="{00000000-0005-0000-0000-00004E040000}"/>
    <cellStyle name="Normal 23 2 3" xfId="1027" xr:uid="{00000000-0005-0000-0000-00004F040000}"/>
    <cellStyle name="Normal 23 2 4" xfId="1028" xr:uid="{00000000-0005-0000-0000-000050040000}"/>
    <cellStyle name="Normal 23 3" xfId="1029" xr:uid="{00000000-0005-0000-0000-000051040000}"/>
    <cellStyle name="Normal 23 4" xfId="1030" xr:uid="{00000000-0005-0000-0000-000052040000}"/>
    <cellStyle name="Normal 23 5" xfId="1031" xr:uid="{00000000-0005-0000-0000-000053040000}"/>
    <cellStyle name="Normal 23 6" xfId="1032" xr:uid="{00000000-0005-0000-0000-000054040000}"/>
    <cellStyle name="Normal 23 7" xfId="1033" xr:uid="{00000000-0005-0000-0000-000055040000}"/>
    <cellStyle name="Normal 23 8" xfId="1034" xr:uid="{00000000-0005-0000-0000-000056040000}"/>
    <cellStyle name="Normal 23 9" xfId="1035" xr:uid="{00000000-0005-0000-0000-000057040000}"/>
    <cellStyle name="Normal 24" xfId="1771" xr:uid="{00000000-0005-0000-0000-000058040000}"/>
    <cellStyle name="Normal 24 2" xfId="1036" xr:uid="{00000000-0005-0000-0000-000059040000}"/>
    <cellStyle name="Normal 24 2 2" xfId="1037" xr:uid="{00000000-0005-0000-0000-00005A040000}"/>
    <cellStyle name="Normal 24 2 3" xfId="1038" xr:uid="{00000000-0005-0000-0000-00005B040000}"/>
    <cellStyle name="Normal 24 2 4" xfId="1039" xr:uid="{00000000-0005-0000-0000-00005C040000}"/>
    <cellStyle name="Normal 24 3" xfId="1040" xr:uid="{00000000-0005-0000-0000-00005D040000}"/>
    <cellStyle name="Normal 24 4" xfId="1041" xr:uid="{00000000-0005-0000-0000-00005E040000}"/>
    <cellStyle name="Normal 24 5" xfId="1042" xr:uid="{00000000-0005-0000-0000-00005F040000}"/>
    <cellStyle name="Normal 24 6" xfId="1043" xr:uid="{00000000-0005-0000-0000-000060040000}"/>
    <cellStyle name="Normal 24 7" xfId="1044" xr:uid="{00000000-0005-0000-0000-000061040000}"/>
    <cellStyle name="Normal 24 8" xfId="1045" xr:uid="{00000000-0005-0000-0000-000062040000}"/>
    <cellStyle name="Normal 24 9" xfId="1046" xr:uid="{00000000-0005-0000-0000-000063040000}"/>
    <cellStyle name="Normal 25" xfId="1772" xr:uid="{00000000-0005-0000-0000-000064040000}"/>
    <cellStyle name="Normal 25 2" xfId="1047" xr:uid="{00000000-0005-0000-0000-000065040000}"/>
    <cellStyle name="Normal 25 2 2" xfId="1048" xr:uid="{00000000-0005-0000-0000-000066040000}"/>
    <cellStyle name="Normal 25 2 3" xfId="1049" xr:uid="{00000000-0005-0000-0000-000067040000}"/>
    <cellStyle name="Normal 25 2 4" xfId="1050" xr:uid="{00000000-0005-0000-0000-000068040000}"/>
    <cellStyle name="Normal 25 3" xfId="1051" xr:uid="{00000000-0005-0000-0000-000069040000}"/>
    <cellStyle name="Normal 25 4" xfId="1052" xr:uid="{00000000-0005-0000-0000-00006A040000}"/>
    <cellStyle name="Normal 25 5" xfId="1053" xr:uid="{00000000-0005-0000-0000-00006B040000}"/>
    <cellStyle name="Normal 25 6" xfId="1054" xr:uid="{00000000-0005-0000-0000-00006C040000}"/>
    <cellStyle name="Normal 25 7" xfId="1055" xr:uid="{00000000-0005-0000-0000-00006D040000}"/>
    <cellStyle name="Normal 25 8" xfId="1056" xr:uid="{00000000-0005-0000-0000-00006E040000}"/>
    <cellStyle name="Normal 25 9" xfId="1057" xr:uid="{00000000-0005-0000-0000-00006F040000}"/>
    <cellStyle name="Normal 26" xfId="1773" xr:uid="{00000000-0005-0000-0000-000070040000}"/>
    <cellStyle name="Normal 26 2" xfId="1058" xr:uid="{00000000-0005-0000-0000-000071040000}"/>
    <cellStyle name="Normal 26 2 2" xfId="1059" xr:uid="{00000000-0005-0000-0000-000072040000}"/>
    <cellStyle name="Normal 26 2 3" xfId="1060" xr:uid="{00000000-0005-0000-0000-000073040000}"/>
    <cellStyle name="Normal 26 2 4" xfId="1061" xr:uid="{00000000-0005-0000-0000-000074040000}"/>
    <cellStyle name="Normal 26 3" xfId="1062" xr:uid="{00000000-0005-0000-0000-000075040000}"/>
    <cellStyle name="Normal 26 4" xfId="1063" xr:uid="{00000000-0005-0000-0000-000076040000}"/>
    <cellStyle name="Normal 26 5" xfId="1064" xr:uid="{00000000-0005-0000-0000-000077040000}"/>
    <cellStyle name="Normal 26 6" xfId="1065" xr:uid="{00000000-0005-0000-0000-000078040000}"/>
    <cellStyle name="Normal 26 7" xfId="1066" xr:uid="{00000000-0005-0000-0000-000079040000}"/>
    <cellStyle name="Normal 27" xfId="1774" xr:uid="{00000000-0005-0000-0000-00007A040000}"/>
    <cellStyle name="Normal 27 2" xfId="1067" xr:uid="{00000000-0005-0000-0000-00007B040000}"/>
    <cellStyle name="Normal 27 2 2" xfId="1068" xr:uid="{00000000-0005-0000-0000-00007C040000}"/>
    <cellStyle name="Normal 27 2 3" xfId="1069" xr:uid="{00000000-0005-0000-0000-00007D040000}"/>
    <cellStyle name="Normal 27 2 4" xfId="1070" xr:uid="{00000000-0005-0000-0000-00007E040000}"/>
    <cellStyle name="Normal 27 3" xfId="1071" xr:uid="{00000000-0005-0000-0000-00007F040000}"/>
    <cellStyle name="Normal 27 4" xfId="1072" xr:uid="{00000000-0005-0000-0000-000080040000}"/>
    <cellStyle name="Normal 27 5" xfId="1073" xr:uid="{00000000-0005-0000-0000-000081040000}"/>
    <cellStyle name="Normal 27 6" xfId="1074" xr:uid="{00000000-0005-0000-0000-000082040000}"/>
    <cellStyle name="Normal 27 7" xfId="1075" xr:uid="{00000000-0005-0000-0000-000083040000}"/>
    <cellStyle name="Normal 27 8" xfId="1076" xr:uid="{00000000-0005-0000-0000-000084040000}"/>
    <cellStyle name="Normal 27 9" xfId="1077" xr:uid="{00000000-0005-0000-0000-000085040000}"/>
    <cellStyle name="Normal 28" xfId="1775" xr:uid="{00000000-0005-0000-0000-000086040000}"/>
    <cellStyle name="Normal 28 2" xfId="1078" xr:uid="{00000000-0005-0000-0000-000087040000}"/>
    <cellStyle name="Normal 28 2 2" xfId="1079" xr:uid="{00000000-0005-0000-0000-000088040000}"/>
    <cellStyle name="Normal 28 2 3" xfId="1080" xr:uid="{00000000-0005-0000-0000-000089040000}"/>
    <cellStyle name="Normal 28 2 4" xfId="1081" xr:uid="{00000000-0005-0000-0000-00008A040000}"/>
    <cellStyle name="Normal 28 3" xfId="1082" xr:uid="{00000000-0005-0000-0000-00008B040000}"/>
    <cellStyle name="Normal 28 4" xfId="1083" xr:uid="{00000000-0005-0000-0000-00008C040000}"/>
    <cellStyle name="Normal 28 5" xfId="1084" xr:uid="{00000000-0005-0000-0000-00008D040000}"/>
    <cellStyle name="Normal 28 6" xfId="1085" xr:uid="{00000000-0005-0000-0000-00008E040000}"/>
    <cellStyle name="Normal 28 7" xfId="1086" xr:uid="{00000000-0005-0000-0000-00008F040000}"/>
    <cellStyle name="Normal 28 8" xfId="1087" xr:uid="{00000000-0005-0000-0000-000090040000}"/>
    <cellStyle name="Normal 28 9" xfId="1088" xr:uid="{00000000-0005-0000-0000-000091040000}"/>
    <cellStyle name="Normal 29" xfId="1776" xr:uid="{00000000-0005-0000-0000-000092040000}"/>
    <cellStyle name="Normal 29 2" xfId="1089" xr:uid="{00000000-0005-0000-0000-000093040000}"/>
    <cellStyle name="Normal 29 2 2" xfId="1090" xr:uid="{00000000-0005-0000-0000-000094040000}"/>
    <cellStyle name="Normal 29 2 3" xfId="1091" xr:uid="{00000000-0005-0000-0000-000095040000}"/>
    <cellStyle name="Normal 29 2 4" xfId="1092" xr:uid="{00000000-0005-0000-0000-000096040000}"/>
    <cellStyle name="Normal 29 3" xfId="1093" xr:uid="{00000000-0005-0000-0000-000097040000}"/>
    <cellStyle name="Normal 29 4" xfId="1094" xr:uid="{00000000-0005-0000-0000-000098040000}"/>
    <cellStyle name="Normal 29 5" xfId="1095" xr:uid="{00000000-0005-0000-0000-000099040000}"/>
    <cellStyle name="Normal 29 6" xfId="1096" xr:uid="{00000000-0005-0000-0000-00009A040000}"/>
    <cellStyle name="Normal 29 7" xfId="1097" xr:uid="{00000000-0005-0000-0000-00009B040000}"/>
    <cellStyle name="Normal 29 8" xfId="1098" xr:uid="{00000000-0005-0000-0000-00009C040000}"/>
    <cellStyle name="Normal 29 9" xfId="1099" xr:uid="{00000000-0005-0000-0000-00009D040000}"/>
    <cellStyle name="Normal 3" xfId="73" xr:uid="{00000000-0005-0000-0000-00009E040000}"/>
    <cellStyle name="Normal 3 10" xfId="1100" xr:uid="{00000000-0005-0000-0000-00009F040000}"/>
    <cellStyle name="Normal 3 11" xfId="1101" xr:uid="{00000000-0005-0000-0000-0000A0040000}"/>
    <cellStyle name="Normal 3 12" xfId="1102" xr:uid="{00000000-0005-0000-0000-0000A1040000}"/>
    <cellStyle name="Normal 3 13" xfId="1777" xr:uid="{00000000-0005-0000-0000-0000A2040000}"/>
    <cellStyle name="Normal 3 2" xfId="74" xr:uid="{00000000-0005-0000-0000-0000A3040000}"/>
    <cellStyle name="Normal 3 2 10" xfId="1906" xr:uid="{00000000-0005-0000-0000-0000A4040000}"/>
    <cellStyle name="Normal 3 2 2" xfId="1104" xr:uid="{00000000-0005-0000-0000-0000A5040000}"/>
    <cellStyle name="Normal 3 2 2 2" xfId="1910" xr:uid="{00000000-0005-0000-0000-0000A6040000}"/>
    <cellStyle name="Normal 3 2 3" xfId="1105" xr:uid="{00000000-0005-0000-0000-0000A7040000}"/>
    <cellStyle name="Normal 3 2 4" xfId="1106" xr:uid="{00000000-0005-0000-0000-0000A8040000}"/>
    <cellStyle name="Normal 3 2 5" xfId="1107" xr:uid="{00000000-0005-0000-0000-0000A9040000}"/>
    <cellStyle name="Normal 3 2 6" xfId="1108" xr:uid="{00000000-0005-0000-0000-0000AA040000}"/>
    <cellStyle name="Normal 3 2 7" xfId="1109" xr:uid="{00000000-0005-0000-0000-0000AB040000}"/>
    <cellStyle name="Normal 3 2 8" xfId="1110" xr:uid="{00000000-0005-0000-0000-0000AC040000}"/>
    <cellStyle name="Normal 3 2 9" xfId="1103" xr:uid="{00000000-0005-0000-0000-0000AD040000}"/>
    <cellStyle name="Normal 3 3" xfId="43" xr:uid="{00000000-0005-0000-0000-0000AE040000}"/>
    <cellStyle name="Normal 3 3 10" xfId="1925" xr:uid="{00000000-0005-0000-0000-0000AF040000}"/>
    <cellStyle name="Normal 3 3 2" xfId="1112" xr:uid="{00000000-0005-0000-0000-0000B0040000}"/>
    <cellStyle name="Normal 3 3 3" xfId="1113" xr:uid="{00000000-0005-0000-0000-0000B1040000}"/>
    <cellStyle name="Normal 3 3 4" xfId="1114" xr:uid="{00000000-0005-0000-0000-0000B2040000}"/>
    <cellStyle name="Normal 3 3 5" xfId="1115" xr:uid="{00000000-0005-0000-0000-0000B3040000}"/>
    <cellStyle name="Normal 3 3 6" xfId="1116" xr:uid="{00000000-0005-0000-0000-0000B4040000}"/>
    <cellStyle name="Normal 3 3 7" xfId="1117" xr:uid="{00000000-0005-0000-0000-0000B5040000}"/>
    <cellStyle name="Normal 3 3 8" xfId="1118" xr:uid="{00000000-0005-0000-0000-0000B6040000}"/>
    <cellStyle name="Normal 3 3 9" xfId="1111" xr:uid="{00000000-0005-0000-0000-0000B7040000}"/>
    <cellStyle name="Normal 3 4" xfId="349" xr:uid="{00000000-0005-0000-0000-0000B8040000}"/>
    <cellStyle name="Normal 3 4 2" xfId="1120" xr:uid="{00000000-0005-0000-0000-0000B9040000}"/>
    <cellStyle name="Normal 3 4 2 2" xfId="3448" xr:uid="{919D93E0-3725-4ECC-A3E2-9BDED998B0F7}"/>
    <cellStyle name="Normal 3 4 3" xfId="1121" xr:uid="{00000000-0005-0000-0000-0000BA040000}"/>
    <cellStyle name="Normal 3 4 4" xfId="1122" xr:uid="{00000000-0005-0000-0000-0000BB040000}"/>
    <cellStyle name="Normal 3 4 5" xfId="1123" xr:uid="{00000000-0005-0000-0000-0000BC040000}"/>
    <cellStyle name="Normal 3 4 6" xfId="1124" xr:uid="{00000000-0005-0000-0000-0000BD040000}"/>
    <cellStyle name="Normal 3 4 7" xfId="1125" xr:uid="{00000000-0005-0000-0000-0000BE040000}"/>
    <cellStyle name="Normal 3 4 8" xfId="1126" xr:uid="{00000000-0005-0000-0000-0000BF040000}"/>
    <cellStyle name="Normal 3 4 9" xfId="1119" xr:uid="{00000000-0005-0000-0000-0000C0040000}"/>
    <cellStyle name="Normal 3 5" xfId="1127" xr:uid="{00000000-0005-0000-0000-0000C1040000}"/>
    <cellStyle name="Normal 3 5 2" xfId="1128" xr:uid="{00000000-0005-0000-0000-0000C2040000}"/>
    <cellStyle name="Normal 3 5 3" xfId="1129" xr:uid="{00000000-0005-0000-0000-0000C3040000}"/>
    <cellStyle name="Normal 3 5 4" xfId="1130" xr:uid="{00000000-0005-0000-0000-0000C4040000}"/>
    <cellStyle name="Normal 3 5 5" xfId="1131" xr:uid="{00000000-0005-0000-0000-0000C5040000}"/>
    <cellStyle name="Normal 3 5 6" xfId="1132" xr:uid="{00000000-0005-0000-0000-0000C6040000}"/>
    <cellStyle name="Normal 3 5 7" xfId="1133" xr:uid="{00000000-0005-0000-0000-0000C7040000}"/>
    <cellStyle name="Normal 3 5 8" xfId="1134" xr:uid="{00000000-0005-0000-0000-0000C8040000}"/>
    <cellStyle name="Normal 3 6" xfId="1135" xr:uid="{00000000-0005-0000-0000-0000C9040000}"/>
    <cellStyle name="Normal 3 6 2" xfId="1136" xr:uid="{00000000-0005-0000-0000-0000CA040000}"/>
    <cellStyle name="Normal 3 6 3" xfId="1137" xr:uid="{00000000-0005-0000-0000-0000CB040000}"/>
    <cellStyle name="Normal 3 6 4" xfId="1138" xr:uid="{00000000-0005-0000-0000-0000CC040000}"/>
    <cellStyle name="Normal 3 6 5" xfId="1139" xr:uid="{00000000-0005-0000-0000-0000CD040000}"/>
    <cellStyle name="Normal 3 6 6" xfId="1140" xr:uid="{00000000-0005-0000-0000-0000CE040000}"/>
    <cellStyle name="Normal 3 6 7" xfId="1141" xr:uid="{00000000-0005-0000-0000-0000CF040000}"/>
    <cellStyle name="Normal 3 6 8" xfId="1142" xr:uid="{00000000-0005-0000-0000-0000D0040000}"/>
    <cellStyle name="Normal 3 7" xfId="1143" xr:uid="{00000000-0005-0000-0000-0000D1040000}"/>
    <cellStyle name="Normal 3 7 2" xfId="1144" xr:uid="{00000000-0005-0000-0000-0000D2040000}"/>
    <cellStyle name="Normal 3 7 3" xfId="1145" xr:uid="{00000000-0005-0000-0000-0000D3040000}"/>
    <cellStyle name="Normal 3 7 4" xfId="1146" xr:uid="{00000000-0005-0000-0000-0000D4040000}"/>
    <cellStyle name="Normal 3 7 5" xfId="1147" xr:uid="{00000000-0005-0000-0000-0000D5040000}"/>
    <cellStyle name="Normal 3 7 6" xfId="1148" xr:uid="{00000000-0005-0000-0000-0000D6040000}"/>
    <cellStyle name="Normal 3 7 7" xfId="1149" xr:uid="{00000000-0005-0000-0000-0000D7040000}"/>
    <cellStyle name="Normal 3 7 8" xfId="1150" xr:uid="{00000000-0005-0000-0000-0000D8040000}"/>
    <cellStyle name="Normal 3 8" xfId="1151" xr:uid="{00000000-0005-0000-0000-0000D9040000}"/>
    <cellStyle name="Normal 3 8 2" xfId="1152" xr:uid="{00000000-0005-0000-0000-0000DA040000}"/>
    <cellStyle name="Normal 3 8 3" xfId="1153" xr:uid="{00000000-0005-0000-0000-0000DB040000}"/>
    <cellStyle name="Normal 3 8 4" xfId="1154" xr:uid="{00000000-0005-0000-0000-0000DC040000}"/>
    <cellStyle name="Normal 3 8 5" xfId="1155" xr:uid="{00000000-0005-0000-0000-0000DD040000}"/>
    <cellStyle name="Normal 3 8 6" xfId="1156" xr:uid="{00000000-0005-0000-0000-0000DE040000}"/>
    <cellStyle name="Normal 3 9" xfId="1157" xr:uid="{00000000-0005-0000-0000-0000DF040000}"/>
    <cellStyle name="Normal 30" xfId="1778" xr:uid="{00000000-0005-0000-0000-0000E0040000}"/>
    <cellStyle name="Normal 30 2" xfId="1158" xr:uid="{00000000-0005-0000-0000-0000E1040000}"/>
    <cellStyle name="Normal 30 2 2" xfId="1159" xr:uid="{00000000-0005-0000-0000-0000E2040000}"/>
    <cellStyle name="Normal 30 2 3" xfId="1160" xr:uid="{00000000-0005-0000-0000-0000E3040000}"/>
    <cellStyle name="Normal 30 2 4" xfId="1161" xr:uid="{00000000-0005-0000-0000-0000E4040000}"/>
    <cellStyle name="Normal 30 3" xfId="1162" xr:uid="{00000000-0005-0000-0000-0000E5040000}"/>
    <cellStyle name="Normal 30 4" xfId="1163" xr:uid="{00000000-0005-0000-0000-0000E6040000}"/>
    <cellStyle name="Normal 30 5" xfId="1164" xr:uid="{00000000-0005-0000-0000-0000E7040000}"/>
    <cellStyle name="Normal 30 6" xfId="1165" xr:uid="{00000000-0005-0000-0000-0000E8040000}"/>
    <cellStyle name="Normal 30 7" xfId="1166" xr:uid="{00000000-0005-0000-0000-0000E9040000}"/>
    <cellStyle name="Normal 30 8" xfId="1167" xr:uid="{00000000-0005-0000-0000-0000EA040000}"/>
    <cellStyle name="Normal 30 9" xfId="1168" xr:uid="{00000000-0005-0000-0000-0000EB040000}"/>
    <cellStyle name="Normal 31" xfId="1779" xr:uid="{00000000-0005-0000-0000-0000EC040000}"/>
    <cellStyle name="Normal 31 2" xfId="1169" xr:uid="{00000000-0005-0000-0000-0000ED040000}"/>
    <cellStyle name="Normal 31 2 2" xfId="1170" xr:uid="{00000000-0005-0000-0000-0000EE040000}"/>
    <cellStyle name="Normal 31 2 3" xfId="1171" xr:uid="{00000000-0005-0000-0000-0000EF040000}"/>
    <cellStyle name="Normal 31 2 4" xfId="1172" xr:uid="{00000000-0005-0000-0000-0000F0040000}"/>
    <cellStyle name="Normal 31 3" xfId="1173" xr:uid="{00000000-0005-0000-0000-0000F1040000}"/>
    <cellStyle name="Normal 31 4" xfId="1174" xr:uid="{00000000-0005-0000-0000-0000F2040000}"/>
    <cellStyle name="Normal 31 5" xfId="1175" xr:uid="{00000000-0005-0000-0000-0000F3040000}"/>
    <cellStyle name="Normal 31 6" xfId="1176" xr:uid="{00000000-0005-0000-0000-0000F4040000}"/>
    <cellStyle name="Normal 31 7" xfId="1177" xr:uid="{00000000-0005-0000-0000-0000F5040000}"/>
    <cellStyle name="Normal 31 8" xfId="1178" xr:uid="{00000000-0005-0000-0000-0000F6040000}"/>
    <cellStyle name="Normal 31 9" xfId="1179" xr:uid="{00000000-0005-0000-0000-0000F7040000}"/>
    <cellStyle name="Normal 32" xfId="1780" xr:uid="{00000000-0005-0000-0000-0000F8040000}"/>
    <cellStyle name="Normal 32 2" xfId="1180" xr:uid="{00000000-0005-0000-0000-0000F9040000}"/>
    <cellStyle name="Normal 32 2 2" xfId="1181" xr:uid="{00000000-0005-0000-0000-0000FA040000}"/>
    <cellStyle name="Normal 32 2 3" xfId="1182" xr:uid="{00000000-0005-0000-0000-0000FB040000}"/>
    <cellStyle name="Normal 32 2 4" xfId="1183" xr:uid="{00000000-0005-0000-0000-0000FC040000}"/>
    <cellStyle name="Normal 32 3" xfId="1184" xr:uid="{00000000-0005-0000-0000-0000FD040000}"/>
    <cellStyle name="Normal 32 4" xfId="1185" xr:uid="{00000000-0005-0000-0000-0000FE040000}"/>
    <cellStyle name="Normal 32 5" xfId="1186" xr:uid="{00000000-0005-0000-0000-0000FF040000}"/>
    <cellStyle name="Normal 32 6" xfId="1187" xr:uid="{00000000-0005-0000-0000-000000050000}"/>
    <cellStyle name="Normal 32 7" xfId="1188" xr:uid="{00000000-0005-0000-0000-000001050000}"/>
    <cellStyle name="Normal 32 8" xfId="1189" xr:uid="{00000000-0005-0000-0000-000002050000}"/>
    <cellStyle name="Normal 32 9" xfId="1190" xr:uid="{00000000-0005-0000-0000-000003050000}"/>
    <cellStyle name="Normal 4" xfId="444" xr:uid="{00000000-0005-0000-0000-000004050000}"/>
    <cellStyle name="Normal 4 10" xfId="1191" xr:uid="{00000000-0005-0000-0000-000005050000}"/>
    <cellStyle name="Normal 4 10 2" xfId="1192" xr:uid="{00000000-0005-0000-0000-000006050000}"/>
    <cellStyle name="Normal 4 10 3" xfId="1193" xr:uid="{00000000-0005-0000-0000-000007050000}"/>
    <cellStyle name="Normal 4 10 4" xfId="1194" xr:uid="{00000000-0005-0000-0000-000008050000}"/>
    <cellStyle name="Normal 4 10 5" xfId="1195" xr:uid="{00000000-0005-0000-0000-000009050000}"/>
    <cellStyle name="Normal 4 10 6" xfId="1196" xr:uid="{00000000-0005-0000-0000-00000A050000}"/>
    <cellStyle name="Normal 4 10 7" xfId="1197" xr:uid="{00000000-0005-0000-0000-00000B050000}"/>
    <cellStyle name="Normal 4 10 8" xfId="1198" xr:uid="{00000000-0005-0000-0000-00000C050000}"/>
    <cellStyle name="Normal 4 11" xfId="1199" xr:uid="{00000000-0005-0000-0000-00000D050000}"/>
    <cellStyle name="Normal 4 11 2" xfId="1200" xr:uid="{00000000-0005-0000-0000-00000E050000}"/>
    <cellStyle name="Normal 4 11 3" xfId="1201" xr:uid="{00000000-0005-0000-0000-00000F050000}"/>
    <cellStyle name="Normal 4 11 4" xfId="1202" xr:uid="{00000000-0005-0000-0000-000010050000}"/>
    <cellStyle name="Normal 4 11 5" xfId="1203" xr:uid="{00000000-0005-0000-0000-000011050000}"/>
    <cellStyle name="Normal 4 11 6" xfId="1204" xr:uid="{00000000-0005-0000-0000-000012050000}"/>
    <cellStyle name="Normal 4 11 7" xfId="1205" xr:uid="{00000000-0005-0000-0000-000013050000}"/>
    <cellStyle name="Normal 4 11 8" xfId="1206" xr:uid="{00000000-0005-0000-0000-000014050000}"/>
    <cellStyle name="Normal 4 12" xfId="1207" xr:uid="{00000000-0005-0000-0000-000015050000}"/>
    <cellStyle name="Normal 4 12 2" xfId="1208" xr:uid="{00000000-0005-0000-0000-000016050000}"/>
    <cellStyle name="Normal 4 12 3" xfId="1209" xr:uid="{00000000-0005-0000-0000-000017050000}"/>
    <cellStyle name="Normal 4 12 4" xfId="1210" xr:uid="{00000000-0005-0000-0000-000018050000}"/>
    <cellStyle name="Normal 4 12 5" xfId="1211" xr:uid="{00000000-0005-0000-0000-000019050000}"/>
    <cellStyle name="Normal 4 12 6" xfId="1212" xr:uid="{00000000-0005-0000-0000-00001A050000}"/>
    <cellStyle name="Normal 4 12 7" xfId="1213" xr:uid="{00000000-0005-0000-0000-00001B050000}"/>
    <cellStyle name="Normal 4 12 8" xfId="1214" xr:uid="{00000000-0005-0000-0000-00001C050000}"/>
    <cellStyle name="Normal 4 13" xfId="1215" xr:uid="{00000000-0005-0000-0000-00001D050000}"/>
    <cellStyle name="Normal 4 13 2" xfId="1216" xr:uid="{00000000-0005-0000-0000-00001E050000}"/>
    <cellStyle name="Normal 4 13 3" xfId="1217" xr:uid="{00000000-0005-0000-0000-00001F050000}"/>
    <cellStyle name="Normal 4 13 4" xfId="1218" xr:uid="{00000000-0005-0000-0000-000020050000}"/>
    <cellStyle name="Normal 4 13 5" xfId="1219" xr:uid="{00000000-0005-0000-0000-000021050000}"/>
    <cellStyle name="Normal 4 13 6" xfId="1220" xr:uid="{00000000-0005-0000-0000-000022050000}"/>
    <cellStyle name="Normal 4 13 7" xfId="1221" xr:uid="{00000000-0005-0000-0000-000023050000}"/>
    <cellStyle name="Normal 4 13 8" xfId="1222" xr:uid="{00000000-0005-0000-0000-000024050000}"/>
    <cellStyle name="Normal 4 14" xfId="1223" xr:uid="{00000000-0005-0000-0000-000025050000}"/>
    <cellStyle name="Normal 4 14 2" xfId="1224" xr:uid="{00000000-0005-0000-0000-000026050000}"/>
    <cellStyle name="Normal 4 14 3" xfId="1225" xr:uid="{00000000-0005-0000-0000-000027050000}"/>
    <cellStyle name="Normal 4 14 4" xfId="1226" xr:uid="{00000000-0005-0000-0000-000028050000}"/>
    <cellStyle name="Normal 4 14 5" xfId="1227" xr:uid="{00000000-0005-0000-0000-000029050000}"/>
    <cellStyle name="Normal 4 14 6" xfId="1228" xr:uid="{00000000-0005-0000-0000-00002A050000}"/>
    <cellStyle name="Normal 4 14 7" xfId="1229" xr:uid="{00000000-0005-0000-0000-00002B050000}"/>
    <cellStyle name="Normal 4 14 8" xfId="1230" xr:uid="{00000000-0005-0000-0000-00002C050000}"/>
    <cellStyle name="Normal 4 15" xfId="1231" xr:uid="{00000000-0005-0000-0000-00002D050000}"/>
    <cellStyle name="Normal 4 15 2" xfId="1232" xr:uid="{00000000-0005-0000-0000-00002E050000}"/>
    <cellStyle name="Normal 4 15 3" xfId="1233" xr:uid="{00000000-0005-0000-0000-00002F050000}"/>
    <cellStyle name="Normal 4 15 4" xfId="1234" xr:uid="{00000000-0005-0000-0000-000030050000}"/>
    <cellStyle name="Normal 4 15 5" xfId="1235" xr:uid="{00000000-0005-0000-0000-000031050000}"/>
    <cellStyle name="Normal 4 15 6" xfId="1236" xr:uid="{00000000-0005-0000-0000-000032050000}"/>
    <cellStyle name="Normal 4 15 7" xfId="1237" xr:uid="{00000000-0005-0000-0000-000033050000}"/>
    <cellStyle name="Normal 4 15 8" xfId="1238" xr:uid="{00000000-0005-0000-0000-000034050000}"/>
    <cellStyle name="Normal 4 16" xfId="1239" xr:uid="{00000000-0005-0000-0000-000035050000}"/>
    <cellStyle name="Normal 4 16 2" xfId="1240" xr:uid="{00000000-0005-0000-0000-000036050000}"/>
    <cellStyle name="Normal 4 16 3" xfId="1241" xr:uid="{00000000-0005-0000-0000-000037050000}"/>
    <cellStyle name="Normal 4 16 4" xfId="1242" xr:uid="{00000000-0005-0000-0000-000038050000}"/>
    <cellStyle name="Normal 4 16 5" xfId="1243" xr:uid="{00000000-0005-0000-0000-000039050000}"/>
    <cellStyle name="Normal 4 16 6" xfId="1244" xr:uid="{00000000-0005-0000-0000-00003A050000}"/>
    <cellStyle name="Normal 4 16 7" xfId="1245" xr:uid="{00000000-0005-0000-0000-00003B050000}"/>
    <cellStyle name="Normal 4 16 8" xfId="1246" xr:uid="{00000000-0005-0000-0000-00003C050000}"/>
    <cellStyle name="Normal 4 17" xfId="1247" xr:uid="{00000000-0005-0000-0000-00003D050000}"/>
    <cellStyle name="Normal 4 17 2" xfId="1248" xr:uid="{00000000-0005-0000-0000-00003E050000}"/>
    <cellStyle name="Normal 4 17 3" xfId="1249" xr:uid="{00000000-0005-0000-0000-00003F050000}"/>
    <cellStyle name="Normal 4 17 4" xfId="1250" xr:uid="{00000000-0005-0000-0000-000040050000}"/>
    <cellStyle name="Normal 4 17 5" xfId="1251" xr:uid="{00000000-0005-0000-0000-000041050000}"/>
    <cellStyle name="Normal 4 17 6" xfId="1252" xr:uid="{00000000-0005-0000-0000-000042050000}"/>
    <cellStyle name="Normal 4 17 7" xfId="1253" xr:uid="{00000000-0005-0000-0000-000043050000}"/>
    <cellStyle name="Normal 4 17 8" xfId="1254" xr:uid="{00000000-0005-0000-0000-000044050000}"/>
    <cellStyle name="Normal 4 18" xfId="1255" xr:uid="{00000000-0005-0000-0000-000045050000}"/>
    <cellStyle name="Normal 4 18 2" xfId="1256" xr:uid="{00000000-0005-0000-0000-000046050000}"/>
    <cellStyle name="Normal 4 18 3" xfId="1257" xr:uid="{00000000-0005-0000-0000-000047050000}"/>
    <cellStyle name="Normal 4 18 4" xfId="1258" xr:uid="{00000000-0005-0000-0000-000048050000}"/>
    <cellStyle name="Normal 4 18 5" xfId="1259" xr:uid="{00000000-0005-0000-0000-000049050000}"/>
    <cellStyle name="Normal 4 18 6" xfId="1260" xr:uid="{00000000-0005-0000-0000-00004A050000}"/>
    <cellStyle name="Normal 4 18 7" xfId="1261" xr:uid="{00000000-0005-0000-0000-00004B050000}"/>
    <cellStyle name="Normal 4 18 8" xfId="1262" xr:uid="{00000000-0005-0000-0000-00004C050000}"/>
    <cellStyle name="Normal 4 19" xfId="1263" xr:uid="{00000000-0005-0000-0000-00004D050000}"/>
    <cellStyle name="Normal 4 19 2" xfId="1264" xr:uid="{00000000-0005-0000-0000-00004E050000}"/>
    <cellStyle name="Normal 4 19 3" xfId="1265" xr:uid="{00000000-0005-0000-0000-00004F050000}"/>
    <cellStyle name="Normal 4 19 4" xfId="1266" xr:uid="{00000000-0005-0000-0000-000050050000}"/>
    <cellStyle name="Normal 4 19 5" xfId="1267" xr:uid="{00000000-0005-0000-0000-000051050000}"/>
    <cellStyle name="Normal 4 19 6" xfId="1268" xr:uid="{00000000-0005-0000-0000-000052050000}"/>
    <cellStyle name="Normal 4 19 7" xfId="1269" xr:uid="{00000000-0005-0000-0000-000053050000}"/>
    <cellStyle name="Normal 4 19 8" xfId="1270" xr:uid="{00000000-0005-0000-0000-000054050000}"/>
    <cellStyle name="Normal 4 2" xfId="1271" xr:uid="{00000000-0005-0000-0000-000055050000}"/>
    <cellStyle name="Normal 4 2 2" xfId="1272" xr:uid="{00000000-0005-0000-0000-000056050000}"/>
    <cellStyle name="Normal 4 2 3" xfId="1273" xr:uid="{00000000-0005-0000-0000-000057050000}"/>
    <cellStyle name="Normal 4 2 4" xfId="1274" xr:uid="{00000000-0005-0000-0000-000058050000}"/>
    <cellStyle name="Normal 4 2 5" xfId="1275" xr:uid="{00000000-0005-0000-0000-000059050000}"/>
    <cellStyle name="Normal 4 2 6" xfId="1276" xr:uid="{00000000-0005-0000-0000-00005A050000}"/>
    <cellStyle name="Normal 4 2 7" xfId="1277" xr:uid="{00000000-0005-0000-0000-00005B050000}"/>
    <cellStyle name="Normal 4 2 8" xfId="1278" xr:uid="{00000000-0005-0000-0000-00005C050000}"/>
    <cellStyle name="Normal 4 2 9" xfId="1898" xr:uid="{00000000-0005-0000-0000-00005D050000}"/>
    <cellStyle name="Normal 4 20" xfId="1279" xr:uid="{00000000-0005-0000-0000-00005E050000}"/>
    <cellStyle name="Normal 4 20 2" xfId="1280" xr:uid="{00000000-0005-0000-0000-00005F050000}"/>
    <cellStyle name="Normal 4 20 3" xfId="1281" xr:uid="{00000000-0005-0000-0000-000060050000}"/>
    <cellStyle name="Normal 4 20 4" xfId="1282" xr:uid="{00000000-0005-0000-0000-000061050000}"/>
    <cellStyle name="Normal 4 20 5" xfId="1283" xr:uid="{00000000-0005-0000-0000-000062050000}"/>
    <cellStyle name="Normal 4 20 6" xfId="1284" xr:uid="{00000000-0005-0000-0000-000063050000}"/>
    <cellStyle name="Normal 4 20 7" xfId="1285" xr:uid="{00000000-0005-0000-0000-000064050000}"/>
    <cellStyle name="Normal 4 20 8" xfId="1286" xr:uid="{00000000-0005-0000-0000-000065050000}"/>
    <cellStyle name="Normal 4 21" xfId="1287" xr:uid="{00000000-0005-0000-0000-000066050000}"/>
    <cellStyle name="Normal 4 21 2" xfId="1288" xr:uid="{00000000-0005-0000-0000-000067050000}"/>
    <cellStyle name="Normal 4 21 3" xfId="1289" xr:uid="{00000000-0005-0000-0000-000068050000}"/>
    <cellStyle name="Normal 4 21 4" xfId="1290" xr:uid="{00000000-0005-0000-0000-000069050000}"/>
    <cellStyle name="Normal 4 21 5" xfId="1291" xr:uid="{00000000-0005-0000-0000-00006A050000}"/>
    <cellStyle name="Normal 4 21 6" xfId="1292" xr:uid="{00000000-0005-0000-0000-00006B050000}"/>
    <cellStyle name="Normal 4 21 7" xfId="1293" xr:uid="{00000000-0005-0000-0000-00006C050000}"/>
    <cellStyle name="Normal 4 21 8" xfId="1294" xr:uid="{00000000-0005-0000-0000-00006D050000}"/>
    <cellStyle name="Normal 4 22" xfId="1295" xr:uid="{00000000-0005-0000-0000-00006E050000}"/>
    <cellStyle name="Normal 4 22 2" xfId="1296" xr:uid="{00000000-0005-0000-0000-00006F050000}"/>
    <cellStyle name="Normal 4 22 3" xfId="1297" xr:uid="{00000000-0005-0000-0000-000070050000}"/>
    <cellStyle name="Normal 4 22 4" xfId="1298" xr:uid="{00000000-0005-0000-0000-000071050000}"/>
    <cellStyle name="Normal 4 22 5" xfId="1299" xr:uid="{00000000-0005-0000-0000-000072050000}"/>
    <cellStyle name="Normal 4 22 6" xfId="1300" xr:uid="{00000000-0005-0000-0000-000073050000}"/>
    <cellStyle name="Normal 4 22 7" xfId="1301" xr:uid="{00000000-0005-0000-0000-000074050000}"/>
    <cellStyle name="Normal 4 22 8" xfId="1302" xr:uid="{00000000-0005-0000-0000-000075050000}"/>
    <cellStyle name="Normal 4 23" xfId="1303" xr:uid="{00000000-0005-0000-0000-000076050000}"/>
    <cellStyle name="Normal 4 23 2" xfId="1304" xr:uid="{00000000-0005-0000-0000-000077050000}"/>
    <cellStyle name="Normal 4 23 3" xfId="1305" xr:uid="{00000000-0005-0000-0000-000078050000}"/>
    <cellStyle name="Normal 4 23 4" xfId="1306" xr:uid="{00000000-0005-0000-0000-000079050000}"/>
    <cellStyle name="Normal 4 23 5" xfId="1307" xr:uid="{00000000-0005-0000-0000-00007A050000}"/>
    <cellStyle name="Normal 4 23 6" xfId="1308" xr:uid="{00000000-0005-0000-0000-00007B050000}"/>
    <cellStyle name="Normal 4 23 7" xfId="1309" xr:uid="{00000000-0005-0000-0000-00007C050000}"/>
    <cellStyle name="Normal 4 23 8" xfId="1310" xr:uid="{00000000-0005-0000-0000-00007D050000}"/>
    <cellStyle name="Normal 4 24" xfId="1311" xr:uid="{00000000-0005-0000-0000-00007E050000}"/>
    <cellStyle name="Normal 4 24 2" xfId="1312" xr:uid="{00000000-0005-0000-0000-00007F050000}"/>
    <cellStyle name="Normal 4 24 3" xfId="1313" xr:uid="{00000000-0005-0000-0000-000080050000}"/>
    <cellStyle name="Normal 4 24 4" xfId="1314" xr:uid="{00000000-0005-0000-0000-000081050000}"/>
    <cellStyle name="Normal 4 24 5" xfId="1315" xr:uid="{00000000-0005-0000-0000-000082050000}"/>
    <cellStyle name="Normal 4 24 6" xfId="1316" xr:uid="{00000000-0005-0000-0000-000083050000}"/>
    <cellStyle name="Normal 4 24 7" xfId="1317" xr:uid="{00000000-0005-0000-0000-000084050000}"/>
    <cellStyle name="Normal 4 24 8" xfId="1318" xr:uid="{00000000-0005-0000-0000-000085050000}"/>
    <cellStyle name="Normal 4 25" xfId="1319" xr:uid="{00000000-0005-0000-0000-000086050000}"/>
    <cellStyle name="Normal 4 25 2" xfId="1320" xr:uid="{00000000-0005-0000-0000-000087050000}"/>
    <cellStyle name="Normal 4 25 3" xfId="1321" xr:uid="{00000000-0005-0000-0000-000088050000}"/>
    <cellStyle name="Normal 4 25 4" xfId="1322" xr:uid="{00000000-0005-0000-0000-000089050000}"/>
    <cellStyle name="Normal 4 26" xfId="1323" xr:uid="{00000000-0005-0000-0000-00008A050000}"/>
    <cellStyle name="Normal 4 27" xfId="1324" xr:uid="{00000000-0005-0000-0000-00008B050000}"/>
    <cellStyle name="Normal 4 28" xfId="1325" xr:uid="{00000000-0005-0000-0000-00008C050000}"/>
    <cellStyle name="Normal 4 29" xfId="1326" xr:uid="{00000000-0005-0000-0000-00008D050000}"/>
    <cellStyle name="Normal 4 3" xfId="1327" xr:uid="{00000000-0005-0000-0000-00008E050000}"/>
    <cellStyle name="Normal 4 3 10" xfId="3439" xr:uid="{4826949B-0CEC-4C09-AC28-F392E0CA1F63}"/>
    <cellStyle name="Normal 4 3 2" xfId="1328" xr:uid="{00000000-0005-0000-0000-00008F050000}"/>
    <cellStyle name="Normal 4 3 3" xfId="1329" xr:uid="{00000000-0005-0000-0000-000090050000}"/>
    <cellStyle name="Normal 4 3 4" xfId="1330" xr:uid="{00000000-0005-0000-0000-000091050000}"/>
    <cellStyle name="Normal 4 3 5" xfId="1331" xr:uid="{00000000-0005-0000-0000-000092050000}"/>
    <cellStyle name="Normal 4 3 6" xfId="1332" xr:uid="{00000000-0005-0000-0000-000093050000}"/>
    <cellStyle name="Normal 4 3 7" xfId="1333" xr:uid="{00000000-0005-0000-0000-000094050000}"/>
    <cellStyle name="Normal 4 3 8" xfId="1334" xr:uid="{00000000-0005-0000-0000-000095050000}"/>
    <cellStyle name="Normal 4 3 9" xfId="1938" xr:uid="{00000000-0005-0000-0000-000096050000}"/>
    <cellStyle name="Normal 4 30" xfId="1335" xr:uid="{00000000-0005-0000-0000-000097050000}"/>
    <cellStyle name="Normal 4 31" xfId="1336" xr:uid="{00000000-0005-0000-0000-000098050000}"/>
    <cellStyle name="Normal 4 32" xfId="1782" xr:uid="{00000000-0005-0000-0000-000099050000}"/>
    <cellStyle name="Normal 4 4" xfId="1337" xr:uid="{00000000-0005-0000-0000-00009A050000}"/>
    <cellStyle name="Normal 4 4 2" xfId="1338" xr:uid="{00000000-0005-0000-0000-00009B050000}"/>
    <cellStyle name="Normal 4 4 3" xfId="1339" xr:uid="{00000000-0005-0000-0000-00009C050000}"/>
    <cellStyle name="Normal 4 4 4" xfId="1340" xr:uid="{00000000-0005-0000-0000-00009D050000}"/>
    <cellStyle name="Normal 4 4 5" xfId="1341" xr:uid="{00000000-0005-0000-0000-00009E050000}"/>
    <cellStyle name="Normal 4 4 6" xfId="1342" xr:uid="{00000000-0005-0000-0000-00009F050000}"/>
    <cellStyle name="Normal 4 4 7" xfId="1343" xr:uid="{00000000-0005-0000-0000-0000A0050000}"/>
    <cellStyle name="Normal 4 4 8" xfId="1344" xr:uid="{00000000-0005-0000-0000-0000A1050000}"/>
    <cellStyle name="Normal 4 4 9" xfId="3465" xr:uid="{0A467162-02B0-4DB7-9DF7-F86C05BE319D}"/>
    <cellStyle name="Normal 4 5" xfId="1345" xr:uid="{00000000-0005-0000-0000-0000A2050000}"/>
    <cellStyle name="Normal 4 5 2" xfId="1346" xr:uid="{00000000-0005-0000-0000-0000A3050000}"/>
    <cellStyle name="Normal 4 5 3" xfId="1347" xr:uid="{00000000-0005-0000-0000-0000A4050000}"/>
    <cellStyle name="Normal 4 5 4" xfId="1348" xr:uid="{00000000-0005-0000-0000-0000A5050000}"/>
    <cellStyle name="Normal 4 5 5" xfId="1349" xr:uid="{00000000-0005-0000-0000-0000A6050000}"/>
    <cellStyle name="Normal 4 5 6" xfId="1350" xr:uid="{00000000-0005-0000-0000-0000A7050000}"/>
    <cellStyle name="Normal 4 5 7" xfId="1351" xr:uid="{00000000-0005-0000-0000-0000A8050000}"/>
    <cellStyle name="Normal 4 5 8" xfId="1352" xr:uid="{00000000-0005-0000-0000-0000A9050000}"/>
    <cellStyle name="Normal 4 6" xfId="1353" xr:uid="{00000000-0005-0000-0000-0000AA050000}"/>
    <cellStyle name="Normal 4 6 2" xfId="1354" xr:uid="{00000000-0005-0000-0000-0000AB050000}"/>
    <cellStyle name="Normal 4 6 3" xfId="1355" xr:uid="{00000000-0005-0000-0000-0000AC050000}"/>
    <cellStyle name="Normal 4 6 4" xfId="1356" xr:uid="{00000000-0005-0000-0000-0000AD050000}"/>
    <cellStyle name="Normal 4 6 5" xfId="1357" xr:uid="{00000000-0005-0000-0000-0000AE050000}"/>
    <cellStyle name="Normal 4 6 6" xfId="1358" xr:uid="{00000000-0005-0000-0000-0000AF050000}"/>
    <cellStyle name="Normal 4 6 7" xfId="1359" xr:uid="{00000000-0005-0000-0000-0000B0050000}"/>
    <cellStyle name="Normal 4 6 8" xfId="1360" xr:uid="{00000000-0005-0000-0000-0000B1050000}"/>
    <cellStyle name="Normal 4 7" xfId="1361" xr:uid="{00000000-0005-0000-0000-0000B2050000}"/>
    <cellStyle name="Normal 4 7 2" xfId="1362" xr:uid="{00000000-0005-0000-0000-0000B3050000}"/>
    <cellStyle name="Normal 4 7 3" xfId="1363" xr:uid="{00000000-0005-0000-0000-0000B4050000}"/>
    <cellStyle name="Normal 4 7 4" xfId="1364" xr:uid="{00000000-0005-0000-0000-0000B5050000}"/>
    <cellStyle name="Normal 4 7 5" xfId="1365" xr:uid="{00000000-0005-0000-0000-0000B6050000}"/>
    <cellStyle name="Normal 4 7 6" xfId="1366" xr:uid="{00000000-0005-0000-0000-0000B7050000}"/>
    <cellStyle name="Normal 4 7 7" xfId="1367" xr:uid="{00000000-0005-0000-0000-0000B8050000}"/>
    <cellStyle name="Normal 4 7 8" xfId="1368" xr:uid="{00000000-0005-0000-0000-0000B9050000}"/>
    <cellStyle name="Normal 4 8" xfId="1369" xr:uid="{00000000-0005-0000-0000-0000BA050000}"/>
    <cellStyle name="Normal 4 8 2" xfId="1370" xr:uid="{00000000-0005-0000-0000-0000BB050000}"/>
    <cellStyle name="Normal 4 8 3" xfId="1371" xr:uid="{00000000-0005-0000-0000-0000BC050000}"/>
    <cellStyle name="Normal 4 8 4" xfId="1372" xr:uid="{00000000-0005-0000-0000-0000BD050000}"/>
    <cellStyle name="Normal 4 8 5" xfId="1373" xr:uid="{00000000-0005-0000-0000-0000BE050000}"/>
    <cellStyle name="Normal 4 8 6" xfId="1374" xr:uid="{00000000-0005-0000-0000-0000BF050000}"/>
    <cellStyle name="Normal 4 8 7" xfId="1375" xr:uid="{00000000-0005-0000-0000-0000C0050000}"/>
    <cellStyle name="Normal 4 8 8" xfId="1376" xr:uid="{00000000-0005-0000-0000-0000C1050000}"/>
    <cellStyle name="Normal 4 9" xfId="1377" xr:uid="{00000000-0005-0000-0000-0000C2050000}"/>
    <cellStyle name="Normal 4 9 2" xfId="1378" xr:uid="{00000000-0005-0000-0000-0000C3050000}"/>
    <cellStyle name="Normal 4 9 3" xfId="1379" xr:uid="{00000000-0005-0000-0000-0000C4050000}"/>
    <cellStyle name="Normal 4 9 4" xfId="1380" xr:uid="{00000000-0005-0000-0000-0000C5050000}"/>
    <cellStyle name="Normal 4 9 5" xfId="1381" xr:uid="{00000000-0005-0000-0000-0000C6050000}"/>
    <cellStyle name="Normal 4 9 6" xfId="1382" xr:uid="{00000000-0005-0000-0000-0000C7050000}"/>
    <cellStyle name="Normal 4 9 7" xfId="1383" xr:uid="{00000000-0005-0000-0000-0000C8050000}"/>
    <cellStyle name="Normal 4 9 8" xfId="1384" xr:uid="{00000000-0005-0000-0000-0000C9050000}"/>
    <cellStyle name="Normal 42" xfId="1783" xr:uid="{00000000-0005-0000-0000-0000CA050000}"/>
    <cellStyle name="Normal 43" xfId="1784" xr:uid="{00000000-0005-0000-0000-0000CB050000}"/>
    <cellStyle name="Normal 43 2" xfId="1385" xr:uid="{00000000-0005-0000-0000-0000CC050000}"/>
    <cellStyle name="Normal 44" xfId="1785" xr:uid="{00000000-0005-0000-0000-0000CD050000}"/>
    <cellStyle name="Normal 44 2" xfId="1386" xr:uid="{00000000-0005-0000-0000-0000CE050000}"/>
    <cellStyle name="Normal 44 3" xfId="1387" xr:uid="{00000000-0005-0000-0000-0000CF050000}"/>
    <cellStyle name="Normal 44 4" xfId="1388" xr:uid="{00000000-0005-0000-0000-0000D0050000}"/>
    <cellStyle name="Normal 44 5" xfId="1389" xr:uid="{00000000-0005-0000-0000-0000D1050000}"/>
    <cellStyle name="Normal 44 6" xfId="1390" xr:uid="{00000000-0005-0000-0000-0000D2050000}"/>
    <cellStyle name="Normal 47" xfId="1391" xr:uid="{00000000-0005-0000-0000-0000D3050000}"/>
    <cellStyle name="Normal 48" xfId="1392" xr:uid="{00000000-0005-0000-0000-0000D4050000}"/>
    <cellStyle name="Normal 49" xfId="1393" xr:uid="{00000000-0005-0000-0000-0000D5050000}"/>
    <cellStyle name="Normal 5" xfId="77" xr:uid="{00000000-0005-0000-0000-0000D6050000}"/>
    <cellStyle name="Normal 5 10" xfId="1394" xr:uid="{00000000-0005-0000-0000-0000D7050000}"/>
    <cellStyle name="Normal 5 11" xfId="1395" xr:uid="{00000000-0005-0000-0000-0000D8050000}"/>
    <cellStyle name="Normal 5 12" xfId="1396" xr:uid="{00000000-0005-0000-0000-0000D9050000}"/>
    <cellStyle name="Normal 5 13" xfId="1786" xr:uid="{00000000-0005-0000-0000-0000DA050000}"/>
    <cellStyle name="Normal 5 14" xfId="1894" xr:uid="{00000000-0005-0000-0000-0000DB050000}"/>
    <cellStyle name="Normal 5 15" xfId="3371" xr:uid="{268625BD-E30F-4C47-80FE-7BA8B41A7CEB}"/>
    <cellStyle name="Normal 5 16" xfId="3348" xr:uid="{58F80A51-CFFB-4EE8-ADCF-FE3F2D011CFF}"/>
    <cellStyle name="Normal 5 2" xfId="1397" xr:uid="{00000000-0005-0000-0000-0000DC050000}"/>
    <cellStyle name="Normal 5 2 10" xfId="3386" xr:uid="{C0D83040-C0AF-4EEB-89EF-0A5DEE1AE5ED}"/>
    <cellStyle name="Normal 5 2 11" xfId="3444" xr:uid="{A0FF1D83-DB56-4B49-8F48-F69F62E43357}"/>
    <cellStyle name="Normal 5 2 2" xfId="1398" xr:uid="{00000000-0005-0000-0000-0000DD050000}"/>
    <cellStyle name="Normal 5 2 3" xfId="1399" xr:uid="{00000000-0005-0000-0000-0000DE050000}"/>
    <cellStyle name="Normal 5 2 4" xfId="1400" xr:uid="{00000000-0005-0000-0000-0000DF050000}"/>
    <cellStyle name="Normal 5 2 5" xfId="1401" xr:uid="{00000000-0005-0000-0000-0000E0050000}"/>
    <cellStyle name="Normal 5 2 6" xfId="1402" xr:uid="{00000000-0005-0000-0000-0000E1050000}"/>
    <cellStyle name="Normal 5 2 7" xfId="1403" xr:uid="{00000000-0005-0000-0000-0000E2050000}"/>
    <cellStyle name="Normal 5 2 8" xfId="1404" xr:uid="{00000000-0005-0000-0000-0000E3050000}"/>
    <cellStyle name="Normal 5 2 9" xfId="1939" xr:uid="{00000000-0005-0000-0000-0000E4050000}"/>
    <cellStyle name="Normal 5 3" xfId="1405" xr:uid="{00000000-0005-0000-0000-0000E5050000}"/>
    <cellStyle name="Normal 5 3 2" xfId="1406" xr:uid="{00000000-0005-0000-0000-0000E6050000}"/>
    <cellStyle name="Normal 5 3 3" xfId="1407" xr:uid="{00000000-0005-0000-0000-0000E7050000}"/>
    <cellStyle name="Normal 5 3 4" xfId="1408" xr:uid="{00000000-0005-0000-0000-0000E8050000}"/>
    <cellStyle name="Normal 5 3 5" xfId="1409" xr:uid="{00000000-0005-0000-0000-0000E9050000}"/>
    <cellStyle name="Normal 5 3 6" xfId="1410" xr:uid="{00000000-0005-0000-0000-0000EA050000}"/>
    <cellStyle name="Normal 5 3 7" xfId="1411" xr:uid="{00000000-0005-0000-0000-0000EB050000}"/>
    <cellStyle name="Normal 5 3 8" xfId="1412" xr:uid="{00000000-0005-0000-0000-0000EC050000}"/>
    <cellStyle name="Normal 5 4" xfId="1413" xr:uid="{00000000-0005-0000-0000-0000ED050000}"/>
    <cellStyle name="Normal 5 4 2" xfId="1414" xr:uid="{00000000-0005-0000-0000-0000EE050000}"/>
    <cellStyle name="Normal 5 4 3" xfId="1415" xr:uid="{00000000-0005-0000-0000-0000EF050000}"/>
    <cellStyle name="Normal 5 4 4" xfId="1416" xr:uid="{00000000-0005-0000-0000-0000F0050000}"/>
    <cellStyle name="Normal 5 4 5" xfId="1417" xr:uid="{00000000-0005-0000-0000-0000F1050000}"/>
    <cellStyle name="Normal 5 4 6" xfId="1418" xr:uid="{00000000-0005-0000-0000-0000F2050000}"/>
    <cellStyle name="Normal 5 4 7" xfId="1419" xr:uid="{00000000-0005-0000-0000-0000F3050000}"/>
    <cellStyle name="Normal 5 4 8" xfId="1420" xr:uid="{00000000-0005-0000-0000-0000F4050000}"/>
    <cellStyle name="Normal 5 5" xfId="1421" xr:uid="{00000000-0005-0000-0000-0000F5050000}"/>
    <cellStyle name="Normal 5 5 2" xfId="1422" xr:uid="{00000000-0005-0000-0000-0000F6050000}"/>
    <cellStyle name="Normal 5 5 3" xfId="1423" xr:uid="{00000000-0005-0000-0000-0000F7050000}"/>
    <cellStyle name="Normal 5 5 4" xfId="1424" xr:uid="{00000000-0005-0000-0000-0000F8050000}"/>
    <cellStyle name="Normal 5 5 5" xfId="1425" xr:uid="{00000000-0005-0000-0000-0000F9050000}"/>
    <cellStyle name="Normal 5 5 6" xfId="1426" xr:uid="{00000000-0005-0000-0000-0000FA050000}"/>
    <cellStyle name="Normal 5 5 7" xfId="1427" xr:uid="{00000000-0005-0000-0000-0000FB050000}"/>
    <cellStyle name="Normal 5 5 8" xfId="1428" xr:uid="{00000000-0005-0000-0000-0000FC050000}"/>
    <cellStyle name="Normal 5 6" xfId="1429" xr:uid="{00000000-0005-0000-0000-0000FD050000}"/>
    <cellStyle name="Normal 5 6 2" xfId="1430" xr:uid="{00000000-0005-0000-0000-0000FE050000}"/>
    <cellStyle name="Normal 5 6 3" xfId="1431" xr:uid="{00000000-0005-0000-0000-0000FF050000}"/>
    <cellStyle name="Normal 5 6 4" xfId="1432" xr:uid="{00000000-0005-0000-0000-000000060000}"/>
    <cellStyle name="Normal 5 6 5" xfId="1433" xr:uid="{00000000-0005-0000-0000-000001060000}"/>
    <cellStyle name="Normal 5 6 6" xfId="1434" xr:uid="{00000000-0005-0000-0000-000002060000}"/>
    <cellStyle name="Normal 5 6 7" xfId="1435" xr:uid="{00000000-0005-0000-0000-000003060000}"/>
    <cellStyle name="Normal 5 6 8" xfId="1436" xr:uid="{00000000-0005-0000-0000-000004060000}"/>
    <cellStyle name="Normal 5 7" xfId="1437" xr:uid="{00000000-0005-0000-0000-000005060000}"/>
    <cellStyle name="Normal 5 7 2" xfId="1438" xr:uid="{00000000-0005-0000-0000-000006060000}"/>
    <cellStyle name="Normal 5 7 3" xfId="1439" xr:uid="{00000000-0005-0000-0000-000007060000}"/>
    <cellStyle name="Normal 5 7 4" xfId="1440" xr:uid="{00000000-0005-0000-0000-000008060000}"/>
    <cellStyle name="Normal 5 7 5" xfId="1441" xr:uid="{00000000-0005-0000-0000-000009060000}"/>
    <cellStyle name="Normal 5 7 6" xfId="1442" xr:uid="{00000000-0005-0000-0000-00000A060000}"/>
    <cellStyle name="Normal 5 7 7" xfId="1443" xr:uid="{00000000-0005-0000-0000-00000B060000}"/>
    <cellStyle name="Normal 5 7 8" xfId="1444" xr:uid="{00000000-0005-0000-0000-00000C060000}"/>
    <cellStyle name="Normal 5 8" xfId="1445" xr:uid="{00000000-0005-0000-0000-00000D060000}"/>
    <cellStyle name="Normal 5 8 2" xfId="1446" xr:uid="{00000000-0005-0000-0000-00000E060000}"/>
    <cellStyle name="Normal 5 8 3" xfId="1447" xr:uid="{00000000-0005-0000-0000-00000F060000}"/>
    <cellStyle name="Normal 5 8 4" xfId="1448" xr:uid="{00000000-0005-0000-0000-000010060000}"/>
    <cellStyle name="Normal 5 9" xfId="1449" xr:uid="{00000000-0005-0000-0000-000011060000}"/>
    <cellStyle name="Normal 50" xfId="1450" xr:uid="{00000000-0005-0000-0000-000012060000}"/>
    <cellStyle name="Normal 51" xfId="1451" xr:uid="{00000000-0005-0000-0000-000013060000}"/>
    <cellStyle name="Normal 52" xfId="1452" xr:uid="{00000000-0005-0000-0000-000014060000}"/>
    <cellStyle name="Normal 53" xfId="1453" xr:uid="{00000000-0005-0000-0000-000015060000}"/>
    <cellStyle name="Normal 54" xfId="1454" xr:uid="{00000000-0005-0000-0000-000016060000}"/>
    <cellStyle name="Normal 55" xfId="1455" xr:uid="{00000000-0005-0000-0000-000017060000}"/>
    <cellStyle name="Normal 56" xfId="1456" xr:uid="{00000000-0005-0000-0000-000018060000}"/>
    <cellStyle name="Normal 57" xfId="1457" xr:uid="{00000000-0005-0000-0000-000019060000}"/>
    <cellStyle name="Normal 58" xfId="1458" xr:uid="{00000000-0005-0000-0000-00001A060000}"/>
    <cellStyle name="Normal 6" xfId="656" xr:uid="{00000000-0005-0000-0000-00001B060000}"/>
    <cellStyle name="Normal 6 10" xfId="1459" xr:uid="{00000000-0005-0000-0000-00001C060000}"/>
    <cellStyle name="Normal 6 11" xfId="1460" xr:uid="{00000000-0005-0000-0000-00001D060000}"/>
    <cellStyle name="Normal 6 12" xfId="1461" xr:uid="{00000000-0005-0000-0000-00001E060000}"/>
    <cellStyle name="Normal 6 13" xfId="1787" xr:uid="{00000000-0005-0000-0000-00001F060000}"/>
    <cellStyle name="Normal 6 14" xfId="1889" xr:uid="{00000000-0005-0000-0000-000020060000}"/>
    <cellStyle name="Normal 6 15" xfId="3372" xr:uid="{6F15D44A-B18B-40B7-A573-90E3E6C73966}"/>
    <cellStyle name="Normal 6 2" xfId="1462" xr:uid="{00000000-0005-0000-0000-000021060000}"/>
    <cellStyle name="Normal 6 2 2" xfId="1463" xr:uid="{00000000-0005-0000-0000-000022060000}"/>
    <cellStyle name="Normal 6 2 3" xfId="1464" xr:uid="{00000000-0005-0000-0000-000023060000}"/>
    <cellStyle name="Normal 6 2 4" xfId="1465" xr:uid="{00000000-0005-0000-0000-000024060000}"/>
    <cellStyle name="Normal 6 2 5" xfId="1466" xr:uid="{00000000-0005-0000-0000-000025060000}"/>
    <cellStyle name="Normal 6 2 6" xfId="1467" xr:uid="{00000000-0005-0000-0000-000026060000}"/>
    <cellStyle name="Normal 6 2 7" xfId="1468" xr:uid="{00000000-0005-0000-0000-000027060000}"/>
    <cellStyle name="Normal 6 2 8" xfId="1469" xr:uid="{00000000-0005-0000-0000-000028060000}"/>
    <cellStyle name="Normal 6 2 9" xfId="1911" xr:uid="{00000000-0005-0000-0000-000029060000}"/>
    <cellStyle name="Normal 6 3" xfId="1470" xr:uid="{00000000-0005-0000-0000-00002A060000}"/>
    <cellStyle name="Normal 6 3 2" xfId="1471" xr:uid="{00000000-0005-0000-0000-00002B060000}"/>
    <cellStyle name="Normal 6 3 3" xfId="1472" xr:uid="{00000000-0005-0000-0000-00002C060000}"/>
    <cellStyle name="Normal 6 3 4" xfId="1473" xr:uid="{00000000-0005-0000-0000-00002D060000}"/>
    <cellStyle name="Normal 6 3 5" xfId="1474" xr:uid="{00000000-0005-0000-0000-00002E060000}"/>
    <cellStyle name="Normal 6 3 6" xfId="1475" xr:uid="{00000000-0005-0000-0000-00002F060000}"/>
    <cellStyle name="Normal 6 3 7" xfId="1476" xr:uid="{00000000-0005-0000-0000-000030060000}"/>
    <cellStyle name="Normal 6 3 8" xfId="1477" xr:uid="{00000000-0005-0000-0000-000031060000}"/>
    <cellStyle name="Normal 6 4" xfId="1478" xr:uid="{00000000-0005-0000-0000-000032060000}"/>
    <cellStyle name="Normal 6 4 2" xfId="1479" xr:uid="{00000000-0005-0000-0000-000033060000}"/>
    <cellStyle name="Normal 6 4 3" xfId="1480" xr:uid="{00000000-0005-0000-0000-000034060000}"/>
    <cellStyle name="Normal 6 4 4" xfId="1481" xr:uid="{00000000-0005-0000-0000-000035060000}"/>
    <cellStyle name="Normal 6 4 5" xfId="1482" xr:uid="{00000000-0005-0000-0000-000036060000}"/>
    <cellStyle name="Normal 6 4 6" xfId="1483" xr:uid="{00000000-0005-0000-0000-000037060000}"/>
    <cellStyle name="Normal 6 4 7" xfId="1484" xr:uid="{00000000-0005-0000-0000-000038060000}"/>
    <cellStyle name="Normal 6 4 8" xfId="1485" xr:uid="{00000000-0005-0000-0000-000039060000}"/>
    <cellStyle name="Normal 6 5" xfId="1486" xr:uid="{00000000-0005-0000-0000-00003A060000}"/>
    <cellStyle name="Normal 6 5 2" xfId="1487" xr:uid="{00000000-0005-0000-0000-00003B060000}"/>
    <cellStyle name="Normal 6 5 3" xfId="1488" xr:uid="{00000000-0005-0000-0000-00003C060000}"/>
    <cellStyle name="Normal 6 5 4" xfId="1489" xr:uid="{00000000-0005-0000-0000-00003D060000}"/>
    <cellStyle name="Normal 6 5 5" xfId="1490" xr:uid="{00000000-0005-0000-0000-00003E060000}"/>
    <cellStyle name="Normal 6 5 6" xfId="1491" xr:uid="{00000000-0005-0000-0000-00003F060000}"/>
    <cellStyle name="Normal 6 5 7" xfId="1492" xr:uid="{00000000-0005-0000-0000-000040060000}"/>
    <cellStyle name="Normal 6 5 8" xfId="1493" xr:uid="{00000000-0005-0000-0000-000041060000}"/>
    <cellStyle name="Normal 6 6" xfId="1494" xr:uid="{00000000-0005-0000-0000-000042060000}"/>
    <cellStyle name="Normal 6 6 2" xfId="1495" xr:uid="{00000000-0005-0000-0000-000043060000}"/>
    <cellStyle name="Normal 6 6 3" xfId="1496" xr:uid="{00000000-0005-0000-0000-000044060000}"/>
    <cellStyle name="Normal 6 6 4" xfId="1497" xr:uid="{00000000-0005-0000-0000-000045060000}"/>
    <cellStyle name="Normal 6 6 5" xfId="1498" xr:uid="{00000000-0005-0000-0000-000046060000}"/>
    <cellStyle name="Normal 6 6 6" xfId="1499" xr:uid="{00000000-0005-0000-0000-000047060000}"/>
    <cellStyle name="Normal 6 6 7" xfId="1500" xr:uid="{00000000-0005-0000-0000-000048060000}"/>
    <cellStyle name="Normal 6 6 8" xfId="1501" xr:uid="{00000000-0005-0000-0000-000049060000}"/>
    <cellStyle name="Normal 6 7" xfId="1502" xr:uid="{00000000-0005-0000-0000-00004A060000}"/>
    <cellStyle name="Normal 6 7 2" xfId="1503" xr:uid="{00000000-0005-0000-0000-00004B060000}"/>
    <cellStyle name="Normal 6 7 3" xfId="1504" xr:uid="{00000000-0005-0000-0000-00004C060000}"/>
    <cellStyle name="Normal 6 7 4" xfId="1505" xr:uid="{00000000-0005-0000-0000-00004D060000}"/>
    <cellStyle name="Normal 6 7 5" xfId="1506" xr:uid="{00000000-0005-0000-0000-00004E060000}"/>
    <cellStyle name="Normal 6 7 6" xfId="1507" xr:uid="{00000000-0005-0000-0000-00004F060000}"/>
    <cellStyle name="Normal 6 7 7" xfId="1508" xr:uid="{00000000-0005-0000-0000-000050060000}"/>
    <cellStyle name="Normal 6 7 8" xfId="1509" xr:uid="{00000000-0005-0000-0000-000051060000}"/>
    <cellStyle name="Normal 6 8" xfId="1510" xr:uid="{00000000-0005-0000-0000-000052060000}"/>
    <cellStyle name="Normal 6 8 2" xfId="1511" xr:uid="{00000000-0005-0000-0000-000053060000}"/>
    <cellStyle name="Normal 6 8 3" xfId="1512" xr:uid="{00000000-0005-0000-0000-000054060000}"/>
    <cellStyle name="Normal 6 8 4" xfId="1513" xr:uid="{00000000-0005-0000-0000-000055060000}"/>
    <cellStyle name="Normal 6 9" xfId="1514" xr:uid="{00000000-0005-0000-0000-000056060000}"/>
    <cellStyle name="Normal 601" xfId="1863" xr:uid="{00000000-0005-0000-0000-000057060000}"/>
    <cellStyle name="Normal 605" xfId="1819" xr:uid="{00000000-0005-0000-0000-000058060000}"/>
    <cellStyle name="Normal 606" xfId="1818" xr:uid="{00000000-0005-0000-0000-000059060000}"/>
    <cellStyle name="Normal 636" xfId="1816" xr:uid="{00000000-0005-0000-0000-00005A060000}"/>
    <cellStyle name="Normal 640" xfId="1817" xr:uid="{00000000-0005-0000-0000-00005B060000}"/>
    <cellStyle name="Normal 643" xfId="1820" xr:uid="{00000000-0005-0000-0000-00005C060000}"/>
    <cellStyle name="Normal 646" xfId="1822" xr:uid="{00000000-0005-0000-0000-00005D060000}"/>
    <cellStyle name="Normal 647" xfId="1823" xr:uid="{00000000-0005-0000-0000-00005E060000}"/>
    <cellStyle name="Normal 649" xfId="1824" xr:uid="{00000000-0005-0000-0000-00005F060000}"/>
    <cellStyle name="Normal 650" xfId="1825" xr:uid="{00000000-0005-0000-0000-000060060000}"/>
    <cellStyle name="Normal 651" xfId="1826" xr:uid="{00000000-0005-0000-0000-000061060000}"/>
    <cellStyle name="Normal 652" xfId="1827" xr:uid="{00000000-0005-0000-0000-000062060000}"/>
    <cellStyle name="Normal 653" xfId="1828" xr:uid="{00000000-0005-0000-0000-000063060000}"/>
    <cellStyle name="Normal 654" xfId="1829" xr:uid="{00000000-0005-0000-0000-000064060000}"/>
    <cellStyle name="Normal 655" xfId="1830" xr:uid="{00000000-0005-0000-0000-000065060000}"/>
    <cellStyle name="Normal 656" xfId="1831" xr:uid="{00000000-0005-0000-0000-000066060000}"/>
    <cellStyle name="Normal 657" xfId="1832" xr:uid="{00000000-0005-0000-0000-000067060000}"/>
    <cellStyle name="Normal 658" xfId="1834" xr:uid="{00000000-0005-0000-0000-000068060000}"/>
    <cellStyle name="Normal 659" xfId="1835" xr:uid="{00000000-0005-0000-0000-000069060000}"/>
    <cellStyle name="Normal 660" xfId="1837" xr:uid="{00000000-0005-0000-0000-00006A060000}"/>
    <cellStyle name="Normal 662" xfId="1838" xr:uid="{00000000-0005-0000-0000-00006B060000}"/>
    <cellStyle name="Normal 663" xfId="1839" xr:uid="{00000000-0005-0000-0000-00006C060000}"/>
    <cellStyle name="Normal 664" xfId="1840" xr:uid="{00000000-0005-0000-0000-00006D060000}"/>
    <cellStyle name="Normal 665" xfId="1841" xr:uid="{00000000-0005-0000-0000-00006E060000}"/>
    <cellStyle name="Normal 667" xfId="1842" xr:uid="{00000000-0005-0000-0000-00006F060000}"/>
    <cellStyle name="Normal 673" xfId="1845" xr:uid="{00000000-0005-0000-0000-000070060000}"/>
    <cellStyle name="Normal 674" xfId="1846" xr:uid="{00000000-0005-0000-0000-000071060000}"/>
    <cellStyle name="Normal 675" xfId="1847" xr:uid="{00000000-0005-0000-0000-000072060000}"/>
    <cellStyle name="Normal 676" xfId="1848" xr:uid="{00000000-0005-0000-0000-000073060000}"/>
    <cellStyle name="Normal 677" xfId="1852" xr:uid="{00000000-0005-0000-0000-000074060000}"/>
    <cellStyle name="Normal 678" xfId="1853" xr:uid="{00000000-0005-0000-0000-000075060000}"/>
    <cellStyle name="Normal 679" xfId="1854" xr:uid="{00000000-0005-0000-0000-000076060000}"/>
    <cellStyle name="Normal 684" xfId="1859" xr:uid="{00000000-0005-0000-0000-000077060000}"/>
    <cellStyle name="Normal 7" xfId="1788" xr:uid="{00000000-0005-0000-0000-000078060000}"/>
    <cellStyle name="Normal 7 10" xfId="1515" xr:uid="{00000000-0005-0000-0000-000079060000}"/>
    <cellStyle name="Normal 7 11" xfId="1516" xr:uid="{00000000-0005-0000-0000-00007A060000}"/>
    <cellStyle name="Normal 7 12" xfId="1517" xr:uid="{00000000-0005-0000-0000-00007B060000}"/>
    <cellStyle name="Normal 7 2" xfId="1518" xr:uid="{00000000-0005-0000-0000-00007C060000}"/>
    <cellStyle name="Normal 7 2 2" xfId="1519" xr:uid="{00000000-0005-0000-0000-00007D060000}"/>
    <cellStyle name="Normal 7 2 3" xfId="1520" xr:uid="{00000000-0005-0000-0000-00007E060000}"/>
    <cellStyle name="Normal 7 2 4" xfId="1521" xr:uid="{00000000-0005-0000-0000-00007F060000}"/>
    <cellStyle name="Normal 7 2 5" xfId="1522" xr:uid="{00000000-0005-0000-0000-000080060000}"/>
    <cellStyle name="Normal 7 2 6" xfId="1523" xr:uid="{00000000-0005-0000-0000-000081060000}"/>
    <cellStyle name="Normal 7 2 7" xfId="1524" xr:uid="{00000000-0005-0000-0000-000082060000}"/>
    <cellStyle name="Normal 7 2 8" xfId="1525" xr:uid="{00000000-0005-0000-0000-000083060000}"/>
    <cellStyle name="Normal 7 3" xfId="1526" xr:uid="{00000000-0005-0000-0000-000084060000}"/>
    <cellStyle name="Normal 7 3 2" xfId="1527" xr:uid="{00000000-0005-0000-0000-000085060000}"/>
    <cellStyle name="Normal 7 3 3" xfId="1528" xr:uid="{00000000-0005-0000-0000-000086060000}"/>
    <cellStyle name="Normal 7 3 4" xfId="1529" xr:uid="{00000000-0005-0000-0000-000087060000}"/>
    <cellStyle name="Normal 7 3 5" xfId="1530" xr:uid="{00000000-0005-0000-0000-000088060000}"/>
    <cellStyle name="Normal 7 3 6" xfId="1531" xr:uid="{00000000-0005-0000-0000-000089060000}"/>
    <cellStyle name="Normal 7 3 7" xfId="1532" xr:uid="{00000000-0005-0000-0000-00008A060000}"/>
    <cellStyle name="Normal 7 3 8" xfId="1533" xr:uid="{00000000-0005-0000-0000-00008B060000}"/>
    <cellStyle name="Normal 7 4" xfId="1534" xr:uid="{00000000-0005-0000-0000-00008C060000}"/>
    <cellStyle name="Normal 7 4 2" xfId="1535" xr:uid="{00000000-0005-0000-0000-00008D060000}"/>
    <cellStyle name="Normal 7 4 3" xfId="1536" xr:uid="{00000000-0005-0000-0000-00008E060000}"/>
    <cellStyle name="Normal 7 4 4" xfId="1537" xr:uid="{00000000-0005-0000-0000-00008F060000}"/>
    <cellStyle name="Normal 7 4 5" xfId="1538" xr:uid="{00000000-0005-0000-0000-000090060000}"/>
    <cellStyle name="Normal 7 4 6" xfId="1539" xr:uid="{00000000-0005-0000-0000-000091060000}"/>
    <cellStyle name="Normal 7 4 7" xfId="1540" xr:uid="{00000000-0005-0000-0000-000092060000}"/>
    <cellStyle name="Normal 7 4 8" xfId="1541" xr:uid="{00000000-0005-0000-0000-000093060000}"/>
    <cellStyle name="Normal 7 5" xfId="1542" xr:uid="{00000000-0005-0000-0000-000094060000}"/>
    <cellStyle name="Normal 7 5 2" xfId="1543" xr:uid="{00000000-0005-0000-0000-000095060000}"/>
    <cellStyle name="Normal 7 5 3" xfId="1544" xr:uid="{00000000-0005-0000-0000-000096060000}"/>
    <cellStyle name="Normal 7 5 4" xfId="1545" xr:uid="{00000000-0005-0000-0000-000097060000}"/>
    <cellStyle name="Normal 7 5 5" xfId="1546" xr:uid="{00000000-0005-0000-0000-000098060000}"/>
    <cellStyle name="Normal 7 5 6" xfId="1547" xr:uid="{00000000-0005-0000-0000-000099060000}"/>
    <cellStyle name="Normal 7 5 7" xfId="1548" xr:uid="{00000000-0005-0000-0000-00009A060000}"/>
    <cellStyle name="Normal 7 5 8" xfId="1549" xr:uid="{00000000-0005-0000-0000-00009B060000}"/>
    <cellStyle name="Normal 7 6" xfId="1550" xr:uid="{00000000-0005-0000-0000-00009C060000}"/>
    <cellStyle name="Normal 7 6 2" xfId="1551" xr:uid="{00000000-0005-0000-0000-00009D060000}"/>
    <cellStyle name="Normal 7 6 3" xfId="1552" xr:uid="{00000000-0005-0000-0000-00009E060000}"/>
    <cellStyle name="Normal 7 6 4" xfId="1553" xr:uid="{00000000-0005-0000-0000-00009F060000}"/>
    <cellStyle name="Normal 7 6 5" xfId="1554" xr:uid="{00000000-0005-0000-0000-0000A0060000}"/>
    <cellStyle name="Normal 7 6 6" xfId="1555" xr:uid="{00000000-0005-0000-0000-0000A1060000}"/>
    <cellStyle name="Normal 7 6 7" xfId="1556" xr:uid="{00000000-0005-0000-0000-0000A2060000}"/>
    <cellStyle name="Normal 7 6 8" xfId="1557" xr:uid="{00000000-0005-0000-0000-0000A3060000}"/>
    <cellStyle name="Normal 7 7" xfId="1558" xr:uid="{00000000-0005-0000-0000-0000A4060000}"/>
    <cellStyle name="Normal 7 7 2" xfId="1559" xr:uid="{00000000-0005-0000-0000-0000A5060000}"/>
    <cellStyle name="Normal 7 7 3" xfId="1560" xr:uid="{00000000-0005-0000-0000-0000A6060000}"/>
    <cellStyle name="Normal 7 7 4" xfId="1561" xr:uid="{00000000-0005-0000-0000-0000A7060000}"/>
    <cellStyle name="Normal 7 7 5" xfId="1562" xr:uid="{00000000-0005-0000-0000-0000A8060000}"/>
    <cellStyle name="Normal 7 7 6" xfId="1563" xr:uid="{00000000-0005-0000-0000-0000A9060000}"/>
    <cellStyle name="Normal 7 7 7" xfId="1564" xr:uid="{00000000-0005-0000-0000-0000AA060000}"/>
    <cellStyle name="Normal 7 7 8" xfId="1565" xr:uid="{00000000-0005-0000-0000-0000AB060000}"/>
    <cellStyle name="Normal 7 8" xfId="1566" xr:uid="{00000000-0005-0000-0000-0000AC060000}"/>
    <cellStyle name="Normal 7 8 2" xfId="1567" xr:uid="{00000000-0005-0000-0000-0000AD060000}"/>
    <cellStyle name="Normal 7 8 3" xfId="1568" xr:uid="{00000000-0005-0000-0000-0000AE060000}"/>
    <cellStyle name="Normal 7 8 4" xfId="1569" xr:uid="{00000000-0005-0000-0000-0000AF060000}"/>
    <cellStyle name="Normal 7 9" xfId="1570" xr:uid="{00000000-0005-0000-0000-0000B0060000}"/>
    <cellStyle name="Normal 713" xfId="1849" xr:uid="{00000000-0005-0000-0000-0000B1060000}"/>
    <cellStyle name="Normal 714" xfId="1850" xr:uid="{00000000-0005-0000-0000-0000B2060000}"/>
    <cellStyle name="Normal 715" xfId="1851" xr:uid="{00000000-0005-0000-0000-0000B3060000}"/>
    <cellStyle name="Normal 744" xfId="1869" xr:uid="{00000000-0005-0000-0000-0000B4060000}"/>
    <cellStyle name="Normal 8" xfId="1789" xr:uid="{00000000-0005-0000-0000-0000B5060000}"/>
    <cellStyle name="Normal 8 10" xfId="1571" xr:uid="{00000000-0005-0000-0000-0000B6060000}"/>
    <cellStyle name="Normal 8 11" xfId="1572" xr:uid="{00000000-0005-0000-0000-0000B7060000}"/>
    <cellStyle name="Normal 8 12" xfId="1573" xr:uid="{00000000-0005-0000-0000-0000B8060000}"/>
    <cellStyle name="Normal 8 2" xfId="1574" xr:uid="{00000000-0005-0000-0000-0000B9060000}"/>
    <cellStyle name="Normal 8 2 2" xfId="1575" xr:uid="{00000000-0005-0000-0000-0000BA060000}"/>
    <cellStyle name="Normal 8 2 3" xfId="1576" xr:uid="{00000000-0005-0000-0000-0000BB060000}"/>
    <cellStyle name="Normal 8 2 4" xfId="1577" xr:uid="{00000000-0005-0000-0000-0000BC060000}"/>
    <cellStyle name="Normal 8 2 5" xfId="1578" xr:uid="{00000000-0005-0000-0000-0000BD060000}"/>
    <cellStyle name="Normal 8 2 6" xfId="1579" xr:uid="{00000000-0005-0000-0000-0000BE060000}"/>
    <cellStyle name="Normal 8 2 7" xfId="1580" xr:uid="{00000000-0005-0000-0000-0000BF060000}"/>
    <cellStyle name="Normal 8 2 8" xfId="1581" xr:uid="{00000000-0005-0000-0000-0000C0060000}"/>
    <cellStyle name="Normal 8 3" xfId="1582" xr:uid="{00000000-0005-0000-0000-0000C1060000}"/>
    <cellStyle name="Normal 8 3 2" xfId="1583" xr:uid="{00000000-0005-0000-0000-0000C2060000}"/>
    <cellStyle name="Normal 8 3 3" xfId="1584" xr:uid="{00000000-0005-0000-0000-0000C3060000}"/>
    <cellStyle name="Normal 8 3 4" xfId="1585" xr:uid="{00000000-0005-0000-0000-0000C4060000}"/>
    <cellStyle name="Normal 8 3 5" xfId="1586" xr:uid="{00000000-0005-0000-0000-0000C5060000}"/>
    <cellStyle name="Normal 8 3 6" xfId="1587" xr:uid="{00000000-0005-0000-0000-0000C6060000}"/>
    <cellStyle name="Normal 8 3 7" xfId="1588" xr:uid="{00000000-0005-0000-0000-0000C7060000}"/>
    <cellStyle name="Normal 8 3 8" xfId="1589" xr:uid="{00000000-0005-0000-0000-0000C8060000}"/>
    <cellStyle name="Normal 8 4" xfId="1590" xr:uid="{00000000-0005-0000-0000-0000C9060000}"/>
    <cellStyle name="Normal 8 4 2" xfId="1591" xr:uid="{00000000-0005-0000-0000-0000CA060000}"/>
    <cellStyle name="Normal 8 4 3" xfId="1592" xr:uid="{00000000-0005-0000-0000-0000CB060000}"/>
    <cellStyle name="Normal 8 4 4" xfId="1593" xr:uid="{00000000-0005-0000-0000-0000CC060000}"/>
    <cellStyle name="Normal 8 4 5" xfId="1594" xr:uid="{00000000-0005-0000-0000-0000CD060000}"/>
    <cellStyle name="Normal 8 4 6" xfId="1595" xr:uid="{00000000-0005-0000-0000-0000CE060000}"/>
    <cellStyle name="Normal 8 4 7" xfId="1596" xr:uid="{00000000-0005-0000-0000-0000CF060000}"/>
    <cellStyle name="Normal 8 4 8" xfId="1597" xr:uid="{00000000-0005-0000-0000-0000D0060000}"/>
    <cellStyle name="Normal 8 5" xfId="1598" xr:uid="{00000000-0005-0000-0000-0000D1060000}"/>
    <cellStyle name="Normal 8 5 2" xfId="1599" xr:uid="{00000000-0005-0000-0000-0000D2060000}"/>
    <cellStyle name="Normal 8 5 3" xfId="1600" xr:uid="{00000000-0005-0000-0000-0000D3060000}"/>
    <cellStyle name="Normal 8 5 4" xfId="1601" xr:uid="{00000000-0005-0000-0000-0000D4060000}"/>
    <cellStyle name="Normal 8 5 5" xfId="1602" xr:uid="{00000000-0005-0000-0000-0000D5060000}"/>
    <cellStyle name="Normal 8 5 6" xfId="1603" xr:uid="{00000000-0005-0000-0000-0000D6060000}"/>
    <cellStyle name="Normal 8 5 7" xfId="1604" xr:uid="{00000000-0005-0000-0000-0000D7060000}"/>
    <cellStyle name="Normal 8 5 8" xfId="1605" xr:uid="{00000000-0005-0000-0000-0000D8060000}"/>
    <cellStyle name="Normal 8 6" xfId="1606" xr:uid="{00000000-0005-0000-0000-0000D9060000}"/>
    <cellStyle name="Normal 8 6 2" xfId="1607" xr:uid="{00000000-0005-0000-0000-0000DA060000}"/>
    <cellStyle name="Normal 8 6 3" xfId="1608" xr:uid="{00000000-0005-0000-0000-0000DB060000}"/>
    <cellStyle name="Normal 8 6 4" xfId="1609" xr:uid="{00000000-0005-0000-0000-0000DC060000}"/>
    <cellStyle name="Normal 8 6 5" xfId="1610" xr:uid="{00000000-0005-0000-0000-0000DD060000}"/>
    <cellStyle name="Normal 8 6 6" xfId="1611" xr:uid="{00000000-0005-0000-0000-0000DE060000}"/>
    <cellStyle name="Normal 8 6 7" xfId="1612" xr:uid="{00000000-0005-0000-0000-0000DF060000}"/>
    <cellStyle name="Normal 8 6 8" xfId="1613" xr:uid="{00000000-0005-0000-0000-0000E0060000}"/>
    <cellStyle name="Normal 8 7" xfId="1614" xr:uid="{00000000-0005-0000-0000-0000E1060000}"/>
    <cellStyle name="Normal 8 7 2" xfId="1615" xr:uid="{00000000-0005-0000-0000-0000E2060000}"/>
    <cellStyle name="Normal 8 7 3" xfId="1616" xr:uid="{00000000-0005-0000-0000-0000E3060000}"/>
    <cellStyle name="Normal 8 7 4" xfId="1617" xr:uid="{00000000-0005-0000-0000-0000E4060000}"/>
    <cellStyle name="Normal 8 7 5" xfId="1618" xr:uid="{00000000-0005-0000-0000-0000E5060000}"/>
    <cellStyle name="Normal 8 7 6" xfId="1619" xr:uid="{00000000-0005-0000-0000-0000E6060000}"/>
    <cellStyle name="Normal 8 7 7" xfId="1620" xr:uid="{00000000-0005-0000-0000-0000E7060000}"/>
    <cellStyle name="Normal 8 7 8" xfId="1621" xr:uid="{00000000-0005-0000-0000-0000E8060000}"/>
    <cellStyle name="Normal 8 8" xfId="1622" xr:uid="{00000000-0005-0000-0000-0000E9060000}"/>
    <cellStyle name="Normal 8 8 2" xfId="1623" xr:uid="{00000000-0005-0000-0000-0000EA060000}"/>
    <cellStyle name="Normal 8 8 3" xfId="1624" xr:uid="{00000000-0005-0000-0000-0000EB060000}"/>
    <cellStyle name="Normal 8 8 4" xfId="1625" xr:uid="{00000000-0005-0000-0000-0000EC060000}"/>
    <cellStyle name="Normal 8 9" xfId="1626" xr:uid="{00000000-0005-0000-0000-0000ED060000}"/>
    <cellStyle name="Normal 802" xfId="1875" xr:uid="{00000000-0005-0000-0000-0000EE060000}"/>
    <cellStyle name="Normal 9 10" xfId="1627" xr:uid="{00000000-0005-0000-0000-0000EF060000}"/>
    <cellStyle name="Normal 9 11" xfId="1628" xr:uid="{00000000-0005-0000-0000-0000F0060000}"/>
    <cellStyle name="Normal 9 12" xfId="1629" xr:uid="{00000000-0005-0000-0000-0000F1060000}"/>
    <cellStyle name="Normal 9 2" xfId="1630" xr:uid="{00000000-0005-0000-0000-0000F2060000}"/>
    <cellStyle name="Normal 9 2 2" xfId="1631" xr:uid="{00000000-0005-0000-0000-0000F3060000}"/>
    <cellStyle name="Normal 9 2 3" xfId="1632" xr:uid="{00000000-0005-0000-0000-0000F4060000}"/>
    <cellStyle name="Normal 9 2 4" xfId="1633" xr:uid="{00000000-0005-0000-0000-0000F5060000}"/>
    <cellStyle name="Normal 9 2 5" xfId="1634" xr:uid="{00000000-0005-0000-0000-0000F6060000}"/>
    <cellStyle name="Normal 9 2 6" xfId="1635" xr:uid="{00000000-0005-0000-0000-0000F7060000}"/>
    <cellStyle name="Normal 9 2 7" xfId="1636" xr:uid="{00000000-0005-0000-0000-0000F8060000}"/>
    <cellStyle name="Normal 9 2 8" xfId="1637" xr:uid="{00000000-0005-0000-0000-0000F9060000}"/>
    <cellStyle name="Normal 9 3" xfId="1638" xr:uid="{00000000-0005-0000-0000-0000FA060000}"/>
    <cellStyle name="Normal 9 3 2" xfId="1639" xr:uid="{00000000-0005-0000-0000-0000FB060000}"/>
    <cellStyle name="Normal 9 3 3" xfId="1640" xr:uid="{00000000-0005-0000-0000-0000FC060000}"/>
    <cellStyle name="Normal 9 3 4" xfId="1641" xr:uid="{00000000-0005-0000-0000-0000FD060000}"/>
    <cellStyle name="Normal 9 3 5" xfId="1642" xr:uid="{00000000-0005-0000-0000-0000FE060000}"/>
    <cellStyle name="Normal 9 3 6" xfId="1643" xr:uid="{00000000-0005-0000-0000-0000FF060000}"/>
    <cellStyle name="Normal 9 3 7" xfId="1644" xr:uid="{00000000-0005-0000-0000-000000070000}"/>
    <cellStyle name="Normal 9 3 8" xfId="1645" xr:uid="{00000000-0005-0000-0000-000001070000}"/>
    <cellStyle name="Normal 9 4" xfId="1646" xr:uid="{00000000-0005-0000-0000-000002070000}"/>
    <cellStyle name="Normal 9 4 2" xfId="1647" xr:uid="{00000000-0005-0000-0000-000003070000}"/>
    <cellStyle name="Normal 9 4 3" xfId="1648" xr:uid="{00000000-0005-0000-0000-000004070000}"/>
    <cellStyle name="Normal 9 4 4" xfId="1649" xr:uid="{00000000-0005-0000-0000-000005070000}"/>
    <cellStyle name="Normal 9 4 5" xfId="1650" xr:uid="{00000000-0005-0000-0000-000006070000}"/>
    <cellStyle name="Normal 9 4 6" xfId="1651" xr:uid="{00000000-0005-0000-0000-000007070000}"/>
    <cellStyle name="Normal 9 4 7" xfId="1652" xr:uid="{00000000-0005-0000-0000-000008070000}"/>
    <cellStyle name="Normal 9 4 8" xfId="1653" xr:uid="{00000000-0005-0000-0000-000009070000}"/>
    <cellStyle name="Normal 9 5" xfId="1654" xr:uid="{00000000-0005-0000-0000-00000A070000}"/>
    <cellStyle name="Normal 9 5 2" xfId="1655" xr:uid="{00000000-0005-0000-0000-00000B070000}"/>
    <cellStyle name="Normal 9 5 3" xfId="1656" xr:uid="{00000000-0005-0000-0000-00000C070000}"/>
    <cellStyle name="Normal 9 5 4" xfId="1657" xr:uid="{00000000-0005-0000-0000-00000D070000}"/>
    <cellStyle name="Normal 9 5 5" xfId="1658" xr:uid="{00000000-0005-0000-0000-00000E070000}"/>
    <cellStyle name="Normal 9 5 6" xfId="1659" xr:uid="{00000000-0005-0000-0000-00000F070000}"/>
    <cellStyle name="Normal 9 5 7" xfId="1660" xr:uid="{00000000-0005-0000-0000-000010070000}"/>
    <cellStyle name="Normal 9 5 8" xfId="1661" xr:uid="{00000000-0005-0000-0000-000011070000}"/>
    <cellStyle name="Normal 9 6" xfId="1662" xr:uid="{00000000-0005-0000-0000-000012070000}"/>
    <cellStyle name="Normal 9 6 2" xfId="1663" xr:uid="{00000000-0005-0000-0000-000013070000}"/>
    <cellStyle name="Normal 9 6 3" xfId="1664" xr:uid="{00000000-0005-0000-0000-000014070000}"/>
    <cellStyle name="Normal 9 6 4" xfId="1665" xr:uid="{00000000-0005-0000-0000-000015070000}"/>
    <cellStyle name="Normal 9 6 5" xfId="1666" xr:uid="{00000000-0005-0000-0000-000016070000}"/>
    <cellStyle name="Normal 9 6 6" xfId="1667" xr:uid="{00000000-0005-0000-0000-000017070000}"/>
    <cellStyle name="Normal 9 6 7" xfId="1668" xr:uid="{00000000-0005-0000-0000-000018070000}"/>
    <cellStyle name="Normal 9 6 8" xfId="1669" xr:uid="{00000000-0005-0000-0000-000019070000}"/>
    <cellStyle name="Normal 9 7" xfId="1670" xr:uid="{00000000-0005-0000-0000-00001A070000}"/>
    <cellStyle name="Normal 9 7 2" xfId="1671" xr:uid="{00000000-0005-0000-0000-00001B070000}"/>
    <cellStyle name="Normal 9 7 3" xfId="1672" xr:uid="{00000000-0005-0000-0000-00001C070000}"/>
    <cellStyle name="Normal 9 7 4" xfId="1673" xr:uid="{00000000-0005-0000-0000-00001D070000}"/>
    <cellStyle name="Normal 9 7 5" xfId="1674" xr:uid="{00000000-0005-0000-0000-00001E070000}"/>
    <cellStyle name="Normal 9 7 6" xfId="1675" xr:uid="{00000000-0005-0000-0000-00001F070000}"/>
    <cellStyle name="Normal 9 7 7" xfId="1676" xr:uid="{00000000-0005-0000-0000-000020070000}"/>
    <cellStyle name="Normal 9 7 8" xfId="1677" xr:uid="{00000000-0005-0000-0000-000021070000}"/>
    <cellStyle name="Normal 9 8" xfId="1678" xr:uid="{00000000-0005-0000-0000-000022070000}"/>
    <cellStyle name="Normal 9 8 2" xfId="1679" xr:uid="{00000000-0005-0000-0000-000023070000}"/>
    <cellStyle name="Normal 9 8 3" xfId="1680" xr:uid="{00000000-0005-0000-0000-000024070000}"/>
    <cellStyle name="Normal 9 8 4" xfId="1681" xr:uid="{00000000-0005-0000-0000-000025070000}"/>
    <cellStyle name="Normal 9 8 5" xfId="1682" xr:uid="{00000000-0005-0000-0000-000026070000}"/>
    <cellStyle name="Normal 9 8 6" xfId="1683" xr:uid="{00000000-0005-0000-0000-000027070000}"/>
    <cellStyle name="Normal 9 9" xfId="1684" xr:uid="{00000000-0005-0000-0000-000028070000}"/>
    <cellStyle name="Normal 944" xfId="1813" xr:uid="{00000000-0005-0000-0000-000029070000}"/>
    <cellStyle name="Normal 947" xfId="1815" xr:uid="{00000000-0005-0000-0000-00002A070000}"/>
    <cellStyle name="Normal 952" xfId="1843" xr:uid="{00000000-0005-0000-0000-00002B070000}"/>
    <cellStyle name="Normal 957" xfId="1855" xr:uid="{00000000-0005-0000-0000-00002C070000}"/>
    <cellStyle name="Normal 958" xfId="1856" xr:uid="{00000000-0005-0000-0000-00002D070000}"/>
    <cellStyle name="Normal 959" xfId="1857" xr:uid="{00000000-0005-0000-0000-00002E070000}"/>
    <cellStyle name="Normal 960" xfId="1858" xr:uid="{00000000-0005-0000-0000-00002F070000}"/>
    <cellStyle name="Normal 961" xfId="1860" xr:uid="{00000000-0005-0000-0000-000030070000}"/>
    <cellStyle name="Normal 962" xfId="1861" xr:uid="{00000000-0005-0000-0000-000031070000}"/>
    <cellStyle name="Normal 963" xfId="1862" xr:uid="{00000000-0005-0000-0000-000032070000}"/>
    <cellStyle name="Normal 964" xfId="1864" xr:uid="{00000000-0005-0000-0000-000033070000}"/>
    <cellStyle name="Normal 965" xfId="1865" xr:uid="{00000000-0005-0000-0000-000034070000}"/>
    <cellStyle name="Normal 966" xfId="1866" xr:uid="{00000000-0005-0000-0000-000035070000}"/>
    <cellStyle name="Normal 967" xfId="1867" xr:uid="{00000000-0005-0000-0000-000036070000}"/>
    <cellStyle name="Normal 971" xfId="1836" xr:uid="{00000000-0005-0000-0000-000037070000}"/>
    <cellStyle name="Normal 986" xfId="1833" xr:uid="{00000000-0005-0000-0000-000038070000}"/>
    <cellStyle name="Normal_Estados Fiscal 1999" xfId="44" xr:uid="{00000000-0005-0000-0000-000039070000}"/>
    <cellStyle name="Notas" xfId="15" builtinId="10" customBuiltin="1"/>
    <cellStyle name="Notas 2" xfId="1685" xr:uid="{00000000-0005-0000-0000-00003B070000}"/>
    <cellStyle name="Notas 2 2" xfId="1686" xr:uid="{00000000-0005-0000-0000-00003C070000}"/>
    <cellStyle name="Notas 2 3" xfId="1687" xr:uid="{00000000-0005-0000-0000-00003D070000}"/>
    <cellStyle name="Notas 2 4" xfId="1790" xr:uid="{00000000-0005-0000-0000-00003E070000}"/>
    <cellStyle name="Porcentaje" xfId="3325" builtinId="5"/>
    <cellStyle name="Porcentaje 2" xfId="212" xr:uid="{00000000-0005-0000-0000-00003F070000}"/>
    <cellStyle name="Porcentaje 2 2" xfId="1689" xr:uid="{00000000-0005-0000-0000-000040070000}"/>
    <cellStyle name="Porcentaje 3" xfId="1690" xr:uid="{00000000-0005-0000-0000-000041070000}"/>
    <cellStyle name="Porcentaje 3 2" xfId="1791" xr:uid="{00000000-0005-0000-0000-000042070000}"/>
    <cellStyle name="Porcentaje 3 2 2" xfId="1940" xr:uid="{00000000-0005-0000-0000-000043070000}"/>
    <cellStyle name="Porcentaje 3 2 3" xfId="3449" xr:uid="{43185D18-B03F-433F-84A0-E6CB65F8A61C}"/>
    <cellStyle name="Porcentaje 3 3" xfId="3440" xr:uid="{F6AB0A52-DDC6-4D2C-A8B3-4E7116F2AE38}"/>
    <cellStyle name="Porcentaje 4" xfId="1688" xr:uid="{00000000-0005-0000-0000-000044070000}"/>
    <cellStyle name="Porcentaje 4 2" xfId="3446" xr:uid="{A91D57A3-AB60-4A26-90EF-060342233A70}"/>
    <cellStyle name="Porcentual 2" xfId="76" xr:uid="{00000000-0005-0000-0000-000045070000}"/>
    <cellStyle name="Porcentual 2 2" xfId="1691" xr:uid="{00000000-0005-0000-0000-000046070000}"/>
    <cellStyle name="Porcentual 2 2 2" xfId="1692" xr:uid="{00000000-0005-0000-0000-000047070000}"/>
    <cellStyle name="Porcentual 2 2 3" xfId="1693" xr:uid="{00000000-0005-0000-0000-000048070000}"/>
    <cellStyle name="Porcentual 2 2 4" xfId="1694" xr:uid="{00000000-0005-0000-0000-000049070000}"/>
    <cellStyle name="Porcentual 2 2 5" xfId="1695" xr:uid="{00000000-0005-0000-0000-00004A070000}"/>
    <cellStyle name="Porcentual 2 2 6" xfId="1696" xr:uid="{00000000-0005-0000-0000-00004B070000}"/>
    <cellStyle name="Porcentual 2 2 7" xfId="1697" xr:uid="{00000000-0005-0000-0000-00004C070000}"/>
    <cellStyle name="Porcentual 2 2 8" xfId="1698" xr:uid="{00000000-0005-0000-0000-00004D070000}"/>
    <cellStyle name="Porcentual 2 2 9" xfId="1941" xr:uid="{00000000-0005-0000-0000-00004E070000}"/>
    <cellStyle name="Porcentual 2 3" xfId="1699" xr:uid="{00000000-0005-0000-0000-00004F070000}"/>
    <cellStyle name="Porcentual 2 3 2" xfId="1942" xr:uid="{00000000-0005-0000-0000-000050070000}"/>
    <cellStyle name="Porcentual 2 4" xfId="1700" xr:uid="{00000000-0005-0000-0000-000051070000}"/>
    <cellStyle name="Porcentual 2 4 2" xfId="1943" xr:uid="{00000000-0005-0000-0000-000052070000}"/>
    <cellStyle name="Porcentual 2 5" xfId="1926" xr:uid="{00000000-0005-0000-0000-000053070000}"/>
    <cellStyle name="Porcentual 25" xfId="1792" xr:uid="{00000000-0005-0000-0000-000054070000}"/>
    <cellStyle name="Porcentual 25 10" xfId="1701" xr:uid="{00000000-0005-0000-0000-000055070000}"/>
    <cellStyle name="Porcentual 25 10 2" xfId="1702" xr:uid="{00000000-0005-0000-0000-000056070000}"/>
    <cellStyle name="Porcentual 25 10 3" xfId="1703" xr:uid="{00000000-0005-0000-0000-000057070000}"/>
    <cellStyle name="Porcentual 25 10 4" xfId="1704" xr:uid="{00000000-0005-0000-0000-000058070000}"/>
    <cellStyle name="Porcentual 25 10 5" xfId="1705" xr:uid="{00000000-0005-0000-0000-000059070000}"/>
    <cellStyle name="Porcentual 25 10 6" xfId="1706" xr:uid="{00000000-0005-0000-0000-00005A070000}"/>
    <cellStyle name="Porcentual 25 11" xfId="1707" xr:uid="{00000000-0005-0000-0000-00005B070000}"/>
    <cellStyle name="Porcentual 25 12" xfId="1708" xr:uid="{00000000-0005-0000-0000-00005C070000}"/>
    <cellStyle name="Porcentual 25 13" xfId="1709" xr:uid="{00000000-0005-0000-0000-00005D070000}"/>
    <cellStyle name="Porcentual 25 14" xfId="1710" xr:uid="{00000000-0005-0000-0000-00005E070000}"/>
    <cellStyle name="Porcentual 25 15" xfId="1711" xr:uid="{00000000-0005-0000-0000-00005F070000}"/>
    <cellStyle name="Porcentual 25 16" xfId="1712" xr:uid="{00000000-0005-0000-0000-000060070000}"/>
    <cellStyle name="Porcentual 25 16 2" xfId="1713" xr:uid="{00000000-0005-0000-0000-000061070000}"/>
    <cellStyle name="Porcentual 25 17" xfId="1714" xr:uid="{00000000-0005-0000-0000-000062070000}"/>
    <cellStyle name="Porcentual 25 17 2" xfId="1715" xr:uid="{00000000-0005-0000-0000-000063070000}"/>
    <cellStyle name="Porcentual 25 18" xfId="1716" xr:uid="{00000000-0005-0000-0000-000064070000}"/>
    <cellStyle name="Porcentual 25 18 2" xfId="1717" xr:uid="{00000000-0005-0000-0000-000065070000}"/>
    <cellStyle name="Porcentual 25 2" xfId="1718" xr:uid="{00000000-0005-0000-0000-000066070000}"/>
    <cellStyle name="Porcentual 25 2 10" xfId="1719" xr:uid="{00000000-0005-0000-0000-000067070000}"/>
    <cellStyle name="Porcentual 25 2 11" xfId="1720" xr:uid="{00000000-0005-0000-0000-000068070000}"/>
    <cellStyle name="Porcentual 25 2 2" xfId="1721" xr:uid="{00000000-0005-0000-0000-000069070000}"/>
    <cellStyle name="Porcentual 25 2 3" xfId="1722" xr:uid="{00000000-0005-0000-0000-00006A070000}"/>
    <cellStyle name="Porcentual 25 2 4" xfId="1723" xr:uid="{00000000-0005-0000-0000-00006B070000}"/>
    <cellStyle name="Porcentual 25 2 5" xfId="1724" xr:uid="{00000000-0005-0000-0000-00006C070000}"/>
    <cellStyle name="Porcentual 25 2 6" xfId="1725" xr:uid="{00000000-0005-0000-0000-00006D070000}"/>
    <cellStyle name="Porcentual 25 2 7" xfId="1726" xr:uid="{00000000-0005-0000-0000-00006E070000}"/>
    <cellStyle name="Porcentual 25 2 8" xfId="1727" xr:uid="{00000000-0005-0000-0000-00006F070000}"/>
    <cellStyle name="Porcentual 25 2 9" xfId="1728" xr:uid="{00000000-0005-0000-0000-000070070000}"/>
    <cellStyle name="Porcentual 25 3" xfId="1729" xr:uid="{00000000-0005-0000-0000-000071070000}"/>
    <cellStyle name="Porcentual 25 3 10" xfId="1730" xr:uid="{00000000-0005-0000-0000-000072070000}"/>
    <cellStyle name="Porcentual 25 3 11" xfId="1731" xr:uid="{00000000-0005-0000-0000-000073070000}"/>
    <cellStyle name="Porcentual 25 3 2" xfId="1732" xr:uid="{00000000-0005-0000-0000-000074070000}"/>
    <cellStyle name="Porcentual 25 3 3" xfId="1733" xr:uid="{00000000-0005-0000-0000-000075070000}"/>
    <cellStyle name="Porcentual 25 3 4" xfId="1734" xr:uid="{00000000-0005-0000-0000-000076070000}"/>
    <cellStyle name="Porcentual 25 3 5" xfId="1735" xr:uid="{00000000-0005-0000-0000-000077070000}"/>
    <cellStyle name="Porcentual 25 3 6" xfId="1736" xr:uid="{00000000-0005-0000-0000-000078070000}"/>
    <cellStyle name="Porcentual 25 3 7" xfId="1737" xr:uid="{00000000-0005-0000-0000-000079070000}"/>
    <cellStyle name="Porcentual 25 3 8" xfId="1738" xr:uid="{00000000-0005-0000-0000-00007A070000}"/>
    <cellStyle name="Porcentual 25 3 9" xfId="1739" xr:uid="{00000000-0005-0000-0000-00007B070000}"/>
    <cellStyle name="Porcentual 25 4" xfId="1740" xr:uid="{00000000-0005-0000-0000-00007C070000}"/>
    <cellStyle name="Porcentual 25 4 2" xfId="1741" xr:uid="{00000000-0005-0000-0000-00007D070000}"/>
    <cellStyle name="Porcentual 25 4 2 2" xfId="1742" xr:uid="{00000000-0005-0000-0000-00007E070000}"/>
    <cellStyle name="Porcentual 25 4 2 2 2" xfId="1743" xr:uid="{00000000-0005-0000-0000-00007F070000}"/>
    <cellStyle name="Porcentual 25 4 2 2 3" xfId="1744" xr:uid="{00000000-0005-0000-0000-000080070000}"/>
    <cellStyle name="Porcentual 25 4 2 2 4" xfId="1745" xr:uid="{00000000-0005-0000-0000-000081070000}"/>
    <cellStyle name="Porcentual 25 4 2 2 5" xfId="1746" xr:uid="{00000000-0005-0000-0000-000082070000}"/>
    <cellStyle name="Porcentual 25 4 2 2 6" xfId="1747" xr:uid="{00000000-0005-0000-0000-000083070000}"/>
    <cellStyle name="Porcentual 25 4 3" xfId="1748" xr:uid="{00000000-0005-0000-0000-000084070000}"/>
    <cellStyle name="Porcentual 25 4 4" xfId="1749" xr:uid="{00000000-0005-0000-0000-000085070000}"/>
    <cellStyle name="Porcentual 25 4 5" xfId="1750" xr:uid="{00000000-0005-0000-0000-000086070000}"/>
    <cellStyle name="Porcentual 25 4 6" xfId="1751" xr:uid="{00000000-0005-0000-0000-000087070000}"/>
    <cellStyle name="Porcentual 25 4 7" xfId="1752" xr:uid="{00000000-0005-0000-0000-000088070000}"/>
    <cellStyle name="Porcentual 25 5" xfId="1753" xr:uid="{00000000-0005-0000-0000-000089070000}"/>
    <cellStyle name="Porcentual 25 6" xfId="1754" xr:uid="{00000000-0005-0000-0000-00008A070000}"/>
    <cellStyle name="Porcentual 25 7" xfId="1755" xr:uid="{00000000-0005-0000-0000-00008B070000}"/>
    <cellStyle name="Porcentual 25 8" xfId="1756" xr:uid="{00000000-0005-0000-0000-00008C070000}"/>
    <cellStyle name="Porcentual 25 9" xfId="1757" xr:uid="{00000000-0005-0000-0000-00008D070000}"/>
    <cellStyle name="Porcentual 3" xfId="1924" xr:uid="{00000000-0005-0000-0000-00008E070000}"/>
    <cellStyle name="Porcentual 3 2" xfId="1758" xr:uid="{00000000-0005-0000-0000-00008F070000}"/>
    <cellStyle name="Porcentual 4 2" xfId="1759" xr:uid="{00000000-0005-0000-0000-000090070000}"/>
    <cellStyle name="Salida" xfId="10" builtinId="21" customBuiltin="1"/>
    <cellStyle name="Texto de advertencia" xfId="14" builtinId="11" customBuiltin="1"/>
    <cellStyle name="Texto explicativo" xfId="16" builtinId="53" customBuiltin="1"/>
    <cellStyle name="Título" xfId="63" builtinId="15" customBuiltin="1"/>
    <cellStyle name="Título 2" xfId="3" builtinId="17" customBuiltin="1"/>
    <cellStyle name="Título 3" xfId="4" builtinId="18" customBuiltin="1"/>
    <cellStyle name="Título 4" xfId="42" xr:uid="{00000000-0005-0000-0000-000097070000}"/>
    <cellStyle name="Total" xfId="17" builtinId="25" customBuiltin="1"/>
  </cellStyles>
  <dxfs count="11">
    <dxf>
      <fill>
        <patternFill patternType="solid">
          <fgColor theme="8" tint="0.79998168889431442"/>
          <bgColor theme="8" tint="0.79998168889431442"/>
        </patternFill>
      </fill>
      <border>
        <bottom style="thin">
          <color theme="8" tint="0.39997558519241921"/>
        </bottom>
      </border>
    </dxf>
    <dxf>
      <fill>
        <patternFill patternType="solid">
          <fgColor theme="8" tint="0.79998168889431442"/>
          <bgColor theme="8" tint="0.79998168889431442"/>
        </patternFill>
      </fill>
      <border>
        <bottom style="thin">
          <color theme="8" tint="0.39997558519241921"/>
        </bottom>
      </border>
    </dxf>
    <dxf>
      <font>
        <b/>
        <color theme="1"/>
      </font>
      <fill>
        <patternFill patternType="none">
          <bgColor auto="1"/>
        </patternFill>
      </fill>
    </dxf>
    <dxf>
      <font>
        <b/>
        <color theme="1"/>
      </font>
      <fill>
        <patternFill patternType="none">
          <bgColor auto="1"/>
        </patternFill>
      </fill>
      <border>
        <bottom style="thin">
          <color theme="8" tint="0.39997558519241921"/>
        </bottom>
      </border>
    </dxf>
    <dxf>
      <font>
        <b/>
        <color theme="1"/>
      </font>
      <fill>
        <patternFill>
          <bgColor theme="7" tint="0.79998168889431442"/>
        </patternFill>
      </fill>
    </dxf>
    <dxf>
      <font>
        <b/>
        <color theme="1"/>
      </font>
      <fill>
        <patternFill>
          <bgColor theme="0" tint="-0.14996795556505021"/>
        </patternFill>
      </fill>
      <border>
        <top style="thin">
          <color theme="8"/>
        </top>
        <bottom style="thin">
          <color theme="8"/>
        </bottom>
      </border>
    </dxf>
    <dxf>
      <fill>
        <patternFill patternType="solid">
          <fgColor theme="0"/>
          <bgColor theme="0"/>
        </patternFill>
      </fill>
    </dxf>
    <dxf>
      <fill>
        <patternFill patternType="none">
          <fgColor indexed="64"/>
          <bgColor auto="1"/>
        </patternFill>
      </fill>
      <border>
        <left style="thin">
          <color theme="0" tint="-0.249977111117893"/>
        </left>
        <right style="thin">
          <color theme="0" tint="-0.249977111117893"/>
        </right>
      </border>
    </dxf>
    <dxf>
      <fill>
        <patternFill patternType="none">
          <fgColor auto="1"/>
          <bgColor auto="1"/>
        </patternFill>
      </fill>
    </dxf>
    <dxf>
      <font>
        <b/>
        <color theme="1"/>
      </font>
      <fill>
        <patternFill patternType="solid">
          <fgColor theme="8" tint="0.79998168889431442"/>
          <bgColor theme="8" tint="0.79998168889431442"/>
        </patternFill>
      </fill>
      <border>
        <top style="thin">
          <color theme="8" tint="0.39997558519241921"/>
        </top>
      </border>
    </dxf>
    <dxf>
      <font>
        <b/>
        <color theme="1"/>
      </font>
      <fill>
        <patternFill patternType="solid">
          <fgColor theme="8" tint="0.79998168889431442"/>
          <bgColor theme="8" tint="0.79998168889431442"/>
        </patternFill>
      </fill>
      <border>
        <bottom style="thin">
          <color theme="8" tint="0.39997558519241921"/>
        </bottom>
      </border>
    </dxf>
  </dxfs>
  <tableStyles count="1" defaultTableStyle="TableStyleMedium2" defaultPivotStyle="PivotStyleLight16">
    <tableStyle name="PivotStyleLight20 2" table="0" count="11" xr9:uid="{C599AACE-5AA7-43AE-B3A4-7661A0BD831E}">
      <tableStyleElement type="headerRow" dxfId="10"/>
      <tableStyleElement type="totalRow" dxfId="9"/>
      <tableStyleElement type="firstRowStripe" dxfId="8"/>
      <tableStyleElement type="firstColumnStripe" dxfId="7"/>
      <tableStyleElement type="firstSubtotalColumn" dxfId="6"/>
      <tableStyleElement type="firstSubtotalRow" dxfId="5"/>
      <tableStyleElement type="secondSubtotalRow" dxfId="4"/>
      <tableStyleElement type="firstRowSubheading" dxfId="3"/>
      <tableStyleElement type="secondRowSubheading" dxfId="2"/>
      <tableStyleElement type="pageFieldLabels" dxfId="1"/>
      <tableStyleElement type="pageFieldValues" dxfId="0"/>
    </tableStyle>
  </tableStyles>
  <colors>
    <mruColors>
      <color rgb="FFC95B11"/>
      <color rgb="FFD05F12"/>
      <color rgb="FFE26714"/>
      <color rgb="FFF69200"/>
      <color rgb="FF000000"/>
      <color rgb="FFFF9900"/>
      <color rgb="FFFFCCFF"/>
      <color rgb="FF000066"/>
      <color rgb="FF66FFFF"/>
      <color rgb="FFFF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4.png"/></Relationships>
</file>

<file path=xl/drawings/_rels/drawing8.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4.png"/></Relationships>
</file>

<file path=xl/drawings/_rels/vmlDrawing1.vml.rels><?xml version="1.0" encoding="UTF-8" standalone="yes"?>
<Relationships xmlns="http://schemas.openxmlformats.org/package/2006/relationships"><Relationship Id="rId3" Type="http://schemas.openxmlformats.org/officeDocument/2006/relationships/image" Target="../media/image7.emf"/><Relationship Id="rId2" Type="http://schemas.openxmlformats.org/officeDocument/2006/relationships/image" Target="../media/image6.emf"/><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editAs="oneCell">
    <xdr:from>
      <xdr:col>1</xdr:col>
      <xdr:colOff>53340</xdr:colOff>
      <xdr:row>0</xdr:row>
      <xdr:rowOff>144780</xdr:rowOff>
    </xdr:from>
    <xdr:to>
      <xdr:col>2</xdr:col>
      <xdr:colOff>373232</xdr:colOff>
      <xdr:row>4</xdr:row>
      <xdr:rowOff>38100</xdr:rowOff>
    </xdr:to>
    <xdr:pic>
      <xdr:nvPicPr>
        <xdr:cNvPr id="7" name="Imagen 6">
          <a:extLst>
            <a:ext uri="{FF2B5EF4-FFF2-40B4-BE49-F238E27FC236}">
              <a16:creationId xmlns:a16="http://schemas.microsoft.com/office/drawing/2014/main" id="{83502F4D-1A87-55F9-2EBF-232E1704EC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6700" y="144780"/>
          <a:ext cx="975212" cy="5943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365760</xdr:colOff>
      <xdr:row>2</xdr:row>
      <xdr:rowOff>53340</xdr:rowOff>
    </xdr:from>
    <xdr:to>
      <xdr:col>8</xdr:col>
      <xdr:colOff>228599</xdr:colOff>
      <xdr:row>8</xdr:row>
      <xdr:rowOff>137160</xdr:rowOff>
    </xdr:to>
    <xdr:pic>
      <xdr:nvPicPr>
        <xdr:cNvPr id="2" name="Imagen 1" descr="/Users/mac/Downloads/Pie de pagina.png">
          <a:extLst>
            <a:ext uri="{FF2B5EF4-FFF2-40B4-BE49-F238E27FC236}">
              <a16:creationId xmlns:a16="http://schemas.microsoft.com/office/drawing/2014/main" id="{2A4A6580-9F13-4A1C-968E-695D649ADC2D}"/>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79120" y="403860"/>
          <a:ext cx="5509259" cy="1028700"/>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2002155</xdr:colOff>
      <xdr:row>3</xdr:row>
      <xdr:rowOff>17145</xdr:rowOff>
    </xdr:from>
    <xdr:to>
      <xdr:col>5</xdr:col>
      <xdr:colOff>197398</xdr:colOff>
      <xdr:row>12</xdr:row>
      <xdr:rowOff>75531</xdr:rowOff>
    </xdr:to>
    <xdr:pic>
      <xdr:nvPicPr>
        <xdr:cNvPr id="4" name="Imagen 3" descr="/Users/mac/Downloads/Pie de pagina.png">
          <a:extLst>
            <a:ext uri="{FF2B5EF4-FFF2-40B4-BE49-F238E27FC236}">
              <a16:creationId xmlns:a16="http://schemas.microsoft.com/office/drawing/2014/main" id="{49A20A89-5BC8-478B-B41A-B78DD5120FA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99335" y="542925"/>
          <a:ext cx="7628803" cy="1635726"/>
        </a:xfrm>
        <a:prstGeom prst="rect">
          <a:avLst/>
        </a:prstGeom>
        <a:noFill/>
        <a:ln>
          <a:noFill/>
        </a:ln>
      </xdr:spPr>
    </xdr:pic>
    <xdr:clientData/>
  </xdr:twoCellAnchor>
  <xdr:twoCellAnchor>
    <xdr:from>
      <xdr:col>0</xdr:col>
      <xdr:colOff>0</xdr:colOff>
      <xdr:row>2</xdr:row>
      <xdr:rowOff>114300</xdr:rowOff>
    </xdr:from>
    <xdr:to>
      <xdr:col>1</xdr:col>
      <xdr:colOff>2579351</xdr:colOff>
      <xdr:row>13</xdr:row>
      <xdr:rowOff>49044</xdr:rowOff>
    </xdr:to>
    <xdr:pic>
      <xdr:nvPicPr>
        <xdr:cNvPr id="5" name="Imagen 4">
          <a:extLst>
            <a:ext uri="{FF2B5EF4-FFF2-40B4-BE49-F238E27FC236}">
              <a16:creationId xmlns:a16="http://schemas.microsoft.com/office/drawing/2014/main" id="{D5F85D3B-85BB-48C9-B9A9-0C763F528B8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457200"/>
          <a:ext cx="2874626" cy="182069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152400</xdr:colOff>
      <xdr:row>1</xdr:row>
      <xdr:rowOff>8466</xdr:rowOff>
    </xdr:from>
    <xdr:to>
      <xdr:col>2</xdr:col>
      <xdr:colOff>872971</xdr:colOff>
      <xdr:row>3</xdr:row>
      <xdr:rowOff>67734</xdr:rowOff>
    </xdr:to>
    <xdr:pic>
      <xdr:nvPicPr>
        <xdr:cNvPr id="4" name="Imagen 3">
          <a:extLst>
            <a:ext uri="{FF2B5EF4-FFF2-40B4-BE49-F238E27FC236}">
              <a16:creationId xmlns:a16="http://schemas.microsoft.com/office/drawing/2014/main" id="{91C052CC-9BF2-4D85-867E-9CED27476A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8733" y="220133"/>
          <a:ext cx="1194705" cy="72813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1346200</xdr:colOff>
      <xdr:row>0</xdr:row>
      <xdr:rowOff>0</xdr:rowOff>
    </xdr:from>
    <xdr:to>
      <xdr:col>8</xdr:col>
      <xdr:colOff>965200</xdr:colOff>
      <xdr:row>6</xdr:row>
      <xdr:rowOff>177799</xdr:rowOff>
    </xdr:to>
    <xdr:pic>
      <xdr:nvPicPr>
        <xdr:cNvPr id="2" name="Imagen 1" descr="/Users/mac/Downloads/Pie de pagina.png">
          <a:extLst>
            <a:ext uri="{FF2B5EF4-FFF2-40B4-BE49-F238E27FC236}">
              <a16:creationId xmlns:a16="http://schemas.microsoft.com/office/drawing/2014/main" id="{6F71CCBF-41BA-47B0-9BA0-44AC66D77B92}"/>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116667" y="0"/>
          <a:ext cx="6637866" cy="1693332"/>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43543</xdr:colOff>
      <xdr:row>0</xdr:row>
      <xdr:rowOff>0</xdr:rowOff>
    </xdr:from>
    <xdr:to>
      <xdr:col>6</xdr:col>
      <xdr:colOff>609599</xdr:colOff>
      <xdr:row>10</xdr:row>
      <xdr:rowOff>174172</xdr:rowOff>
    </xdr:to>
    <xdr:grpSp>
      <xdr:nvGrpSpPr>
        <xdr:cNvPr id="5" name="Grupo 4">
          <a:extLst>
            <a:ext uri="{FF2B5EF4-FFF2-40B4-BE49-F238E27FC236}">
              <a16:creationId xmlns:a16="http://schemas.microsoft.com/office/drawing/2014/main" id="{F70CC433-BB43-47DF-B921-13BADA4E54DF}"/>
            </a:ext>
          </a:extLst>
        </xdr:cNvPr>
        <xdr:cNvGrpSpPr/>
      </xdr:nvGrpSpPr>
      <xdr:grpSpPr>
        <a:xfrm>
          <a:off x="43543" y="0"/>
          <a:ext cx="13008427" cy="2209801"/>
          <a:chOff x="-314826" y="152400"/>
          <a:chExt cx="7055741" cy="1390859"/>
        </a:xfrm>
      </xdr:grpSpPr>
      <xdr:pic>
        <xdr:nvPicPr>
          <xdr:cNvPr id="6" name="Imagen 5">
            <a:extLst>
              <a:ext uri="{FF2B5EF4-FFF2-40B4-BE49-F238E27FC236}">
                <a16:creationId xmlns:a16="http://schemas.microsoft.com/office/drawing/2014/main" id="{001805F7-ACA6-735F-1598-2840CD05079B}"/>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3285"/>
          <a:stretch/>
        </xdr:blipFill>
        <xdr:spPr>
          <a:xfrm>
            <a:off x="-314826" y="152400"/>
            <a:ext cx="1647825" cy="1007173"/>
          </a:xfrm>
          <a:prstGeom prst="rect">
            <a:avLst/>
          </a:prstGeom>
        </xdr:spPr>
      </xdr:pic>
      <xdr:pic>
        <xdr:nvPicPr>
          <xdr:cNvPr id="7" name="Imagen 6" descr="/Users/mac/Downloads/Pie de pagina.png">
            <a:extLst>
              <a:ext uri="{FF2B5EF4-FFF2-40B4-BE49-F238E27FC236}">
                <a16:creationId xmlns:a16="http://schemas.microsoft.com/office/drawing/2014/main" id="{330A823C-639E-8351-3E00-E709885545D3}"/>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197713" y="234607"/>
            <a:ext cx="4543202" cy="1308652"/>
          </a:xfrm>
          <a:prstGeom prst="rect">
            <a:avLst/>
          </a:prstGeom>
          <a:noFill/>
          <a:ln>
            <a:noFill/>
          </a:ln>
        </xdr:spPr>
      </xdr:pic>
    </xdr:grpSp>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57150</xdr:colOff>
      <xdr:row>1</xdr:row>
      <xdr:rowOff>133350</xdr:rowOff>
    </xdr:from>
    <xdr:to>
      <xdr:col>1</xdr:col>
      <xdr:colOff>1032362</xdr:colOff>
      <xdr:row>4</xdr:row>
      <xdr:rowOff>127635</xdr:rowOff>
    </xdr:to>
    <xdr:pic>
      <xdr:nvPicPr>
        <xdr:cNvPr id="4" name="Imagen 3">
          <a:extLst>
            <a:ext uri="{FF2B5EF4-FFF2-40B4-BE49-F238E27FC236}">
              <a16:creationId xmlns:a16="http://schemas.microsoft.com/office/drawing/2014/main" id="{2F11F0EB-3D33-48A1-B384-A901752645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 y="333375"/>
          <a:ext cx="975212" cy="5943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581024</xdr:colOff>
      <xdr:row>2</xdr:row>
      <xdr:rowOff>95249</xdr:rowOff>
    </xdr:from>
    <xdr:to>
      <xdr:col>7</xdr:col>
      <xdr:colOff>1581150</xdr:colOff>
      <xdr:row>11</xdr:row>
      <xdr:rowOff>38100</xdr:rowOff>
    </xdr:to>
    <xdr:pic>
      <xdr:nvPicPr>
        <xdr:cNvPr id="5" name="Imagen 4" descr="/Users/mac/Downloads/Pie de pagina.png">
          <a:extLst>
            <a:ext uri="{FF2B5EF4-FFF2-40B4-BE49-F238E27FC236}">
              <a16:creationId xmlns:a16="http://schemas.microsoft.com/office/drawing/2014/main" id="{FA10ABAF-244C-416B-8DBA-CDEEFA3FB2F1}"/>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235" t="21951" r="-235" b="-21951"/>
        <a:stretch/>
      </xdr:blipFill>
      <xdr:spPr bwMode="auto">
        <a:xfrm>
          <a:off x="742949" y="495299"/>
          <a:ext cx="8934451" cy="1990726"/>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47625</xdr:colOff>
      <xdr:row>0</xdr:row>
      <xdr:rowOff>123826</xdr:rowOff>
    </xdr:from>
    <xdr:to>
      <xdr:col>1</xdr:col>
      <xdr:colOff>1924050</xdr:colOff>
      <xdr:row>6</xdr:row>
      <xdr:rowOff>151970</xdr:rowOff>
    </xdr:to>
    <xdr:pic>
      <xdr:nvPicPr>
        <xdr:cNvPr id="4" name="Imagen 3">
          <a:extLst>
            <a:ext uri="{FF2B5EF4-FFF2-40B4-BE49-F238E27FC236}">
              <a16:creationId xmlns:a16="http://schemas.microsoft.com/office/drawing/2014/main" id="{C6A1EE24-4F7E-4013-8957-DB75EFD0E0D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123826"/>
          <a:ext cx="2114550" cy="1266394"/>
        </a:xfrm>
        <a:prstGeom prst="rect">
          <a:avLst/>
        </a:prstGeom>
      </xdr:spPr>
    </xdr:pic>
    <xdr:clientData/>
  </xdr:twoCellAnchor>
  <xdr:twoCellAnchor>
    <xdr:from>
      <xdr:col>1</xdr:col>
      <xdr:colOff>1057275</xdr:colOff>
      <xdr:row>0</xdr:row>
      <xdr:rowOff>57150</xdr:rowOff>
    </xdr:from>
    <xdr:to>
      <xdr:col>5</xdr:col>
      <xdr:colOff>1752458</xdr:colOff>
      <xdr:row>7</xdr:row>
      <xdr:rowOff>224371</xdr:rowOff>
    </xdr:to>
    <xdr:pic>
      <xdr:nvPicPr>
        <xdr:cNvPr id="5" name="Imagen 4" descr="/Users/mac/Downloads/Pie de pagina.png">
          <a:extLst>
            <a:ext uri="{FF2B5EF4-FFF2-40B4-BE49-F238E27FC236}">
              <a16:creationId xmlns:a16="http://schemas.microsoft.com/office/drawing/2014/main" id="{88CD8E48-A779-4FB0-BA9C-3923A6C36B1D}"/>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95400" y="57150"/>
          <a:ext cx="8105633" cy="1605496"/>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66675</xdr:colOff>
      <xdr:row>0</xdr:row>
      <xdr:rowOff>123825</xdr:rowOff>
    </xdr:from>
    <xdr:to>
      <xdr:col>1</xdr:col>
      <xdr:colOff>1041887</xdr:colOff>
      <xdr:row>3</xdr:row>
      <xdr:rowOff>118110</xdr:rowOff>
    </xdr:to>
    <xdr:pic>
      <xdr:nvPicPr>
        <xdr:cNvPr id="4" name="Imagen 3">
          <a:extLst>
            <a:ext uri="{FF2B5EF4-FFF2-40B4-BE49-F238E27FC236}">
              <a16:creationId xmlns:a16="http://schemas.microsoft.com/office/drawing/2014/main" id="{7BEA0BD9-9A90-42A7-BEAD-25823E3D78E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4325" y="123825"/>
          <a:ext cx="975212" cy="5943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126998</xdr:colOff>
      <xdr:row>0</xdr:row>
      <xdr:rowOff>0</xdr:rowOff>
    </xdr:from>
    <xdr:to>
      <xdr:col>2</xdr:col>
      <xdr:colOff>711200</xdr:colOff>
      <xdr:row>7</xdr:row>
      <xdr:rowOff>0</xdr:rowOff>
    </xdr:to>
    <xdr:pic>
      <xdr:nvPicPr>
        <xdr:cNvPr id="4" name="Imagen 3">
          <a:extLst>
            <a:ext uri="{FF2B5EF4-FFF2-40B4-BE49-F238E27FC236}">
              <a16:creationId xmlns:a16="http://schemas.microsoft.com/office/drawing/2014/main" id="{68B07D37-CE8A-4E61-AA97-DE52749E9F61}"/>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1581" r="10993"/>
        <a:stretch/>
      </xdr:blipFill>
      <xdr:spPr>
        <a:xfrm>
          <a:off x="372531" y="0"/>
          <a:ext cx="1371602" cy="11938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188260</xdr:colOff>
      <xdr:row>4</xdr:row>
      <xdr:rowOff>116541</xdr:rowOff>
    </xdr:from>
    <xdr:to>
      <xdr:col>4</xdr:col>
      <xdr:colOff>777864</xdr:colOff>
      <xdr:row>12</xdr:row>
      <xdr:rowOff>100520</xdr:rowOff>
    </xdr:to>
    <xdr:pic>
      <xdr:nvPicPr>
        <xdr:cNvPr id="7" name="Imagen 6" descr="/Users/mac/Downloads/Pie de pagina.png">
          <a:extLst>
            <a:ext uri="{FF2B5EF4-FFF2-40B4-BE49-F238E27FC236}">
              <a16:creationId xmlns:a16="http://schemas.microsoft.com/office/drawing/2014/main" id="{20805C34-4C88-473E-9246-F8814CFFE1E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4095" y="833717"/>
          <a:ext cx="7626898" cy="1597627"/>
        </a:xfrm>
        <a:prstGeom prst="rect">
          <a:avLst/>
        </a:prstGeom>
        <a:noFill/>
        <a:ln>
          <a:noFill/>
        </a:ln>
      </xdr:spPr>
    </xdr:pic>
    <xdr:clientData/>
  </xdr:twoCellAnchor>
  <xdr:twoCellAnchor>
    <xdr:from>
      <xdr:col>1</xdr:col>
      <xdr:colOff>0</xdr:colOff>
      <xdr:row>0</xdr:row>
      <xdr:rowOff>62753</xdr:rowOff>
    </xdr:from>
    <xdr:to>
      <xdr:col>1</xdr:col>
      <xdr:colOff>2542932</xdr:colOff>
      <xdr:row>7</xdr:row>
      <xdr:rowOff>98613</xdr:rowOff>
    </xdr:to>
    <xdr:pic>
      <xdr:nvPicPr>
        <xdr:cNvPr id="8" name="Imagen 7">
          <a:extLst>
            <a:ext uri="{FF2B5EF4-FFF2-40B4-BE49-F238E27FC236}">
              <a16:creationId xmlns:a16="http://schemas.microsoft.com/office/drawing/2014/main" id="{0A9E1DA2-812B-4F92-8B9D-158CE0E21C2C}"/>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1539" t="14771" b="14327"/>
        <a:stretch/>
      </xdr:blipFill>
      <xdr:spPr>
        <a:xfrm>
          <a:off x="295835" y="62753"/>
          <a:ext cx="2542932" cy="1290919"/>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998765</xdr:colOff>
      <xdr:row>13</xdr:row>
      <xdr:rowOff>127908</xdr:rowOff>
    </xdr:to>
    <xdr:grpSp>
      <xdr:nvGrpSpPr>
        <xdr:cNvPr id="4" name="Grupo 3">
          <a:extLst>
            <a:ext uri="{FF2B5EF4-FFF2-40B4-BE49-F238E27FC236}">
              <a16:creationId xmlns:a16="http://schemas.microsoft.com/office/drawing/2014/main" id="{2FAD75DD-16DF-417D-AF46-F411A4CDC8E8}"/>
            </a:ext>
          </a:extLst>
        </xdr:cNvPr>
        <xdr:cNvGrpSpPr/>
      </xdr:nvGrpSpPr>
      <xdr:grpSpPr>
        <a:xfrm>
          <a:off x="0" y="0"/>
          <a:ext cx="11118125" cy="2406288"/>
          <a:chOff x="57150" y="152400"/>
          <a:chExt cx="6057900" cy="1409700"/>
        </a:xfrm>
      </xdr:grpSpPr>
      <xdr:pic>
        <xdr:nvPicPr>
          <xdr:cNvPr id="5" name="Imagen 4">
            <a:extLst>
              <a:ext uri="{FF2B5EF4-FFF2-40B4-BE49-F238E27FC236}">
                <a16:creationId xmlns:a16="http://schemas.microsoft.com/office/drawing/2014/main" id="{7E5C0C9C-8BAE-8DDA-754F-AA07B037A7F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 y="152400"/>
            <a:ext cx="1647825" cy="1161477"/>
          </a:xfrm>
          <a:prstGeom prst="rect">
            <a:avLst/>
          </a:prstGeom>
        </xdr:spPr>
      </xdr:pic>
      <xdr:pic>
        <xdr:nvPicPr>
          <xdr:cNvPr id="6" name="Imagen 5" descr="/Users/mac/Downloads/Pie de pagina.png">
            <a:extLst>
              <a:ext uri="{FF2B5EF4-FFF2-40B4-BE49-F238E27FC236}">
                <a16:creationId xmlns:a16="http://schemas.microsoft.com/office/drawing/2014/main" id="{86A2C5EF-FBBF-0671-9ADE-3E8E200F51CF}"/>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743075" y="542925"/>
            <a:ext cx="4371975" cy="1019175"/>
          </a:xfrm>
          <a:prstGeom prst="rect">
            <a:avLst/>
          </a:prstGeom>
          <a:noFill/>
          <a:ln>
            <a:noFill/>
          </a:ln>
        </xdr:spPr>
      </xdr:pic>
    </xdr:grp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2.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25.bin"/><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 Id="rId4"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28.bin"/><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 Id="rId4" Type="http://schemas.openxmlformats.org/officeDocument/2006/relationships/printerSettings" Target="../printerSettings/printerSettings29.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32.bin"/><Relationship Id="rId2" Type="http://schemas.openxmlformats.org/officeDocument/2006/relationships/printerSettings" Target="../printerSettings/printerSettings31.bin"/><Relationship Id="rId1" Type="http://schemas.openxmlformats.org/officeDocument/2006/relationships/printerSettings" Target="../printerSettings/printerSettings30.bin"/><Relationship Id="rId4" Type="http://schemas.openxmlformats.org/officeDocument/2006/relationships/printerSettings" Target="../printerSettings/printerSettings33.bin"/></Relationships>
</file>

<file path=xl/worksheets/_rels/sheet2.xml.rels><?xml version="1.0" encoding="UTF-8" standalone="yes"?>
<Relationships xmlns="http://schemas.openxmlformats.org/package/2006/relationships"><Relationship Id="rId3" Type="http://schemas.openxmlformats.org/officeDocument/2006/relationships/hyperlink" Target="http://www.itauinvest.com.py/" TargetMode="External"/><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6" Type="http://schemas.openxmlformats.org/officeDocument/2006/relationships/drawing" Target="../drawings/drawing2.xml"/><Relationship Id="rId5" Type="http://schemas.openxmlformats.org/officeDocument/2006/relationships/printerSettings" Target="../printerSettings/printerSettings6.bin"/><Relationship Id="rId4" Type="http://schemas.openxmlformats.org/officeDocument/2006/relationships/hyperlink" Target="mailto:valeria@nbcasadebolsa,com.py" TargetMode="Externa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5" Type="http://schemas.openxmlformats.org/officeDocument/2006/relationships/drawing" Target="../drawings/drawing4.xml"/><Relationship Id="rId4" Type="http://schemas.openxmlformats.org/officeDocument/2006/relationships/printerSettings" Target="../printerSettings/printerSettings11.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4.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5" Type="http://schemas.openxmlformats.org/officeDocument/2006/relationships/drawing" Target="../drawings/drawing7.xml"/><Relationship Id="rId4" Type="http://schemas.openxmlformats.org/officeDocument/2006/relationships/printerSettings" Target="../printerSettings/printerSettings18.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4"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7:M36"/>
  <sheetViews>
    <sheetView showGridLines="0" zoomScaleNormal="100" zoomScaleSheetLayoutView="100" workbookViewId="0">
      <selection activeCell="O21" sqref="O21"/>
    </sheetView>
  </sheetViews>
  <sheetFormatPr baseColWidth="10" defaultColWidth="11.5546875" defaultRowHeight="13.8"/>
  <cols>
    <col min="1" max="1" width="3.109375" style="22" customWidth="1"/>
    <col min="2" max="2" width="9.5546875" style="22" customWidth="1"/>
    <col min="3" max="7" width="11.5546875" style="22"/>
    <col min="8" max="8" width="15" style="22" customWidth="1"/>
    <col min="9" max="16384" width="11.5546875" style="22"/>
  </cols>
  <sheetData>
    <row r="7" spans="2:13" ht="14.4" customHeight="1">
      <c r="B7" s="622" t="s">
        <v>573</v>
      </c>
      <c r="C7" s="622"/>
      <c r="D7" s="622"/>
      <c r="E7" s="622"/>
      <c r="F7" s="622"/>
      <c r="G7" s="622"/>
      <c r="H7" s="622"/>
      <c r="I7" s="622"/>
    </row>
    <row r="8" spans="2:13" ht="4.95" customHeight="1">
      <c r="B8" s="622"/>
      <c r="C8" s="622"/>
      <c r="D8" s="622"/>
      <c r="E8" s="622"/>
      <c r="F8" s="622"/>
      <c r="G8" s="622"/>
      <c r="H8" s="622"/>
      <c r="I8" s="622"/>
    </row>
    <row r="9" spans="2:13" ht="16.8" customHeight="1">
      <c r="B9" s="622"/>
      <c r="C9" s="622"/>
      <c r="D9" s="622"/>
      <c r="E9" s="622"/>
      <c r="F9" s="622"/>
      <c r="G9" s="622"/>
      <c r="H9" s="622"/>
      <c r="I9" s="622"/>
    </row>
    <row r="10" spans="2:13" ht="3.6" customHeight="1">
      <c r="B10" s="622"/>
      <c r="C10" s="622"/>
      <c r="D10" s="622"/>
      <c r="E10" s="622"/>
      <c r="F10" s="622"/>
      <c r="G10" s="622"/>
      <c r="H10" s="622"/>
      <c r="I10" s="622"/>
    </row>
    <row r="11" spans="2:13" ht="2.4" customHeight="1" thickBot="1">
      <c r="B11" s="309"/>
      <c r="C11" s="309"/>
      <c r="D11" s="309"/>
      <c r="E11" s="309"/>
      <c r="F11" s="309"/>
      <c r="G11" s="309"/>
      <c r="H11" s="309"/>
      <c r="I11" s="309"/>
      <c r="M11"/>
    </row>
    <row r="12" spans="2:13" ht="2.4" customHeight="1">
      <c r="B12" s="117"/>
      <c r="C12" s="117"/>
      <c r="D12" s="117"/>
      <c r="E12" s="117"/>
      <c r="F12" s="117"/>
      <c r="G12" s="117"/>
      <c r="H12" s="117"/>
      <c r="I12" s="117"/>
    </row>
    <row r="13" spans="2:13">
      <c r="I13" s="116" t="s">
        <v>411</v>
      </c>
    </row>
    <row r="14" spans="2:13">
      <c r="I14" s="116"/>
    </row>
    <row r="15" spans="2:13" ht="14.4">
      <c r="B15" s="22" t="s">
        <v>407</v>
      </c>
      <c r="I15" s="584">
        <v>1</v>
      </c>
    </row>
    <row r="16" spans="2:13">
      <c r="I16" s="119"/>
    </row>
    <row r="17" spans="2:9" ht="14.4">
      <c r="B17" s="22" t="s">
        <v>405</v>
      </c>
      <c r="I17" s="584">
        <v>2</v>
      </c>
    </row>
    <row r="18" spans="2:9" ht="9" customHeight="1">
      <c r="I18" s="119"/>
    </row>
    <row r="19" spans="2:9" ht="13.2" customHeight="1">
      <c r="B19" s="22" t="s">
        <v>155</v>
      </c>
      <c r="I19" s="584">
        <v>3</v>
      </c>
    </row>
    <row r="20" spans="2:9" ht="7.5" customHeight="1">
      <c r="I20" s="119"/>
    </row>
    <row r="21" spans="2:9" ht="14.4">
      <c r="B21" s="22" t="s">
        <v>406</v>
      </c>
      <c r="I21" s="584">
        <v>4</v>
      </c>
    </row>
    <row r="22" spans="2:9" ht="7.5" customHeight="1">
      <c r="I22" s="119"/>
    </row>
    <row r="23" spans="2:9" ht="14.4">
      <c r="B23" s="22" t="s">
        <v>408</v>
      </c>
      <c r="I23" s="584">
        <v>5</v>
      </c>
    </row>
    <row r="24" spans="2:9" ht="7.5" customHeight="1">
      <c r="I24" s="119"/>
    </row>
    <row r="25" spans="2:9" ht="14.4">
      <c r="B25" s="22" t="s">
        <v>409</v>
      </c>
      <c r="I25" s="584">
        <v>6</v>
      </c>
    </row>
    <row r="26" spans="2:9" ht="7.5" customHeight="1">
      <c r="I26" s="131"/>
    </row>
    <row r="27" spans="2:9">
      <c r="B27" s="22" t="s">
        <v>412</v>
      </c>
      <c r="I27" s="131">
        <v>7</v>
      </c>
    </row>
    <row r="28" spans="2:9" ht="7.5" customHeight="1">
      <c r="I28" s="131"/>
    </row>
    <row r="29" spans="2:9">
      <c r="B29" s="22" t="s">
        <v>413</v>
      </c>
      <c r="I29" s="131">
        <v>8</v>
      </c>
    </row>
    <row r="30" spans="2:9" ht="7.5" customHeight="1">
      <c r="I30" s="131"/>
    </row>
    <row r="31" spans="2:9">
      <c r="B31" s="22" t="s">
        <v>414</v>
      </c>
      <c r="I31" s="131">
        <v>9</v>
      </c>
    </row>
    <row r="32" spans="2:9" ht="7.5" customHeight="1">
      <c r="I32" s="131"/>
    </row>
    <row r="33" spans="2:9">
      <c r="B33" s="22" t="s">
        <v>410</v>
      </c>
      <c r="I33" s="131">
        <v>10</v>
      </c>
    </row>
    <row r="34" spans="2:9" ht="7.5" customHeight="1">
      <c r="I34" s="119"/>
    </row>
    <row r="35" spans="2:9" ht="14.4" thickBot="1">
      <c r="B35" s="118"/>
      <c r="C35" s="118"/>
      <c r="D35" s="118"/>
      <c r="E35" s="118"/>
      <c r="F35" s="118"/>
      <c r="G35" s="118"/>
      <c r="H35" s="118"/>
      <c r="I35" s="120"/>
    </row>
    <row r="36" spans="2:9" ht="7.5" customHeight="1"/>
  </sheetData>
  <customSheetViews>
    <customSheetView guid="{7F8679DA-D059-4901-ACAC-85DFCE49504A}" showGridLines="0">
      <pageMargins left="0.7" right="0.7" top="0.75" bottom="0.75" header="0.3" footer="0.3"/>
      <pageSetup paperSize="9" scale="84" orientation="portrait" verticalDpi="0" r:id="rId1"/>
    </customSheetView>
    <customSheetView guid="{599159CD-1620-491F-A2F6-FFBFC633DFF1}" showGridLines="0">
      <pageMargins left="0.7" right="0.7" top="0.75" bottom="0.75" header="0.3" footer="0.3"/>
      <pageSetup paperSize="9" scale="84" orientation="portrait" verticalDpi="0" r:id="rId2"/>
    </customSheetView>
  </customSheetViews>
  <mergeCells count="1">
    <mergeCell ref="B7:I10"/>
  </mergeCells>
  <hyperlinks>
    <hyperlink ref="I15" location="IG!A1" display="IG!A1" xr:uid="{00000000-0004-0000-0000-000000000000}"/>
    <hyperlink ref="I17" location="BG!A1" display="BG!A1" xr:uid="{00000000-0004-0000-0000-000001000000}"/>
    <hyperlink ref="I19" location="ER!A1" display="ER!A1" xr:uid="{00000000-0004-0000-0000-000002000000}"/>
    <hyperlink ref="I21" location="FE!A1" display="FE!A1" xr:uid="{00000000-0004-0000-0000-000003000000}"/>
    <hyperlink ref="I23" location="VPN!A1" display="VPN!A1" xr:uid="{00000000-0004-0000-0000-000004000000}"/>
    <hyperlink ref="I33" location="'Nota 6 a Nota 12'!A1" display="'Nota 6 a Nota 12'!A1" xr:uid="{00000000-0004-0000-0000-000005000000}"/>
    <hyperlink ref="I25" location="'Notas 1 a Nota 4'!A1" display="'Notas 1 a Nota 4'!A1" xr:uid="{00000000-0004-0000-0000-000006000000}"/>
    <hyperlink ref="I27" location="'Nota 5 - Inc. 5.a a 5.d'!A1" display="'Nota 5 - Inc. 5.a a 5.d'!A1" xr:uid="{00000000-0004-0000-0000-000007000000}"/>
    <hyperlink ref="I29" location="'Nota 5 - Inc. 5.e'!A1" display="'Nota 5 - Inc. 5.e'!A1" xr:uid="{00000000-0004-0000-0000-000008000000}"/>
    <hyperlink ref="I31" location="'Nota 5 - Inc. 5.f a 5aa'!A1" display="'Nota 5 - Inc. 5.f a 5aa'!A1" xr:uid="{00000000-0004-0000-0000-000009000000}"/>
  </hyperlinks>
  <pageMargins left="0.7" right="0.7" top="0.75" bottom="0.75" header="0.3" footer="0.3"/>
  <pageSetup paperSize="9" scale="84" orientation="portrait" r:id="rId3"/>
  <headerFooter>
    <oddHeader xml:space="preserve">&amp;C
</oddHeader>
  </headerFooter>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92D050"/>
  </sheetPr>
  <dimension ref="A1:L127"/>
  <sheetViews>
    <sheetView showGridLines="0" view="pageBreakPreview" topLeftCell="C1" zoomScaleNormal="80" zoomScaleSheetLayoutView="100" workbookViewId="0">
      <selection activeCell="G24" sqref="G24"/>
    </sheetView>
  </sheetViews>
  <sheetFormatPr baseColWidth="10" defaultColWidth="9.33203125" defaultRowHeight="13.8"/>
  <cols>
    <col min="1" max="1" width="4.33203125" style="102" customWidth="1"/>
    <col min="2" max="2" width="64.88671875" style="14" customWidth="1"/>
    <col min="3" max="3" width="20" style="14" customWidth="1"/>
    <col min="4" max="4" width="20.5546875" style="14" customWidth="1"/>
    <col min="5" max="5" width="17.44140625" style="14" customWidth="1"/>
    <col min="6" max="6" width="20.33203125" style="14" customWidth="1"/>
    <col min="7" max="7" width="16.33203125" style="14" customWidth="1"/>
    <col min="8" max="8" width="19.5546875" style="14" customWidth="1"/>
    <col min="9" max="9" width="16.6640625" style="14" customWidth="1"/>
    <col min="10" max="10" width="18.6640625" style="14" customWidth="1"/>
    <col min="11" max="16384" width="9.33203125" style="14"/>
  </cols>
  <sheetData>
    <row r="1" spans="1:8">
      <c r="A1" s="101"/>
      <c r="B1" s="217"/>
      <c r="C1" s="217"/>
      <c r="D1" s="217"/>
      <c r="E1" s="217"/>
      <c r="F1" s="217"/>
      <c r="G1" s="217"/>
      <c r="H1" s="217"/>
    </row>
    <row r="2" spans="1:8">
      <c r="A2" s="101"/>
      <c r="B2" s="217"/>
      <c r="C2" s="217"/>
      <c r="D2" s="217"/>
      <c r="E2" s="217"/>
      <c r="F2" s="217"/>
      <c r="G2" s="217"/>
      <c r="H2" s="217"/>
    </row>
    <row r="3" spans="1:8">
      <c r="A3" s="101"/>
      <c r="B3" s="217"/>
      <c r="C3" s="217"/>
      <c r="D3" s="217"/>
      <c r="E3" s="217"/>
      <c r="F3" s="217"/>
      <c r="G3" s="217"/>
      <c r="H3" s="217"/>
    </row>
    <row r="4" spans="1:8">
      <c r="A4" s="101"/>
      <c r="B4" s="217"/>
      <c r="C4" s="217"/>
      <c r="D4" s="217"/>
      <c r="E4" s="217"/>
      <c r="F4" s="217"/>
      <c r="G4" s="217"/>
      <c r="H4" s="217"/>
    </row>
    <row r="5" spans="1:8">
      <c r="A5" s="101"/>
      <c r="B5" s="217"/>
      <c r="C5" s="217"/>
      <c r="D5" s="217"/>
      <c r="E5" s="217"/>
      <c r="F5" s="217"/>
      <c r="G5" s="217"/>
      <c r="H5" s="217"/>
    </row>
    <row r="6" spans="1:8">
      <c r="A6" s="101"/>
      <c r="B6" s="217"/>
      <c r="C6" s="217"/>
      <c r="D6" s="217"/>
      <c r="E6" s="217"/>
      <c r="F6" s="217"/>
      <c r="G6" s="217"/>
      <c r="H6" s="217"/>
    </row>
    <row r="7" spans="1:8">
      <c r="A7" s="101"/>
      <c r="B7" s="217"/>
      <c r="C7" s="217"/>
      <c r="D7" s="217"/>
      <c r="E7" s="217"/>
      <c r="F7" s="217"/>
      <c r="G7" s="217"/>
      <c r="H7" s="217"/>
    </row>
    <row r="8" spans="1:8">
      <c r="A8" s="101"/>
      <c r="B8" s="217"/>
      <c r="C8" s="217"/>
      <c r="D8" s="217"/>
      <c r="E8" s="217"/>
      <c r="F8" s="217"/>
      <c r="G8" s="217"/>
      <c r="H8" s="217"/>
    </row>
    <row r="9" spans="1:8">
      <c r="A9" s="101"/>
      <c r="B9" s="217"/>
      <c r="C9" s="217"/>
      <c r="D9" s="217"/>
      <c r="E9" s="217"/>
      <c r="F9" s="217"/>
      <c r="G9" s="217"/>
      <c r="H9" s="217"/>
    </row>
    <row r="10" spans="1:8">
      <c r="A10" s="101"/>
      <c r="B10" s="217"/>
      <c r="C10" s="217"/>
      <c r="D10" s="217"/>
      <c r="E10" s="217"/>
      <c r="F10" s="217"/>
      <c r="G10" s="217"/>
      <c r="H10" s="217"/>
    </row>
    <row r="11" spans="1:8">
      <c r="A11" s="101"/>
      <c r="B11" s="217"/>
      <c r="C11" s="217"/>
      <c r="D11" s="217"/>
      <c r="E11" s="217"/>
      <c r="F11" s="217"/>
      <c r="G11" s="217"/>
      <c r="H11" s="217"/>
    </row>
    <row r="12" spans="1:8">
      <c r="A12" s="101"/>
      <c r="B12" s="217"/>
      <c r="C12" s="217"/>
      <c r="D12" s="217"/>
      <c r="E12" s="217"/>
      <c r="F12" s="217"/>
      <c r="G12" s="217"/>
      <c r="H12" s="217"/>
    </row>
    <row r="13" spans="1:8">
      <c r="A13" s="101"/>
      <c r="B13" s="217"/>
      <c r="C13" s="217"/>
      <c r="D13" s="217"/>
      <c r="E13" s="217"/>
      <c r="F13" s="217"/>
      <c r="G13" s="217"/>
      <c r="H13" s="217"/>
    </row>
    <row r="14" spans="1:8">
      <c r="A14" s="176"/>
      <c r="B14" s="217" t="s">
        <v>416</v>
      </c>
    </row>
    <row r="15" spans="1:8">
      <c r="A15" s="176"/>
    </row>
    <row r="16" spans="1:8" ht="15.6">
      <c r="A16" s="176"/>
      <c r="B16" s="218" t="s">
        <v>172</v>
      </c>
    </row>
    <row r="17" spans="1:9">
      <c r="A17" s="176"/>
      <c r="B17" s="217"/>
    </row>
    <row r="18" spans="1:9" ht="28.2" customHeight="1">
      <c r="A18" s="176"/>
      <c r="B18" s="671" t="s">
        <v>517</v>
      </c>
      <c r="C18" s="671"/>
      <c r="D18" s="671"/>
      <c r="E18" s="671"/>
      <c r="F18" s="671"/>
      <c r="G18" s="671"/>
      <c r="H18" s="671"/>
    </row>
    <row r="19" spans="1:9" ht="15.6">
      <c r="A19" s="176"/>
      <c r="B19" s="2"/>
    </row>
    <row r="20" spans="1:9" s="18" customFormat="1" ht="34.200000000000003" customHeight="1">
      <c r="A20" s="219"/>
      <c r="B20" s="425" t="s">
        <v>393</v>
      </c>
      <c r="C20" s="426" t="s">
        <v>555</v>
      </c>
      <c r="D20" s="426" t="s">
        <v>508</v>
      </c>
    </row>
    <row r="21" spans="1:9">
      <c r="A21" s="176"/>
      <c r="B21" s="427" t="s">
        <v>391</v>
      </c>
      <c r="C21" s="428">
        <v>6837.9</v>
      </c>
      <c r="D21" s="428">
        <v>6870.81</v>
      </c>
    </row>
    <row r="22" spans="1:9">
      <c r="A22" s="176"/>
      <c r="B22" s="427" t="s">
        <v>392</v>
      </c>
      <c r="C22" s="428">
        <v>6850.05</v>
      </c>
      <c r="D22" s="428">
        <v>6887.4</v>
      </c>
    </row>
    <row r="23" spans="1:9">
      <c r="A23" s="176"/>
      <c r="D23" s="220"/>
      <c r="E23" s="220"/>
    </row>
    <row r="24" spans="1:9" ht="15.6">
      <c r="A24" s="176"/>
      <c r="B24" s="218" t="s">
        <v>173</v>
      </c>
    </row>
    <row r="25" spans="1:9">
      <c r="A25" s="176"/>
      <c r="B25" s="671" t="s">
        <v>438</v>
      </c>
      <c r="C25" s="671"/>
      <c r="D25" s="671"/>
      <c r="E25" s="671"/>
      <c r="F25" s="671"/>
      <c r="G25" s="671"/>
      <c r="H25" s="671"/>
    </row>
    <row r="26" spans="1:9">
      <c r="A26" s="176"/>
      <c r="B26" s="24"/>
      <c r="C26" s="24"/>
      <c r="D26" s="24"/>
      <c r="E26" s="24"/>
      <c r="F26" s="24"/>
      <c r="G26" s="24"/>
      <c r="H26" s="24"/>
    </row>
    <row r="27" spans="1:9">
      <c r="A27" s="176"/>
      <c r="B27" s="689" t="s">
        <v>179</v>
      </c>
      <c r="C27" s="689"/>
      <c r="D27" s="689"/>
      <c r="E27" s="689"/>
      <c r="F27" s="689"/>
      <c r="G27" s="689"/>
      <c r="H27" s="689"/>
    </row>
    <row r="28" spans="1:9" s="103" customFormat="1" ht="27" customHeight="1">
      <c r="A28" s="221"/>
      <c r="B28" s="688" t="s">
        <v>180</v>
      </c>
      <c r="C28" s="436" t="s">
        <v>185</v>
      </c>
      <c r="D28" s="436" t="s">
        <v>185</v>
      </c>
      <c r="E28" s="436" t="s">
        <v>188</v>
      </c>
      <c r="F28" s="436" t="s">
        <v>556</v>
      </c>
      <c r="G28" s="436" t="s">
        <v>188</v>
      </c>
      <c r="H28" s="436" t="s">
        <v>490</v>
      </c>
    </row>
    <row r="29" spans="1:9">
      <c r="A29" s="176"/>
      <c r="B29" s="688"/>
      <c r="C29" s="436" t="s">
        <v>186</v>
      </c>
      <c r="D29" s="436" t="s">
        <v>187</v>
      </c>
      <c r="E29" s="429">
        <v>44742</v>
      </c>
      <c r="F29" s="436" t="s">
        <v>189</v>
      </c>
      <c r="G29" s="430">
        <v>44561</v>
      </c>
      <c r="H29" s="436" t="s">
        <v>189</v>
      </c>
    </row>
    <row r="30" spans="1:9">
      <c r="A30" s="176"/>
      <c r="B30" s="431" t="s">
        <v>120</v>
      </c>
      <c r="C30" s="431"/>
      <c r="D30" s="431"/>
      <c r="E30" s="431"/>
      <c r="F30" s="431"/>
      <c r="G30" s="431"/>
      <c r="H30" s="431"/>
    </row>
    <row r="31" spans="1:9">
      <c r="A31" s="176"/>
      <c r="B31" s="237" t="s">
        <v>153</v>
      </c>
      <c r="C31" s="237"/>
      <c r="D31" s="237"/>
      <c r="E31" s="237"/>
      <c r="F31" s="237"/>
      <c r="G31" s="237"/>
      <c r="H31" s="237"/>
      <c r="I31" s="222"/>
    </row>
    <row r="32" spans="1:9">
      <c r="A32" s="176"/>
      <c r="B32" s="168" t="s">
        <v>16</v>
      </c>
      <c r="C32" s="169" t="s">
        <v>0</v>
      </c>
      <c r="D32" s="261">
        <v>207896.83000000002</v>
      </c>
      <c r="E32" s="261">
        <v>6837.9</v>
      </c>
      <c r="F32" s="264">
        <v>1421577733.8570001</v>
      </c>
      <c r="G32" s="261">
        <v>6870.81</v>
      </c>
      <c r="H32" s="266">
        <v>1555092621.0163</v>
      </c>
      <c r="I32" s="223"/>
    </row>
    <row r="33" spans="1:12">
      <c r="A33" s="176"/>
      <c r="B33" s="237" t="s">
        <v>481</v>
      </c>
      <c r="C33" s="237"/>
      <c r="D33" s="263"/>
      <c r="E33" s="263"/>
      <c r="F33" s="265"/>
      <c r="G33" s="263"/>
      <c r="H33" s="265"/>
      <c r="I33" s="222"/>
    </row>
    <row r="34" spans="1:12">
      <c r="A34" s="176"/>
      <c r="B34" s="168" t="s">
        <v>361</v>
      </c>
      <c r="C34" s="169" t="s">
        <v>0</v>
      </c>
      <c r="D34" s="261">
        <v>0</v>
      </c>
      <c r="E34" s="261">
        <v>6837.9</v>
      </c>
      <c r="F34" s="264">
        <v>0</v>
      </c>
      <c r="G34" s="261">
        <v>6870.81</v>
      </c>
      <c r="H34" s="266">
        <v>0</v>
      </c>
      <c r="I34" s="223"/>
      <c r="K34" s="102"/>
    </row>
    <row r="35" spans="1:12">
      <c r="A35" s="176"/>
      <c r="B35" s="168" t="s">
        <v>518</v>
      </c>
      <c r="C35" s="169" t="s">
        <v>0</v>
      </c>
      <c r="D35" s="261">
        <v>0</v>
      </c>
      <c r="E35" s="261">
        <v>6837.9</v>
      </c>
      <c r="F35" s="264">
        <v>0</v>
      </c>
      <c r="G35" s="261">
        <v>6870.81</v>
      </c>
      <c r="H35" s="266">
        <v>0</v>
      </c>
      <c r="I35" s="223"/>
      <c r="K35" s="102"/>
    </row>
    <row r="36" spans="1:12">
      <c r="A36" s="176"/>
      <c r="B36" s="168" t="s">
        <v>251</v>
      </c>
      <c r="C36" s="169" t="s">
        <v>0</v>
      </c>
      <c r="D36" s="261">
        <v>0</v>
      </c>
      <c r="E36" s="261">
        <v>6837.9</v>
      </c>
      <c r="F36" s="264">
        <v>0</v>
      </c>
      <c r="G36" s="261">
        <v>6870.81</v>
      </c>
      <c r="H36" s="266">
        <v>0</v>
      </c>
      <c r="I36" s="223"/>
      <c r="K36" s="102"/>
    </row>
    <row r="37" spans="1:12">
      <c r="A37" s="176"/>
      <c r="B37" s="237" t="s">
        <v>91</v>
      </c>
      <c r="C37" s="237"/>
      <c r="D37" s="263"/>
      <c r="E37" s="263"/>
      <c r="F37" s="265"/>
      <c r="G37" s="263"/>
      <c r="H37" s="265"/>
      <c r="K37" s="102"/>
    </row>
    <row r="38" spans="1:12">
      <c r="A38" s="176"/>
      <c r="B38" s="168" t="s">
        <v>511</v>
      </c>
      <c r="C38" s="169" t="s">
        <v>0</v>
      </c>
      <c r="D38" s="261">
        <v>0</v>
      </c>
      <c r="E38" s="261">
        <v>6837.9</v>
      </c>
      <c r="F38" s="264">
        <v>0</v>
      </c>
      <c r="G38" s="261">
        <v>6870.81</v>
      </c>
      <c r="H38" s="264">
        <v>0</v>
      </c>
      <c r="K38" s="102"/>
    </row>
    <row r="39" spans="1:12">
      <c r="A39" s="176"/>
      <c r="B39" s="168" t="s">
        <v>519</v>
      </c>
      <c r="C39" s="169" t="s">
        <v>0</v>
      </c>
      <c r="D39" s="261">
        <v>0</v>
      </c>
      <c r="E39" s="261">
        <v>6837.9</v>
      </c>
      <c r="F39" s="264">
        <v>0</v>
      </c>
      <c r="G39" s="261">
        <v>6870.81</v>
      </c>
      <c r="H39" s="264">
        <v>0</v>
      </c>
      <c r="K39" s="102"/>
    </row>
    <row r="40" spans="1:12">
      <c r="A40" s="176"/>
      <c r="B40" s="168" t="s">
        <v>510</v>
      </c>
      <c r="C40" s="169" t="s">
        <v>0</v>
      </c>
      <c r="D40" s="261">
        <v>0</v>
      </c>
      <c r="E40" s="261">
        <v>6837.9</v>
      </c>
      <c r="F40" s="264">
        <v>0</v>
      </c>
      <c r="G40" s="261">
        <v>6870.81</v>
      </c>
      <c r="H40" s="264">
        <v>0</v>
      </c>
      <c r="K40" s="102"/>
    </row>
    <row r="41" spans="1:12">
      <c r="A41" s="176"/>
      <c r="B41" s="168" t="s">
        <v>255</v>
      </c>
      <c r="C41" s="169" t="s">
        <v>0</v>
      </c>
      <c r="D41" s="261">
        <v>0</v>
      </c>
      <c r="E41" s="261">
        <v>6837.9</v>
      </c>
      <c r="F41" s="264">
        <v>0</v>
      </c>
      <c r="G41" s="261">
        <v>6870.81</v>
      </c>
      <c r="H41" s="264">
        <v>0</v>
      </c>
      <c r="K41" s="102"/>
    </row>
    <row r="42" spans="1:12">
      <c r="A42" s="176"/>
      <c r="B42" s="168" t="s">
        <v>479</v>
      </c>
      <c r="C42" s="169" t="s">
        <v>0</v>
      </c>
      <c r="D42" s="261">
        <v>0</v>
      </c>
      <c r="E42" s="261">
        <v>6837.9</v>
      </c>
      <c r="F42" s="264">
        <v>0</v>
      </c>
      <c r="G42" s="261">
        <v>6870.81</v>
      </c>
      <c r="H42" s="264">
        <v>0</v>
      </c>
      <c r="K42" s="102"/>
    </row>
    <row r="43" spans="1:12">
      <c r="A43" s="176"/>
      <c r="B43" s="168" t="s">
        <v>480</v>
      </c>
      <c r="C43" s="169" t="s">
        <v>0</v>
      </c>
      <c r="D43" s="261">
        <v>0</v>
      </c>
      <c r="E43" s="261">
        <v>6837.9</v>
      </c>
      <c r="F43" s="264">
        <v>0</v>
      </c>
      <c r="G43" s="261">
        <v>6870.81</v>
      </c>
      <c r="H43" s="264">
        <v>0</v>
      </c>
      <c r="K43" s="102"/>
      <c r="L43" s="102"/>
    </row>
    <row r="44" spans="1:12">
      <c r="A44" s="176"/>
      <c r="B44" s="168" t="s">
        <v>395</v>
      </c>
      <c r="C44" s="169" t="s">
        <v>0</v>
      </c>
      <c r="D44" s="261">
        <v>0</v>
      </c>
      <c r="E44" s="261">
        <v>6837.9</v>
      </c>
      <c r="F44" s="264">
        <v>0</v>
      </c>
      <c r="G44" s="261">
        <v>6870.81</v>
      </c>
      <c r="H44" s="264">
        <v>0</v>
      </c>
      <c r="K44" s="102"/>
    </row>
    <row r="45" spans="1:12">
      <c r="A45" s="176"/>
      <c r="B45" s="168" t="s">
        <v>464</v>
      </c>
      <c r="C45" s="169" t="s">
        <v>0</v>
      </c>
      <c r="D45" s="261">
        <v>0</v>
      </c>
      <c r="E45" s="261">
        <v>6837.9</v>
      </c>
      <c r="F45" s="264">
        <v>0</v>
      </c>
      <c r="G45" s="261">
        <v>6870.81</v>
      </c>
      <c r="H45" s="264">
        <v>0</v>
      </c>
      <c r="K45" s="102"/>
    </row>
    <row r="46" spans="1:12">
      <c r="A46" s="176"/>
      <c r="B46" s="168" t="s">
        <v>520</v>
      </c>
      <c r="C46" s="169" t="s">
        <v>0</v>
      </c>
      <c r="D46" s="261">
        <v>0</v>
      </c>
      <c r="E46" s="261">
        <v>6837.9</v>
      </c>
      <c r="F46" s="264">
        <v>0</v>
      </c>
      <c r="G46" s="261">
        <v>6870.81</v>
      </c>
      <c r="H46" s="264">
        <v>0</v>
      </c>
      <c r="K46" s="102"/>
    </row>
    <row r="47" spans="1:12">
      <c r="A47" s="176"/>
      <c r="B47" s="168" t="s">
        <v>521</v>
      </c>
      <c r="C47" s="169" t="s">
        <v>0</v>
      </c>
      <c r="D47" s="261">
        <v>0</v>
      </c>
      <c r="E47" s="261">
        <v>6837.9</v>
      </c>
      <c r="F47" s="264">
        <v>0</v>
      </c>
      <c r="G47" s="261">
        <v>6870.81</v>
      </c>
      <c r="H47" s="264">
        <v>0</v>
      </c>
      <c r="K47" s="102"/>
    </row>
    <row r="48" spans="1:12">
      <c r="A48" s="176"/>
      <c r="B48" s="168" t="s">
        <v>522</v>
      </c>
      <c r="C48" s="169" t="s">
        <v>0</v>
      </c>
      <c r="D48" s="261">
        <v>0</v>
      </c>
      <c r="E48" s="261">
        <v>6837.9</v>
      </c>
      <c r="F48" s="264">
        <v>0</v>
      </c>
      <c r="G48" s="261">
        <v>6870.81</v>
      </c>
      <c r="H48" s="264">
        <v>0</v>
      </c>
      <c r="K48" s="102"/>
    </row>
    <row r="49" spans="1:11">
      <c r="A49" s="176"/>
      <c r="B49" s="168" t="s">
        <v>512</v>
      </c>
      <c r="C49" s="169" t="s">
        <v>0</v>
      </c>
      <c r="D49" s="261">
        <v>0</v>
      </c>
      <c r="E49" s="261">
        <v>6837.9</v>
      </c>
      <c r="F49" s="264">
        <v>0</v>
      </c>
      <c r="G49" s="261">
        <v>6870.81</v>
      </c>
      <c r="H49" s="264">
        <v>0</v>
      </c>
      <c r="K49" s="102"/>
    </row>
    <row r="50" spans="1:11">
      <c r="A50" s="176"/>
      <c r="B50" s="168" t="s">
        <v>557</v>
      </c>
      <c r="C50" s="169" t="s">
        <v>0</v>
      </c>
      <c r="D50" s="261">
        <v>0</v>
      </c>
      <c r="E50" s="261">
        <v>6837.9</v>
      </c>
      <c r="F50" s="264">
        <v>0</v>
      </c>
      <c r="G50" s="261">
        <v>6870.81</v>
      </c>
      <c r="H50" s="264">
        <v>0</v>
      </c>
      <c r="K50" s="102"/>
    </row>
    <row r="51" spans="1:11">
      <c r="A51" s="176"/>
      <c r="B51" s="237" t="s">
        <v>66</v>
      </c>
      <c r="C51" s="237"/>
      <c r="D51" s="263"/>
      <c r="E51" s="263"/>
      <c r="F51" s="265"/>
      <c r="G51" s="263"/>
      <c r="H51" s="265"/>
      <c r="K51" s="102"/>
    </row>
    <row r="52" spans="1:11">
      <c r="A52" s="176"/>
      <c r="B52" s="168" t="s">
        <v>485</v>
      </c>
      <c r="C52" s="169" t="s">
        <v>0</v>
      </c>
      <c r="D52" s="261">
        <v>0</v>
      </c>
      <c r="E52" s="261">
        <v>6837.9</v>
      </c>
      <c r="F52" s="264">
        <v>0</v>
      </c>
      <c r="G52" s="261">
        <v>6870.81</v>
      </c>
      <c r="H52" s="264">
        <v>0</v>
      </c>
      <c r="K52" s="102"/>
    </row>
    <row r="53" spans="1:11" s="217" customFormat="1">
      <c r="A53" s="101"/>
      <c r="B53" s="432" t="s">
        <v>529</v>
      </c>
      <c r="C53" s="275"/>
      <c r="D53" s="277">
        <v>207896.83000000002</v>
      </c>
      <c r="E53" s="277"/>
      <c r="F53" s="278">
        <v>1421577733.8570001</v>
      </c>
      <c r="G53" s="277"/>
      <c r="H53" s="278">
        <v>1555092621.0163</v>
      </c>
      <c r="K53" s="273"/>
    </row>
    <row r="54" spans="1:11">
      <c r="A54" s="176"/>
      <c r="B54" s="431" t="s">
        <v>121</v>
      </c>
      <c r="C54" s="431"/>
      <c r="D54" s="433"/>
      <c r="E54" s="433"/>
      <c r="F54" s="434"/>
      <c r="G54" s="433"/>
      <c r="H54" s="434"/>
      <c r="I54" s="224"/>
      <c r="K54" s="102"/>
    </row>
    <row r="55" spans="1:11">
      <c r="A55" s="176"/>
      <c r="B55" s="237" t="s">
        <v>499</v>
      </c>
      <c r="C55" s="237"/>
      <c r="D55" s="263"/>
      <c r="E55" s="263"/>
      <c r="F55" s="265"/>
      <c r="G55" s="263"/>
      <c r="H55" s="265"/>
      <c r="K55" s="102"/>
    </row>
    <row r="56" spans="1:11">
      <c r="A56" s="176"/>
      <c r="B56" s="168" t="s">
        <v>177</v>
      </c>
      <c r="C56" s="169" t="s">
        <v>0</v>
      </c>
      <c r="D56" s="262">
        <v>5636.3600000000006</v>
      </c>
      <c r="E56" s="261">
        <v>6850.05</v>
      </c>
      <c r="F56" s="264">
        <v>38609347.818000004</v>
      </c>
      <c r="G56" s="261">
        <v>6887.4</v>
      </c>
      <c r="H56" s="264">
        <v>0</v>
      </c>
      <c r="K56" s="102"/>
    </row>
    <row r="57" spans="1:11">
      <c r="A57" s="176"/>
      <c r="B57" s="260" t="s">
        <v>167</v>
      </c>
      <c r="C57" s="169" t="s">
        <v>0</v>
      </c>
      <c r="D57" s="262">
        <v>0</v>
      </c>
      <c r="E57" s="261">
        <v>6850.05</v>
      </c>
      <c r="F57" s="264">
        <v>0</v>
      </c>
      <c r="G57" s="261">
        <v>6887.4</v>
      </c>
      <c r="H57" s="266">
        <v>0</v>
      </c>
      <c r="K57" s="102"/>
    </row>
    <row r="58" spans="1:11">
      <c r="A58" s="176"/>
      <c r="B58" s="237" t="s">
        <v>500</v>
      </c>
      <c r="C58" s="237"/>
      <c r="D58" s="263"/>
      <c r="E58" s="263"/>
      <c r="F58" s="265"/>
      <c r="G58" s="263"/>
      <c r="H58" s="265"/>
      <c r="K58" s="102"/>
    </row>
    <row r="59" spans="1:11">
      <c r="A59" s="176"/>
      <c r="B59" s="260" t="s">
        <v>501</v>
      </c>
      <c r="C59" s="169" t="s">
        <v>0</v>
      </c>
      <c r="D59" s="262">
        <v>0</v>
      </c>
      <c r="E59" s="261">
        <v>6850.05</v>
      </c>
      <c r="F59" s="264">
        <v>0</v>
      </c>
      <c r="G59" s="261">
        <v>6887.4</v>
      </c>
      <c r="H59" s="266">
        <v>0</v>
      </c>
    </row>
    <row r="60" spans="1:11">
      <c r="A60" s="176"/>
      <c r="B60" s="237" t="s">
        <v>178</v>
      </c>
      <c r="C60" s="237"/>
      <c r="D60" s="263"/>
      <c r="E60" s="263"/>
      <c r="F60" s="265"/>
      <c r="G60" s="263"/>
      <c r="H60" s="265"/>
    </row>
    <row r="61" spans="1:11">
      <c r="A61" s="176"/>
      <c r="B61" s="260" t="s">
        <v>465</v>
      </c>
      <c r="C61" s="169" t="s">
        <v>0</v>
      </c>
      <c r="D61" s="262">
        <v>0</v>
      </c>
      <c r="E61" s="261">
        <v>6850.05</v>
      </c>
      <c r="F61" s="264">
        <v>0</v>
      </c>
      <c r="G61" s="261">
        <v>6887.4</v>
      </c>
      <c r="H61" s="266">
        <v>0</v>
      </c>
    </row>
    <row r="62" spans="1:11">
      <c r="A62" s="176"/>
      <c r="B62" s="260" t="s">
        <v>523</v>
      </c>
      <c r="C62" s="169" t="s">
        <v>0</v>
      </c>
      <c r="D62" s="262">
        <v>0</v>
      </c>
      <c r="E62" s="261">
        <v>6850.05</v>
      </c>
      <c r="F62" s="264">
        <v>0</v>
      </c>
      <c r="G62" s="261">
        <v>6887.4</v>
      </c>
      <c r="H62" s="264">
        <v>0</v>
      </c>
    </row>
    <row r="63" spans="1:11" s="217" customFormat="1">
      <c r="A63" s="101"/>
      <c r="B63" s="274" t="s">
        <v>530</v>
      </c>
      <c r="C63" s="275"/>
      <c r="D63" s="276">
        <v>5636.3600000000006</v>
      </c>
      <c r="E63" s="277"/>
      <c r="F63" s="278">
        <v>38609347.818000004</v>
      </c>
      <c r="G63" s="277"/>
      <c r="H63" s="278"/>
    </row>
    <row r="64" spans="1:11" s="217" customFormat="1" ht="18.75" customHeight="1">
      <c r="A64" s="101"/>
      <c r="B64" s="289" t="s">
        <v>558</v>
      </c>
      <c r="C64" s="290"/>
      <c r="D64" s="291">
        <v>213533.19</v>
      </c>
      <c r="E64" s="292"/>
      <c r="F64" s="293">
        <v>1460187081.6750002</v>
      </c>
      <c r="G64" s="292"/>
      <c r="H64" s="293">
        <v>1555092621.0163</v>
      </c>
    </row>
    <row r="65" spans="1:8">
      <c r="A65" s="176"/>
    </row>
    <row r="66" spans="1:8">
      <c r="A66" s="176"/>
      <c r="B66" s="217" t="s">
        <v>175</v>
      </c>
    </row>
    <row r="67" spans="1:8">
      <c r="A67" s="176"/>
    </row>
    <row r="68" spans="1:8" ht="36" customHeight="1">
      <c r="A68" s="176"/>
      <c r="B68" s="688" t="s">
        <v>54</v>
      </c>
      <c r="C68" s="436" t="s">
        <v>188</v>
      </c>
      <c r="D68" s="436" t="s">
        <v>221</v>
      </c>
      <c r="E68" s="436" t="s">
        <v>188</v>
      </c>
      <c r="F68" s="436" t="s">
        <v>221</v>
      </c>
      <c r="G68" s="19"/>
      <c r="H68" s="225"/>
    </row>
    <row r="69" spans="1:8">
      <c r="A69" s="176"/>
      <c r="B69" s="688"/>
      <c r="C69" s="436" t="s">
        <v>559</v>
      </c>
      <c r="D69" s="436" t="s">
        <v>559</v>
      </c>
      <c r="E69" s="436" t="s">
        <v>513</v>
      </c>
      <c r="F69" s="436" t="s">
        <v>513</v>
      </c>
      <c r="G69" s="226"/>
      <c r="H69" s="226"/>
    </row>
    <row r="70" spans="1:8" s="19" customFormat="1" ht="28.5" customHeight="1">
      <c r="A70" s="227"/>
      <c r="B70" s="294" t="s">
        <v>181</v>
      </c>
      <c r="C70" s="295">
        <v>6837.9</v>
      </c>
      <c r="D70" s="296">
        <v>-17206792</v>
      </c>
      <c r="E70" s="295">
        <v>6870.81</v>
      </c>
      <c r="F70" s="296">
        <v>180141146</v>
      </c>
      <c r="G70" s="226"/>
      <c r="H70" s="226"/>
    </row>
    <row r="71" spans="1:8" ht="27.75" customHeight="1">
      <c r="A71" s="176"/>
      <c r="B71" s="294" t="s">
        <v>182</v>
      </c>
      <c r="C71" s="295">
        <v>6850.05</v>
      </c>
      <c r="D71" s="296">
        <v>-139499</v>
      </c>
      <c r="E71" s="295">
        <v>6887.4</v>
      </c>
      <c r="F71" s="296">
        <v>0</v>
      </c>
      <c r="G71" s="226"/>
      <c r="H71" s="47"/>
    </row>
    <row r="72" spans="1:8" ht="18.75" customHeight="1">
      <c r="A72" s="176"/>
      <c r="B72" s="297" t="s">
        <v>201</v>
      </c>
      <c r="C72" s="298"/>
      <c r="D72" s="299">
        <v>-17346291</v>
      </c>
      <c r="E72" s="298"/>
      <c r="F72" s="300">
        <v>180141146</v>
      </c>
      <c r="G72" s="226"/>
      <c r="H72" s="47"/>
    </row>
    <row r="73" spans="1:8" ht="20.25" customHeight="1">
      <c r="A73" s="176"/>
      <c r="B73" s="294" t="s">
        <v>183</v>
      </c>
      <c r="C73" s="295">
        <v>6837.9</v>
      </c>
      <c r="D73" s="301">
        <v>29200428</v>
      </c>
      <c r="E73" s="295">
        <v>6870.81</v>
      </c>
      <c r="F73" s="301">
        <v>-160737417</v>
      </c>
      <c r="G73" s="226"/>
      <c r="H73" s="47"/>
    </row>
    <row r="74" spans="1:8" ht="20.25" customHeight="1">
      <c r="A74" s="176"/>
      <c r="B74" s="294" t="s">
        <v>184</v>
      </c>
      <c r="C74" s="295">
        <v>6850.05</v>
      </c>
      <c r="D74" s="301">
        <v>-20512</v>
      </c>
      <c r="E74" s="295">
        <v>6887.4</v>
      </c>
      <c r="F74" s="301">
        <v>0</v>
      </c>
      <c r="G74" s="226"/>
      <c r="H74" s="47"/>
    </row>
    <row r="75" spans="1:8" ht="22.2" customHeight="1">
      <c r="A75" s="176"/>
      <c r="B75" s="438" t="s">
        <v>202</v>
      </c>
      <c r="C75" s="439"/>
      <c r="D75" s="440">
        <v>29179916</v>
      </c>
      <c r="E75" s="439"/>
      <c r="F75" s="441">
        <v>-160737417</v>
      </c>
      <c r="G75" s="226"/>
      <c r="H75" s="47"/>
    </row>
    <row r="76" spans="1:8" ht="22.2" customHeight="1">
      <c r="A76" s="176"/>
      <c r="B76" s="306" t="s">
        <v>531</v>
      </c>
      <c r="C76" s="295"/>
      <c r="D76" s="301">
        <v>11993636</v>
      </c>
      <c r="E76" s="295"/>
      <c r="F76" s="301">
        <v>19403729</v>
      </c>
      <c r="G76" s="226"/>
      <c r="H76" s="47"/>
    </row>
    <row r="77" spans="1:8" ht="22.2" customHeight="1">
      <c r="A77" s="176"/>
      <c r="B77" s="306" t="s">
        <v>532</v>
      </c>
      <c r="C77" s="295"/>
      <c r="D77" s="301">
        <v>-160011</v>
      </c>
      <c r="E77" s="295"/>
      <c r="F77" s="301">
        <v>0</v>
      </c>
      <c r="G77" s="226"/>
      <c r="H77" s="47"/>
    </row>
    <row r="78" spans="1:8" ht="19.5" customHeight="1">
      <c r="A78" s="176"/>
      <c r="B78" s="302" t="s">
        <v>396</v>
      </c>
      <c r="C78" s="303"/>
      <c r="D78" s="304">
        <v>11833625</v>
      </c>
      <c r="E78" s="303"/>
      <c r="F78" s="305">
        <v>19403729</v>
      </c>
      <c r="G78" s="226"/>
      <c r="H78" s="47"/>
    </row>
    <row r="79" spans="1:8" ht="21" customHeight="1">
      <c r="A79" s="176"/>
      <c r="D79" s="228"/>
    </row>
    <row r="80" spans="1:8">
      <c r="A80" s="176"/>
      <c r="B80" s="217" t="s">
        <v>176</v>
      </c>
      <c r="D80" s="229"/>
    </row>
    <row r="81" spans="1:11">
      <c r="A81" s="176"/>
      <c r="B81" s="14" t="s">
        <v>123</v>
      </c>
    </row>
    <row r="82" spans="1:11">
      <c r="A82" s="176"/>
      <c r="B82" s="217"/>
    </row>
    <row r="83" spans="1:11">
      <c r="A83" s="176"/>
      <c r="B83" s="449" t="s">
        <v>397</v>
      </c>
      <c r="C83" s="450">
        <v>44742</v>
      </c>
      <c r="D83" s="451">
        <v>44561</v>
      </c>
    </row>
    <row r="84" spans="1:11">
      <c r="A84" s="230"/>
      <c r="B84" s="446" t="s">
        <v>753</v>
      </c>
      <c r="C84" s="447"/>
      <c r="D84" s="448"/>
      <c r="K84" s="102"/>
    </row>
    <row r="85" spans="1:11">
      <c r="A85" s="230"/>
      <c r="B85" s="163" t="s">
        <v>754</v>
      </c>
      <c r="C85" s="443">
        <v>4000000</v>
      </c>
      <c r="D85" s="445">
        <v>4000000</v>
      </c>
      <c r="K85" s="102"/>
    </row>
    <row r="86" spans="1:11">
      <c r="A86" s="230"/>
      <c r="B86" s="446" t="s">
        <v>755</v>
      </c>
      <c r="C86" s="447"/>
      <c r="D86" s="448"/>
      <c r="K86" s="102"/>
    </row>
    <row r="87" spans="1:11">
      <c r="A87" s="230"/>
      <c r="B87" s="163" t="s">
        <v>756</v>
      </c>
      <c r="C87" s="443">
        <v>12263412</v>
      </c>
      <c r="D87" s="445">
        <v>2700041</v>
      </c>
      <c r="K87" s="102"/>
    </row>
    <row r="88" spans="1:11">
      <c r="A88" s="230"/>
      <c r="B88" s="163" t="s">
        <v>757</v>
      </c>
      <c r="C88" s="443">
        <v>57627154</v>
      </c>
      <c r="D88" s="445">
        <v>12986175</v>
      </c>
      <c r="K88" s="102"/>
    </row>
    <row r="89" spans="1:11">
      <c r="A89" s="230"/>
      <c r="B89" s="446" t="s">
        <v>758</v>
      </c>
      <c r="C89" s="447"/>
      <c r="D89" s="448"/>
      <c r="K89" s="102"/>
    </row>
    <row r="90" spans="1:11">
      <c r="A90" s="230"/>
      <c r="B90" s="163" t="s">
        <v>759</v>
      </c>
      <c r="C90" s="443">
        <v>1345985912</v>
      </c>
      <c r="D90" s="445">
        <v>1540322234</v>
      </c>
      <c r="K90" s="102"/>
    </row>
    <row r="91" spans="1:11">
      <c r="A91" s="230"/>
      <c r="B91" s="446" t="s">
        <v>760</v>
      </c>
      <c r="C91" s="447"/>
      <c r="D91" s="448"/>
      <c r="K91" s="102"/>
    </row>
    <row r="92" spans="1:11">
      <c r="A92" s="230"/>
      <c r="B92" s="163" t="s">
        <v>761</v>
      </c>
      <c r="C92" s="443">
        <v>1701270</v>
      </c>
      <c r="D92" s="445">
        <v>1784212</v>
      </c>
      <c r="K92" s="102"/>
    </row>
    <row r="93" spans="1:11">
      <c r="A93" s="230"/>
      <c r="B93" s="442" t="s">
        <v>58</v>
      </c>
      <c r="C93" s="444">
        <v>1421577748</v>
      </c>
      <c r="D93" s="444">
        <v>1561792662</v>
      </c>
      <c r="E93" s="223"/>
      <c r="F93" s="223"/>
    </row>
    <row r="94" spans="1:11">
      <c r="A94" s="230"/>
      <c r="C94" s="223"/>
      <c r="D94" s="229"/>
    </row>
    <row r="95" spans="1:11">
      <c r="A95" s="176"/>
      <c r="D95" s="229"/>
    </row>
    <row r="96" spans="1:11">
      <c r="A96" s="176"/>
      <c r="C96" s="223"/>
    </row>
    <row r="97" spans="1:10">
      <c r="A97" s="176"/>
      <c r="B97" s="217" t="s">
        <v>401</v>
      </c>
      <c r="C97" s="29"/>
      <c r="D97" s="64"/>
      <c r="E97" s="29"/>
      <c r="F97" s="29"/>
      <c r="G97" s="29"/>
      <c r="H97" s="29"/>
      <c r="I97" s="29"/>
      <c r="J97" s="29"/>
    </row>
    <row r="98" spans="1:10">
      <c r="A98" s="176"/>
      <c r="B98" s="217"/>
      <c r="C98" s="29"/>
      <c r="D98" s="29"/>
      <c r="E98" s="29"/>
      <c r="F98" s="29"/>
      <c r="G98" s="29"/>
      <c r="H98" s="29"/>
      <c r="I98" s="29"/>
      <c r="J98" s="29"/>
    </row>
    <row r="99" spans="1:10">
      <c r="A99" s="176"/>
      <c r="B99" s="14" t="s">
        <v>560</v>
      </c>
      <c r="C99" s="29"/>
      <c r="D99" s="29"/>
      <c r="E99" s="29"/>
      <c r="F99" s="29"/>
      <c r="G99" s="29"/>
      <c r="H99" s="29"/>
      <c r="I99" s="29"/>
      <c r="J99" s="29"/>
    </row>
    <row r="100" spans="1:10">
      <c r="A100" s="176"/>
      <c r="B100" s="217"/>
      <c r="C100" s="29"/>
      <c r="D100" s="29"/>
      <c r="E100" s="29"/>
      <c r="F100" s="29"/>
      <c r="G100" s="29"/>
      <c r="H100" s="29"/>
      <c r="I100" s="29"/>
      <c r="J100" s="29"/>
    </row>
    <row r="101" spans="1:10">
      <c r="A101" s="176"/>
      <c r="B101" s="692" t="s">
        <v>124</v>
      </c>
      <c r="C101" s="693"/>
      <c r="D101" s="693"/>
      <c r="E101" s="693"/>
      <c r="F101" s="693"/>
      <c r="G101" s="693"/>
      <c r="H101" s="694" t="s">
        <v>561</v>
      </c>
      <c r="I101" s="694"/>
      <c r="J101" s="695"/>
    </row>
    <row r="102" spans="1:10">
      <c r="A102" s="176"/>
      <c r="B102" s="696" t="s">
        <v>129</v>
      </c>
      <c r="C102" s="696" t="s">
        <v>128</v>
      </c>
      <c r="D102" s="697" t="s">
        <v>127</v>
      </c>
      <c r="E102" s="696" t="s">
        <v>125</v>
      </c>
      <c r="F102" s="696"/>
      <c r="G102" s="696" t="s">
        <v>126</v>
      </c>
      <c r="H102" s="696" t="s">
        <v>11</v>
      </c>
      <c r="I102" s="696" t="s">
        <v>399</v>
      </c>
      <c r="J102" s="697" t="s">
        <v>18</v>
      </c>
    </row>
    <row r="103" spans="1:10">
      <c r="A103" s="176"/>
      <c r="B103" s="696"/>
      <c r="C103" s="696"/>
      <c r="D103" s="697"/>
      <c r="E103" s="458" t="s">
        <v>6</v>
      </c>
      <c r="F103" s="458" t="s">
        <v>0</v>
      </c>
      <c r="G103" s="696"/>
      <c r="H103" s="696"/>
      <c r="I103" s="696"/>
      <c r="J103" s="697"/>
    </row>
    <row r="104" spans="1:10">
      <c r="A104" s="176"/>
      <c r="B104" s="467" t="s">
        <v>130</v>
      </c>
      <c r="C104" s="468"/>
      <c r="D104" s="468"/>
      <c r="E104" s="468"/>
      <c r="F104" s="468"/>
      <c r="G104" s="468"/>
      <c r="H104" s="459"/>
      <c r="I104" s="459"/>
      <c r="J104" s="460"/>
    </row>
    <row r="105" spans="1:10">
      <c r="A105" s="176"/>
      <c r="B105" s="469" t="s">
        <v>483</v>
      </c>
      <c r="C105" s="470"/>
      <c r="D105" s="470"/>
      <c r="E105" s="470"/>
      <c r="F105" s="470"/>
      <c r="G105" s="470"/>
      <c r="H105" s="461"/>
      <c r="I105" s="461"/>
      <c r="J105" s="462"/>
    </row>
    <row r="106" spans="1:10" ht="14.4" thickBot="1">
      <c r="B106" s="471" t="s">
        <v>482</v>
      </c>
      <c r="C106" s="472"/>
      <c r="D106" s="472"/>
      <c r="E106" s="472"/>
      <c r="F106" s="472"/>
      <c r="G106" s="472"/>
      <c r="H106" s="461"/>
      <c r="I106" s="461"/>
      <c r="J106" s="462"/>
    </row>
    <row r="107" spans="1:10">
      <c r="B107" s="473" t="s">
        <v>562</v>
      </c>
      <c r="C107" s="474"/>
      <c r="D107" s="475"/>
      <c r="E107" s="475"/>
      <c r="F107" s="475"/>
      <c r="G107" s="476">
        <v>0</v>
      </c>
      <c r="H107" s="452"/>
      <c r="I107" s="452"/>
      <c r="J107" s="133"/>
    </row>
    <row r="108" spans="1:10" ht="14.4" thickBot="1">
      <c r="B108" s="477" t="s">
        <v>197</v>
      </c>
      <c r="C108" s="478"/>
      <c r="D108" s="479"/>
      <c r="E108" s="479"/>
      <c r="F108" s="479"/>
      <c r="G108" s="480">
        <v>0</v>
      </c>
      <c r="H108" s="205"/>
      <c r="I108" s="205"/>
      <c r="J108" s="205"/>
    </row>
    <row r="109" spans="1:10">
      <c r="B109" s="463" t="s">
        <v>98</v>
      </c>
      <c r="C109" s="464"/>
      <c r="D109" s="464"/>
      <c r="E109" s="464"/>
      <c r="F109" s="464"/>
      <c r="G109" s="465"/>
      <c r="H109" s="181"/>
      <c r="I109" s="206"/>
      <c r="J109" s="181"/>
    </row>
    <row r="110" spans="1:10">
      <c r="B110" s="453" t="s">
        <v>762</v>
      </c>
      <c r="C110" s="454" t="s">
        <v>131</v>
      </c>
      <c r="D110" s="455">
        <v>1</v>
      </c>
      <c r="E110" s="455">
        <v>200000000</v>
      </c>
      <c r="F110" s="455">
        <v>0</v>
      </c>
      <c r="G110" s="455">
        <v>900000000</v>
      </c>
      <c r="H110" s="181"/>
      <c r="I110" s="126"/>
      <c r="J110" s="29"/>
    </row>
    <row r="111" spans="1:10" ht="14.4" thickBot="1">
      <c r="B111" s="481" t="s">
        <v>820</v>
      </c>
      <c r="C111" s="482" t="s">
        <v>56</v>
      </c>
      <c r="D111" s="483">
        <v>1</v>
      </c>
      <c r="E111" s="483">
        <v>0</v>
      </c>
      <c r="F111" s="483">
        <v>100000</v>
      </c>
      <c r="G111" s="483">
        <v>0</v>
      </c>
      <c r="H111" s="181"/>
      <c r="I111" s="126"/>
      <c r="J111" s="29"/>
    </row>
    <row r="112" spans="1:10">
      <c r="B112" s="473" t="s">
        <v>190</v>
      </c>
      <c r="C112" s="474"/>
      <c r="D112" s="484"/>
      <c r="E112" s="484"/>
      <c r="F112" s="484"/>
      <c r="G112" s="476">
        <v>900000000</v>
      </c>
      <c r="H112" s="182"/>
      <c r="I112" s="29"/>
      <c r="J112" s="29"/>
    </row>
    <row r="113" spans="2:10" ht="14.4" thickBot="1">
      <c r="B113" s="477" t="s">
        <v>191</v>
      </c>
      <c r="C113" s="478"/>
      <c r="D113" s="485"/>
      <c r="E113" s="485"/>
      <c r="F113" s="485"/>
      <c r="G113" s="480">
        <v>0</v>
      </c>
      <c r="H113" s="29"/>
      <c r="I113" s="29"/>
      <c r="J113" s="29"/>
    </row>
    <row r="114" spans="2:10">
      <c r="B114" s="29"/>
      <c r="C114" s="29"/>
      <c r="D114" s="29"/>
      <c r="E114" s="29"/>
      <c r="F114" s="29"/>
      <c r="G114" s="29"/>
      <c r="H114" s="29"/>
      <c r="I114" s="29"/>
      <c r="J114" s="29"/>
    </row>
    <row r="115" spans="2:10">
      <c r="B115" s="690" t="s">
        <v>563</v>
      </c>
      <c r="C115" s="690"/>
      <c r="D115" s="690"/>
      <c r="E115" s="690"/>
      <c r="F115" s="690"/>
      <c r="G115" s="690"/>
      <c r="H115" s="29"/>
      <c r="I115" s="29"/>
      <c r="J115" s="29"/>
    </row>
    <row r="116" spans="2:10">
      <c r="B116" s="29"/>
      <c r="C116" s="29"/>
      <c r="D116" s="29"/>
      <c r="E116" s="29"/>
      <c r="F116" s="29"/>
      <c r="G116" s="29"/>
      <c r="H116" s="29"/>
      <c r="I116" s="29"/>
      <c r="J116" s="29"/>
    </row>
    <row r="117" spans="2:10" ht="26.4">
      <c r="B117" s="486" t="s">
        <v>142</v>
      </c>
      <c r="C117" s="487" t="s">
        <v>169</v>
      </c>
      <c r="D117" s="487" t="s">
        <v>126</v>
      </c>
      <c r="E117" s="487" t="s">
        <v>125</v>
      </c>
      <c r="F117" s="487" t="s">
        <v>170</v>
      </c>
      <c r="G117" s="29"/>
      <c r="H117" s="29"/>
      <c r="I117" s="29"/>
      <c r="J117" s="29"/>
    </row>
    <row r="118" spans="2:10">
      <c r="B118" s="691" t="s">
        <v>91</v>
      </c>
      <c r="C118" s="691"/>
      <c r="D118" s="691"/>
      <c r="E118" s="691"/>
      <c r="F118" s="691"/>
      <c r="G118" s="29"/>
      <c r="H118" s="29"/>
      <c r="I118" s="29"/>
      <c r="J118" s="29"/>
    </row>
    <row r="119" spans="2:10">
      <c r="B119" s="453" t="s">
        <v>764</v>
      </c>
      <c r="C119" s="488"/>
      <c r="D119" s="488"/>
      <c r="E119" s="456"/>
      <c r="F119" s="488"/>
      <c r="G119" s="29"/>
      <c r="H119" s="29"/>
      <c r="I119" s="29"/>
      <c r="J119" s="29"/>
    </row>
    <row r="120" spans="2:10">
      <c r="B120" s="453" t="s">
        <v>765</v>
      </c>
      <c r="C120" s="488"/>
      <c r="D120" s="488"/>
      <c r="E120" s="456"/>
      <c r="F120" s="488"/>
      <c r="G120" s="122"/>
      <c r="H120" s="29"/>
      <c r="I120" s="29"/>
      <c r="J120" s="29"/>
    </row>
    <row r="121" spans="2:10">
      <c r="B121" s="466" t="s">
        <v>190</v>
      </c>
      <c r="C121" s="489"/>
      <c r="D121" s="490">
        <v>0</v>
      </c>
      <c r="E121" s="490">
        <v>0</v>
      </c>
      <c r="F121" s="490">
        <v>0</v>
      </c>
      <c r="G121" s="126"/>
      <c r="H121" s="29"/>
      <c r="I121" s="29"/>
      <c r="J121" s="29"/>
    </row>
    <row r="122" spans="2:10">
      <c r="B122" s="466" t="s">
        <v>191</v>
      </c>
      <c r="C122" s="489"/>
      <c r="D122" s="490">
        <v>0</v>
      </c>
      <c r="E122" s="490">
        <v>0</v>
      </c>
      <c r="F122" s="490">
        <v>0</v>
      </c>
      <c r="G122" s="179"/>
      <c r="H122" s="29"/>
      <c r="I122" s="29"/>
      <c r="J122" s="29"/>
    </row>
    <row r="123" spans="2:10">
      <c r="B123" s="691" t="s">
        <v>394</v>
      </c>
      <c r="C123" s="691"/>
      <c r="D123" s="691"/>
      <c r="E123" s="691"/>
      <c r="F123" s="691"/>
      <c r="G123" s="29"/>
      <c r="H123" s="29"/>
      <c r="I123" s="29"/>
      <c r="J123" s="29"/>
    </row>
    <row r="124" spans="2:10">
      <c r="B124" s="491" t="s">
        <v>762</v>
      </c>
      <c r="C124" s="457">
        <v>200000000</v>
      </c>
      <c r="D124" s="457">
        <v>900000000</v>
      </c>
      <c r="E124" s="457">
        <v>200000000</v>
      </c>
      <c r="F124" s="457">
        <v>900000000</v>
      </c>
      <c r="G124" s="29"/>
      <c r="H124" s="29"/>
      <c r="I124" s="29"/>
      <c r="J124" s="29"/>
    </row>
    <row r="125" spans="2:10">
      <c r="B125" s="491" t="s">
        <v>763</v>
      </c>
      <c r="C125" s="457">
        <v>692152000</v>
      </c>
      <c r="D125" s="457">
        <v>0</v>
      </c>
      <c r="E125" s="457">
        <v>0</v>
      </c>
      <c r="F125" s="457">
        <v>0</v>
      </c>
      <c r="G125" s="29"/>
      <c r="H125" s="29"/>
      <c r="I125" s="29"/>
      <c r="J125" s="29"/>
    </row>
    <row r="126" spans="2:10">
      <c r="B126" s="466" t="s">
        <v>190</v>
      </c>
      <c r="C126" s="492">
        <v>892152000</v>
      </c>
      <c r="D126" s="492">
        <v>900000000</v>
      </c>
      <c r="E126" s="492"/>
      <c r="F126" s="492">
        <v>900000000</v>
      </c>
      <c r="G126" s="29"/>
      <c r="H126" s="29"/>
      <c r="I126" s="29"/>
      <c r="J126" s="29"/>
    </row>
    <row r="127" spans="2:10">
      <c r="B127" s="466" t="s">
        <v>191</v>
      </c>
      <c r="C127" s="493"/>
      <c r="D127" s="494">
        <v>1593688508</v>
      </c>
      <c r="E127" s="494"/>
      <c r="F127" s="494">
        <v>1593688508</v>
      </c>
      <c r="G127" s="29"/>
      <c r="H127" s="29"/>
      <c r="I127" s="29"/>
      <c r="J127" s="29"/>
    </row>
  </sheetData>
  <mergeCells count="18">
    <mergeCell ref="B115:G115"/>
    <mergeCell ref="B118:F118"/>
    <mergeCell ref="B123:F123"/>
    <mergeCell ref="B101:G101"/>
    <mergeCell ref="H101:J101"/>
    <mergeCell ref="B102:B103"/>
    <mergeCell ref="C102:C103"/>
    <mergeCell ref="D102:D103"/>
    <mergeCell ref="E102:F102"/>
    <mergeCell ref="G102:G103"/>
    <mergeCell ref="H102:H103"/>
    <mergeCell ref="I102:I103"/>
    <mergeCell ref="J102:J103"/>
    <mergeCell ref="B68:B69"/>
    <mergeCell ref="B18:H18"/>
    <mergeCell ref="B25:H25"/>
    <mergeCell ref="B27:H27"/>
    <mergeCell ref="B28:B29"/>
  </mergeCells>
  <pageMargins left="0.7" right="0.7" top="0.75" bottom="0.75" header="0.3" footer="0.3"/>
  <pageSetup paperSize="9" scale="37"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92D050"/>
  </sheetPr>
  <dimension ref="A9:O71"/>
  <sheetViews>
    <sheetView showGridLines="0" view="pageBreakPreview" topLeftCell="A51" zoomScaleNormal="80" zoomScaleSheetLayoutView="100" workbookViewId="0">
      <selection activeCell="D70" sqref="D70"/>
    </sheetView>
  </sheetViews>
  <sheetFormatPr baseColWidth="10" defaultColWidth="9.33203125" defaultRowHeight="13.8"/>
  <cols>
    <col min="1" max="1" width="4.33203125" style="102" customWidth="1"/>
    <col min="2" max="2" width="69.5546875" style="14" customWidth="1"/>
    <col min="3" max="5" width="22.6640625" style="14" customWidth="1"/>
    <col min="6" max="6" width="25.88671875" style="14" customWidth="1"/>
    <col min="7" max="7" width="4.109375" style="14" customWidth="1"/>
    <col min="8" max="8" width="22.6640625" style="14" customWidth="1"/>
    <col min="9" max="9" width="16.6640625" style="14" customWidth="1"/>
    <col min="10" max="10" width="18.6640625" style="14" customWidth="1"/>
    <col min="11" max="16384" width="9.33203125" style="14"/>
  </cols>
  <sheetData>
    <row r="9" spans="1:8">
      <c r="A9" s="101"/>
      <c r="B9" s="217"/>
      <c r="C9" s="217"/>
      <c r="D9" s="217"/>
      <c r="E9" s="217"/>
      <c r="F9" s="217"/>
      <c r="G9" s="217"/>
      <c r="H9" s="217"/>
    </row>
    <row r="10" spans="1:8">
      <c r="A10" s="101"/>
      <c r="B10" s="217"/>
      <c r="C10" s="217"/>
      <c r="D10" s="217"/>
      <c r="E10" s="217"/>
      <c r="F10" s="217"/>
      <c r="G10" s="217"/>
      <c r="H10" s="217"/>
    </row>
    <row r="11" spans="1:8">
      <c r="A11" s="101"/>
      <c r="B11" s="217"/>
      <c r="C11" s="217"/>
      <c r="D11" s="217"/>
      <c r="E11" s="217"/>
      <c r="F11" s="217"/>
      <c r="G11" s="217"/>
      <c r="H11" s="217"/>
    </row>
    <row r="12" spans="1:8">
      <c r="A12" s="101"/>
      <c r="B12" s="217"/>
      <c r="C12" s="217"/>
      <c r="D12" s="217"/>
      <c r="E12" s="217"/>
      <c r="F12" s="217"/>
      <c r="G12" s="217"/>
      <c r="H12" s="217"/>
    </row>
    <row r="13" spans="1:8">
      <c r="A13" s="101"/>
      <c r="B13" s="217"/>
      <c r="C13" s="217"/>
      <c r="D13" s="217"/>
      <c r="E13" s="217"/>
      <c r="F13" s="217"/>
      <c r="G13" s="217"/>
      <c r="H13" s="217"/>
    </row>
    <row r="14" spans="1:8">
      <c r="A14" s="101"/>
      <c r="B14" s="217"/>
      <c r="C14" s="217"/>
      <c r="D14" s="217"/>
      <c r="E14" s="217"/>
      <c r="F14" s="217"/>
      <c r="G14" s="217"/>
      <c r="H14" s="217"/>
    </row>
    <row r="15" spans="1:8">
      <c r="A15" s="176"/>
      <c r="B15" s="185" t="s">
        <v>398</v>
      </c>
    </row>
    <row r="16" spans="1:8">
      <c r="A16" s="176"/>
    </row>
    <row r="17" spans="1:6">
      <c r="A17" s="176"/>
      <c r="B17" s="358" t="s">
        <v>228</v>
      </c>
      <c r="C17" s="104"/>
      <c r="D17" s="104"/>
      <c r="E17" s="104"/>
      <c r="F17" s="105"/>
    </row>
    <row r="18" spans="1:6">
      <c r="A18" s="176"/>
      <c r="B18" s="163" t="s">
        <v>719</v>
      </c>
      <c r="F18" s="164"/>
    </row>
    <row r="19" spans="1:6">
      <c r="A19" s="176"/>
      <c r="B19" s="163"/>
      <c r="F19" s="164"/>
    </row>
    <row r="20" spans="1:6">
      <c r="A20" s="176"/>
      <c r="B20" s="130" t="s">
        <v>229</v>
      </c>
      <c r="F20" s="164"/>
    </row>
    <row r="21" spans="1:6" ht="29.4" customHeight="1">
      <c r="A21" s="176"/>
      <c r="B21" s="703" t="s">
        <v>404</v>
      </c>
      <c r="C21" s="704"/>
      <c r="D21" s="704"/>
      <c r="E21" s="704"/>
      <c r="F21" s="705"/>
    </row>
    <row r="22" spans="1:6">
      <c r="A22" s="176"/>
      <c r="B22" s="163"/>
      <c r="F22" s="164"/>
    </row>
    <row r="23" spans="1:6">
      <c r="A23" s="176"/>
      <c r="B23" s="130" t="s">
        <v>230</v>
      </c>
      <c r="F23" s="164"/>
    </row>
    <row r="24" spans="1:6" ht="30.6" customHeight="1">
      <c r="A24" s="176"/>
      <c r="B24" s="701" t="s">
        <v>720</v>
      </c>
      <c r="C24" s="627"/>
      <c r="D24" s="627"/>
      <c r="E24" s="627"/>
      <c r="F24" s="702"/>
    </row>
    <row r="25" spans="1:6" ht="5.4" customHeight="1">
      <c r="A25" s="176"/>
      <c r="B25" s="355"/>
      <c r="C25" s="58"/>
      <c r="D25" s="58"/>
      <c r="E25" s="58"/>
      <c r="F25" s="356"/>
    </row>
    <row r="26" spans="1:6" ht="17.399999999999999" customHeight="1">
      <c r="A26" s="176"/>
      <c r="B26" s="709"/>
      <c r="C26" s="710"/>
      <c r="D26" s="710"/>
      <c r="E26" s="710"/>
      <c r="F26" s="711"/>
    </row>
    <row r="27" spans="1:6">
      <c r="A27" s="176"/>
    </row>
    <row r="28" spans="1:6">
      <c r="A28" s="176"/>
    </row>
    <row r="29" spans="1:6">
      <c r="A29" s="176"/>
      <c r="B29" s="217" t="s">
        <v>439</v>
      </c>
    </row>
    <row r="30" spans="1:6">
      <c r="A30" s="176"/>
      <c r="B30" s="217"/>
    </row>
    <row r="31" spans="1:6">
      <c r="A31" s="176"/>
      <c r="B31" s="107" t="s">
        <v>569</v>
      </c>
      <c r="C31" s="104"/>
      <c r="D31" s="104"/>
      <c r="E31" s="104"/>
      <c r="F31" s="105"/>
    </row>
    <row r="32" spans="1:6">
      <c r="A32" s="176"/>
      <c r="B32" s="163" t="s">
        <v>722</v>
      </c>
      <c r="F32" s="164"/>
    </row>
    <row r="33" spans="1:6">
      <c r="A33" s="176"/>
      <c r="B33" s="163" t="s">
        <v>721</v>
      </c>
      <c r="F33" s="164"/>
    </row>
    <row r="34" spans="1:6">
      <c r="A34" s="176"/>
      <c r="B34" s="108"/>
      <c r="C34" s="28"/>
      <c r="D34" s="28"/>
      <c r="E34" s="28"/>
      <c r="F34" s="109"/>
    </row>
    <row r="35" spans="1:6">
      <c r="A35" s="176"/>
    </row>
    <row r="36" spans="1:6">
      <c r="A36" s="176"/>
    </row>
    <row r="37" spans="1:6">
      <c r="A37" s="176"/>
      <c r="B37" s="217" t="s">
        <v>723</v>
      </c>
    </row>
    <row r="38" spans="1:6">
      <c r="A38" s="176"/>
      <c r="B38" s="217"/>
    </row>
    <row r="39" spans="1:6">
      <c r="A39" s="176"/>
      <c r="B39" s="107" t="s">
        <v>724</v>
      </c>
      <c r="C39" s="104"/>
      <c r="D39" s="104"/>
      <c r="E39" s="104"/>
      <c r="F39" s="105"/>
    </row>
    <row r="40" spans="1:6">
      <c r="A40" s="176"/>
      <c r="B40" s="108"/>
      <c r="C40" s="28"/>
      <c r="D40" s="28"/>
      <c r="E40" s="28"/>
      <c r="F40" s="109"/>
    </row>
    <row r="41" spans="1:6">
      <c r="A41" s="176"/>
    </row>
    <row r="42" spans="1:6">
      <c r="A42" s="176"/>
    </row>
    <row r="43" spans="1:6">
      <c r="A43" s="176"/>
      <c r="B43" s="49" t="s">
        <v>725</v>
      </c>
    </row>
    <row r="44" spans="1:6">
      <c r="A44" s="176"/>
      <c r="B44" s="49"/>
    </row>
    <row r="45" spans="1:6" ht="26.4" customHeight="1">
      <c r="A45" s="176"/>
      <c r="B45" s="712" t="s">
        <v>440</v>
      </c>
      <c r="C45" s="713"/>
      <c r="D45" s="713"/>
      <c r="E45" s="713"/>
      <c r="F45" s="714"/>
    </row>
    <row r="46" spans="1:6" ht="9.6" customHeight="1">
      <c r="A46" s="176"/>
      <c r="B46" s="355"/>
      <c r="C46" s="58"/>
      <c r="D46" s="58"/>
      <c r="E46" s="58"/>
      <c r="F46" s="356"/>
    </row>
    <row r="47" spans="1:6" ht="42.6" customHeight="1">
      <c r="A47" s="176"/>
      <c r="B47" s="701" t="s">
        <v>537</v>
      </c>
      <c r="C47" s="627"/>
      <c r="D47" s="627"/>
      <c r="E47" s="627"/>
      <c r="F47" s="702"/>
    </row>
    <row r="48" spans="1:6" ht="9" customHeight="1">
      <c r="A48" s="176"/>
      <c r="B48" s="352"/>
      <c r="C48" s="353"/>
      <c r="D48" s="353"/>
      <c r="E48" s="353"/>
      <c r="F48" s="354"/>
    </row>
    <row r="49" spans="1:7">
      <c r="A49" s="176"/>
      <c r="B49" s="49"/>
    </row>
    <row r="50" spans="1:7">
      <c r="A50" s="176"/>
      <c r="B50" s="49"/>
    </row>
    <row r="51" spans="1:7">
      <c r="A51" s="176"/>
      <c r="B51" s="49" t="s">
        <v>726</v>
      </c>
    </row>
    <row r="52" spans="1:7">
      <c r="A52" s="176"/>
      <c r="B52" s="49"/>
    </row>
    <row r="53" spans="1:7" ht="28.95" customHeight="1">
      <c r="A53" s="176"/>
      <c r="B53" s="715" t="s">
        <v>415</v>
      </c>
      <c r="C53" s="716"/>
      <c r="D53" s="716"/>
      <c r="E53" s="716"/>
      <c r="F53" s="717"/>
    </row>
    <row r="54" spans="1:7">
      <c r="A54" s="176"/>
    </row>
    <row r="55" spans="1:7">
      <c r="A55" s="176"/>
      <c r="B55" s="49" t="s">
        <v>727</v>
      </c>
    </row>
    <row r="56" spans="1:7">
      <c r="A56" s="176"/>
      <c r="B56" s="49"/>
    </row>
    <row r="57" spans="1:7" ht="25.95" customHeight="1">
      <c r="A57" s="176"/>
      <c r="B57" s="706" t="s">
        <v>525</v>
      </c>
      <c r="C57" s="707"/>
      <c r="D57" s="707"/>
      <c r="E57" s="707"/>
      <c r="F57" s="708"/>
    </row>
    <row r="58" spans="1:7" ht="7.2" customHeight="1">
      <c r="A58" s="176"/>
      <c r="B58" s="355"/>
      <c r="C58" s="58"/>
      <c r="D58" s="58"/>
      <c r="E58" s="58"/>
      <c r="F58" s="356"/>
    </row>
    <row r="59" spans="1:7" ht="3" customHeight="1">
      <c r="A59" s="176"/>
      <c r="B59" s="108"/>
      <c r="C59" s="28"/>
      <c r="D59" s="28"/>
      <c r="E59" s="28"/>
      <c r="F59" s="109"/>
    </row>
    <row r="60" spans="1:7">
      <c r="A60" s="176"/>
    </row>
    <row r="61" spans="1:7">
      <c r="A61" s="176"/>
      <c r="B61" s="165" t="s">
        <v>728</v>
      </c>
    </row>
    <row r="62" spans="1:7">
      <c r="A62" s="176"/>
    </row>
    <row r="63" spans="1:7" ht="39.6" customHeight="1">
      <c r="A63" s="176"/>
      <c r="B63" s="698" t="s">
        <v>570</v>
      </c>
      <c r="C63" s="699"/>
      <c r="D63" s="699"/>
      <c r="E63" s="699"/>
      <c r="F63" s="700"/>
    </row>
    <row r="64" spans="1:7">
      <c r="A64" s="176"/>
      <c r="G64" s="96"/>
    </row>
    <row r="65" spans="1:15">
      <c r="A65" s="176"/>
      <c r="G65" s="100"/>
      <c r="H65" s="25"/>
      <c r="I65" s="25"/>
    </row>
    <row r="66" spans="1:15">
      <c r="A66" s="176"/>
      <c r="F66" s="21"/>
      <c r="G66" s="22"/>
      <c r="H66" s="22"/>
      <c r="I66" s="22"/>
      <c r="J66" s="22"/>
      <c r="K66" s="22"/>
      <c r="L66" s="22"/>
      <c r="M66" s="22"/>
      <c r="N66" s="22"/>
      <c r="O66" s="22"/>
    </row>
    <row r="67" spans="1:15">
      <c r="A67" s="176"/>
      <c r="B67" s="106"/>
      <c r="E67" s="119"/>
      <c r="F67" s="30"/>
      <c r="G67" s="22"/>
      <c r="H67" s="22"/>
      <c r="I67" s="22"/>
      <c r="J67" s="22"/>
      <c r="K67" s="22"/>
      <c r="L67" s="22"/>
      <c r="M67" s="22"/>
      <c r="N67" s="22"/>
      <c r="O67" s="22"/>
    </row>
    <row r="68" spans="1:15">
      <c r="A68" s="176"/>
      <c r="B68" s="106"/>
      <c r="E68" s="119"/>
      <c r="F68" s="30"/>
      <c r="G68" s="22"/>
      <c r="H68" s="22"/>
      <c r="I68" s="22"/>
      <c r="J68" s="22"/>
      <c r="K68" s="22"/>
      <c r="L68" s="22"/>
      <c r="M68" s="22"/>
      <c r="N68" s="22"/>
      <c r="O68" s="22"/>
    </row>
    <row r="69" spans="1:15">
      <c r="A69" s="176"/>
      <c r="B69" s="110"/>
      <c r="E69" s="50"/>
    </row>
    <row r="70" spans="1:15" s="609" customFormat="1" ht="15.6">
      <c r="A70" s="607"/>
      <c r="B70" s="606" t="s">
        <v>586</v>
      </c>
      <c r="C70" s="601" t="s">
        <v>585</v>
      </c>
      <c r="D70" s="608"/>
      <c r="E70" s="606" t="s">
        <v>160</v>
      </c>
      <c r="F70" s="605"/>
      <c r="G70" s="601"/>
      <c r="H70" s="601"/>
      <c r="I70" s="605"/>
      <c r="J70" s="606"/>
    </row>
    <row r="71" spans="1:15" ht="15.6">
      <c r="B71" s="269" t="s">
        <v>69</v>
      </c>
      <c r="C71" s="269" t="s">
        <v>215</v>
      </c>
      <c r="D71" s="308"/>
      <c r="E71" s="269" t="s">
        <v>161</v>
      </c>
      <c r="F71" s="7"/>
      <c r="G71" s="269"/>
      <c r="H71" s="269"/>
      <c r="I71" s="7"/>
      <c r="J71" s="269"/>
    </row>
  </sheetData>
  <customSheetViews>
    <customSheetView guid="{7F8679DA-D059-4901-ACAC-85DFCE49504A}" scale="90" showGridLines="0">
      <selection activeCell="D41" sqref="D41"/>
      <pageMargins left="0.7" right="0.7" top="0.75" bottom="0.75" header="0.3" footer="0.3"/>
      <pageSetup paperSize="9" scale="50" orientation="portrait" r:id="rId1"/>
    </customSheetView>
    <customSheetView guid="{599159CD-1620-491F-A2F6-FFBFC633DFF1}" scale="90" showGridLines="0" printArea="1">
      <pageMargins left="0.7" right="0.7" top="0.75" bottom="0.75" header="0.3" footer="0.3"/>
      <pageSetup paperSize="9" scale="50" orientation="portrait" r:id="rId2"/>
    </customSheetView>
  </customSheetViews>
  <mergeCells count="8">
    <mergeCell ref="B63:F63"/>
    <mergeCell ref="B24:F24"/>
    <mergeCell ref="B21:F21"/>
    <mergeCell ref="B57:F57"/>
    <mergeCell ref="B26:F26"/>
    <mergeCell ref="B45:F45"/>
    <mergeCell ref="B47:F47"/>
    <mergeCell ref="B53:F53"/>
  </mergeCells>
  <pageMargins left="0.7" right="0.7" top="0.75" bottom="0.75" header="0.3" footer="0.3"/>
  <pageSetup paperSize="9" scale="50" orientation="portrait" r:id="rId3"/>
  <drawing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CFF"/>
  </sheetPr>
  <dimension ref="A1:N179"/>
  <sheetViews>
    <sheetView showGridLines="0" zoomScale="90" zoomScaleNormal="90" workbookViewId="0">
      <pane xSplit="6" ySplit="4" topLeftCell="G15" activePane="bottomRight" state="frozen"/>
      <selection activeCell="D166" sqref="D166"/>
      <selection pane="topRight" activeCell="D166" sqref="D166"/>
      <selection pane="bottomLeft" activeCell="D166" sqref="D166"/>
      <selection pane="bottomRight" activeCell="E1" sqref="E1"/>
    </sheetView>
  </sheetViews>
  <sheetFormatPr baseColWidth="10" defaultColWidth="41.6640625" defaultRowHeight="11.4"/>
  <cols>
    <col min="1" max="1" width="12.77734375" style="32" customWidth="1"/>
    <col min="2" max="2" width="44.44140625" style="32" bestFit="1" customWidth="1"/>
    <col min="3" max="3" width="12.77734375" style="33" customWidth="1"/>
    <col min="4" max="4" width="41.6640625" style="33"/>
    <col min="5" max="5" width="14" style="34" bestFit="1" customWidth="1"/>
    <col min="6" max="6" width="7.33203125" style="34" customWidth="1"/>
    <col min="7" max="7" width="25.109375" style="41" customWidth="1"/>
    <col min="8" max="8" width="10.44140625" style="32" customWidth="1"/>
    <col min="9" max="9" width="18.33203125" style="35" bestFit="1" customWidth="1"/>
    <col min="10" max="10" width="5.33203125" style="32" customWidth="1"/>
    <col min="11" max="11" width="18.33203125" style="41" customWidth="1"/>
    <col min="12" max="12" width="5" style="32" customWidth="1"/>
    <col min="13" max="13" width="17" style="35" customWidth="1"/>
    <col min="14" max="14" width="6.5546875" style="32" customWidth="1"/>
    <col min="15" max="16384" width="41.6640625" style="32"/>
  </cols>
  <sheetData>
    <row r="1" spans="1:14">
      <c r="B1" s="343" t="s">
        <v>165</v>
      </c>
    </row>
    <row r="2" spans="1:14">
      <c r="B2" s="326" t="s">
        <v>166</v>
      </c>
    </row>
    <row r="3" spans="1:14" ht="12">
      <c r="G3" s="718" t="s">
        <v>541</v>
      </c>
      <c r="H3" s="718"/>
      <c r="I3" s="718"/>
      <c r="J3" s="718"/>
      <c r="K3" s="719" t="s">
        <v>752</v>
      </c>
      <c r="L3" s="719"/>
      <c r="M3" s="719"/>
      <c r="N3" s="719"/>
    </row>
    <row r="4" spans="1:14" s="34" customFormat="1" ht="12">
      <c r="A4" s="36" t="s">
        <v>25</v>
      </c>
      <c r="B4" s="36" t="s">
        <v>26</v>
      </c>
      <c r="C4" s="72" t="s">
        <v>112</v>
      </c>
      <c r="D4" s="36" t="s">
        <v>1</v>
      </c>
      <c r="E4" s="36" t="s">
        <v>2</v>
      </c>
      <c r="F4" s="36" t="s">
        <v>164</v>
      </c>
      <c r="G4" s="43" t="s">
        <v>115</v>
      </c>
      <c r="H4" s="36"/>
      <c r="I4" s="42" t="s">
        <v>116</v>
      </c>
      <c r="J4" s="36"/>
      <c r="K4" s="43" t="s">
        <v>115</v>
      </c>
      <c r="L4" s="36"/>
      <c r="M4" s="42" t="s">
        <v>116</v>
      </c>
      <c r="N4" s="36"/>
    </row>
    <row r="5" spans="1:14" ht="12" customHeight="1">
      <c r="A5" s="175" t="s">
        <v>3</v>
      </c>
      <c r="B5" s="175"/>
      <c r="C5" s="178">
        <v>1</v>
      </c>
      <c r="D5" s="175" t="s">
        <v>3</v>
      </c>
      <c r="E5" s="37" t="s">
        <v>6</v>
      </c>
      <c r="F5" s="37" t="s">
        <v>162</v>
      </c>
      <c r="G5" s="44">
        <f>IF(F5="I",IFERROR(VLOOKUP(C5,'BG 062022'!B:D,3,FALSE),0),0)</f>
        <v>0</v>
      </c>
      <c r="H5" s="38"/>
      <c r="I5" s="38">
        <f>IF(F5="I",IFERROR(VLOOKUP(C5,'BG 062022'!B:F,5,FALSE),0),0)</f>
        <v>0</v>
      </c>
      <c r="J5" s="38"/>
      <c r="K5" s="44">
        <f>IF(F5="I",IFERROR(VLOOKUP(C5,#REF!,3,FALSE),0),0)</f>
        <v>0</v>
      </c>
      <c r="L5" s="38"/>
      <c r="M5" s="38">
        <f>IF(F5="I",IFERROR(VLOOKUP(C5,#REF!,4,FALSE),0),0)</f>
        <v>0</v>
      </c>
      <c r="N5" s="38"/>
    </row>
    <row r="6" spans="1:14" ht="12" customHeight="1">
      <c r="A6" s="175" t="s">
        <v>3</v>
      </c>
      <c r="B6" s="175"/>
      <c r="C6" s="178">
        <v>11</v>
      </c>
      <c r="D6" s="175" t="s">
        <v>4</v>
      </c>
      <c r="E6" s="37" t="s">
        <v>6</v>
      </c>
      <c r="F6" s="37" t="s">
        <v>162</v>
      </c>
      <c r="G6" s="44">
        <f>IF(F6="I",IFERROR(VLOOKUP(C6,'BG 062022'!B:D,3,FALSE),0),0)</f>
        <v>0</v>
      </c>
      <c r="H6" s="38"/>
      <c r="I6" s="38">
        <f>IF(F6="I",IFERROR(VLOOKUP(C6,'BG 062022'!B:F,5,FALSE),0),0)</f>
        <v>0</v>
      </c>
      <c r="J6" s="38"/>
      <c r="K6" s="44">
        <f>IF(F6="I",IFERROR(VLOOKUP(C6,#REF!,3,FALSE),0),0)</f>
        <v>0</v>
      </c>
      <c r="L6" s="38"/>
      <c r="M6" s="38">
        <f>IF(F6="I",IFERROR(VLOOKUP(C6,#REF!,4,FALSE),0),0)</f>
        <v>0</v>
      </c>
      <c r="N6" s="38"/>
    </row>
    <row r="7" spans="1:14" ht="12" customHeight="1">
      <c r="A7" s="175" t="s">
        <v>3</v>
      </c>
      <c r="B7" s="175"/>
      <c r="C7" s="178">
        <v>111</v>
      </c>
      <c r="D7" s="175" t="s">
        <v>5</v>
      </c>
      <c r="E7" s="37" t="s">
        <v>6</v>
      </c>
      <c r="F7" s="37" t="s">
        <v>162</v>
      </c>
      <c r="G7" s="44">
        <f>IF(F7="I",IFERROR(VLOOKUP(C7,'BG 062022'!B:D,3,FALSE),0),0)</f>
        <v>0</v>
      </c>
      <c r="H7" s="38"/>
      <c r="I7" s="38">
        <f>IF(F7="I",IFERROR(VLOOKUP(C7,'BG 062022'!B:F,5,FALSE),0),0)</f>
        <v>0</v>
      </c>
      <c r="J7" s="38"/>
      <c r="K7" s="44">
        <f>IF(F7="I",IFERROR(VLOOKUP(C7,#REF!,3,FALSE),0),0)</f>
        <v>0</v>
      </c>
      <c r="L7" s="38"/>
      <c r="M7" s="38">
        <f>IF(F7="I",IFERROR(VLOOKUP(C7,#REF!,4,FALSE),0),0)</f>
        <v>0</v>
      </c>
      <c r="N7" s="38"/>
    </row>
    <row r="8" spans="1:14" ht="12" customHeight="1">
      <c r="A8" s="175" t="s">
        <v>3</v>
      </c>
      <c r="B8" s="175"/>
      <c r="C8" s="178">
        <v>11103</v>
      </c>
      <c r="D8" s="175" t="s">
        <v>16</v>
      </c>
      <c r="E8" s="37" t="s">
        <v>6</v>
      </c>
      <c r="F8" s="37" t="s">
        <v>162</v>
      </c>
      <c r="G8" s="44">
        <f>IF(F8="I",IFERROR(VLOOKUP(C8,'BG 062022'!B:D,3,FALSE),0),0)</f>
        <v>0</v>
      </c>
      <c r="H8" s="38"/>
      <c r="I8" s="38">
        <f>IF(F8="I",IFERROR(VLOOKUP(C8,'BG 062022'!B:F,5,FALSE),0),0)</f>
        <v>0</v>
      </c>
      <c r="J8" s="38"/>
      <c r="K8" s="44">
        <f>IF(F8="I",IFERROR(VLOOKUP(C8,#REF!,3,FALSE),0),0)</f>
        <v>0</v>
      </c>
      <c r="L8" s="38"/>
      <c r="M8" s="38">
        <f>IF(F8="I",IFERROR(VLOOKUP(C8,#REF!,4,FALSE),0),0)</f>
        <v>0</v>
      </c>
      <c r="N8" s="38"/>
    </row>
    <row r="9" spans="1:14" ht="12" customHeight="1">
      <c r="A9" s="175" t="s">
        <v>3</v>
      </c>
      <c r="B9" s="175"/>
      <c r="C9" s="178">
        <v>1110301</v>
      </c>
      <c r="D9" s="175" t="s">
        <v>605</v>
      </c>
      <c r="E9" s="37" t="s">
        <v>6</v>
      </c>
      <c r="F9" s="37" t="s">
        <v>162</v>
      </c>
      <c r="G9" s="44">
        <f>IF(F9="I",IFERROR(VLOOKUP(C9,'BG 062022'!B:D,3,FALSE),0),0)</f>
        <v>0</v>
      </c>
      <c r="H9" s="38"/>
      <c r="I9" s="38">
        <f>IF(F9="I",IFERROR(VLOOKUP(C9,'BG 062022'!B:F,5,FALSE),0),0)</f>
        <v>0</v>
      </c>
      <c r="J9" s="38"/>
      <c r="K9" s="44">
        <f>IF(F9="I",IFERROR(VLOOKUP(C9,#REF!,3,FALSE),0),0)</f>
        <v>0</v>
      </c>
      <c r="L9" s="38"/>
      <c r="M9" s="38">
        <f>IF(F9="I",IFERROR(VLOOKUP(C9,#REF!,4,FALSE),0),0)</f>
        <v>0</v>
      </c>
      <c r="N9" s="38"/>
    </row>
    <row r="10" spans="1:14" ht="12" customHeight="1">
      <c r="A10" s="175" t="s">
        <v>3</v>
      </c>
      <c r="B10" s="175" t="s">
        <v>16</v>
      </c>
      <c r="C10" s="178">
        <v>111030101</v>
      </c>
      <c r="D10" s="175" t="s">
        <v>688</v>
      </c>
      <c r="E10" s="37" t="s">
        <v>6</v>
      </c>
      <c r="F10" s="37" t="s">
        <v>163</v>
      </c>
      <c r="G10" s="44">
        <f>IF(F10="I",IFERROR(VLOOKUP(C10,'BG 062022'!B:D,3,FALSE),0),0)</f>
        <v>4000000</v>
      </c>
      <c r="H10" s="38"/>
      <c r="I10" s="38">
        <f>IF(F10="I",IFERROR(VLOOKUP(C10,'BG 062022'!B:F,5,FALSE),0),0)</f>
        <v>584.97</v>
      </c>
      <c r="J10" s="38"/>
      <c r="K10" s="44">
        <f>IF(F10="I",IFERROR(VLOOKUP(C10,'BG122021'!C:E,3,FALSE),0),0)</f>
        <v>4000000</v>
      </c>
      <c r="L10" s="38"/>
      <c r="M10" s="38">
        <v>583.20000000000005</v>
      </c>
      <c r="N10" s="38"/>
    </row>
    <row r="11" spans="1:14" ht="12" customHeight="1">
      <c r="A11" s="175" t="s">
        <v>3</v>
      </c>
      <c r="B11" s="175" t="s">
        <v>16</v>
      </c>
      <c r="C11" s="178">
        <v>111030102</v>
      </c>
      <c r="D11" s="175" t="s">
        <v>689</v>
      </c>
      <c r="E11" s="37" t="s">
        <v>0</v>
      </c>
      <c r="F11" s="37" t="s">
        <v>163</v>
      </c>
      <c r="G11" s="44">
        <f>IF(F11="I",IFERROR(VLOOKUP(C11,'BG 062022'!B:D,3,FALSE),0),0)</f>
        <v>12263412</v>
      </c>
      <c r="H11" s="38"/>
      <c r="I11" s="38">
        <f>IF(F11="I",IFERROR(VLOOKUP(C11,'BG 062022'!B:F,5,FALSE),0),0)</f>
        <v>1793.4500000000007</v>
      </c>
      <c r="J11" s="38"/>
      <c r="K11" s="44">
        <f>IF(F11="I",IFERROR(VLOOKUP(C11,'BG122021'!C:E,3,FALSE),0),0)</f>
        <v>2700041</v>
      </c>
      <c r="L11" s="38"/>
      <c r="M11" s="38">
        <v>392.92</v>
      </c>
      <c r="N11" s="38"/>
    </row>
    <row r="12" spans="1:14" ht="12" customHeight="1">
      <c r="A12" s="175" t="s">
        <v>3</v>
      </c>
      <c r="B12" s="175"/>
      <c r="C12" s="178">
        <v>1110302</v>
      </c>
      <c r="D12" s="175" t="s">
        <v>608</v>
      </c>
      <c r="E12" s="37" t="s">
        <v>0</v>
      </c>
      <c r="F12" s="37" t="s">
        <v>162</v>
      </c>
      <c r="G12" s="44">
        <f>IF(F12="I",IFERROR(VLOOKUP(C12,'BG 062022'!B:D,3,FALSE),0),0)</f>
        <v>0</v>
      </c>
      <c r="H12" s="38"/>
      <c r="I12" s="38">
        <f>IF(F12="I",IFERROR(VLOOKUP(C12,'BG 062022'!B:F,5,FALSE),0),0)</f>
        <v>0</v>
      </c>
      <c r="J12" s="38"/>
      <c r="K12" s="44">
        <f>IF(F12="I",IFERROR(VLOOKUP(C12,'BG122021'!C:E,3,FALSE),0),0)</f>
        <v>0</v>
      </c>
      <c r="L12" s="38"/>
      <c r="M12" s="38">
        <f>IF(F12="I",IFERROR(VLOOKUP(C12,#REF!,4,FALSE),0),0)</f>
        <v>0</v>
      </c>
      <c r="N12" s="38"/>
    </row>
    <row r="13" spans="1:14" ht="12" customHeight="1">
      <c r="A13" s="175" t="s">
        <v>3</v>
      </c>
      <c r="B13" s="175" t="s">
        <v>16</v>
      </c>
      <c r="C13" s="178">
        <v>111030201</v>
      </c>
      <c r="D13" s="175" t="s">
        <v>690</v>
      </c>
      <c r="E13" s="37" t="s">
        <v>0</v>
      </c>
      <c r="F13" s="37" t="s">
        <v>163</v>
      </c>
      <c r="G13" s="44">
        <f>IF(F13="I",IFERROR(VLOOKUP(C13,'BG 062022'!B:D,3,FALSE),0),0)</f>
        <v>1345985912</v>
      </c>
      <c r="H13" s="38"/>
      <c r="I13" s="38">
        <f>IF(F13="I",IFERROR(VLOOKUP(C13,'BG 062022'!B:F,5,FALSE),0),0)</f>
        <v>196842</v>
      </c>
      <c r="J13" s="38"/>
      <c r="K13" s="44">
        <f>IF(F13="I",IFERROR(VLOOKUP(C13,'BG122021'!C:E,3,FALSE),0),0)</f>
        <v>1540322234</v>
      </c>
      <c r="L13" s="38"/>
      <c r="M13" s="38">
        <v>224183.5</v>
      </c>
      <c r="N13" s="38"/>
    </row>
    <row r="14" spans="1:14" ht="12" customHeight="1">
      <c r="A14" s="175" t="s">
        <v>3</v>
      </c>
      <c r="B14" s="175" t="s">
        <v>16</v>
      </c>
      <c r="C14" s="178">
        <v>111030202</v>
      </c>
      <c r="D14" s="175" t="s">
        <v>610</v>
      </c>
      <c r="E14" s="37" t="s">
        <v>0</v>
      </c>
      <c r="F14" s="37" t="s">
        <v>163</v>
      </c>
      <c r="G14" s="44">
        <f>IF(F14="I",IFERROR(VLOOKUP(C14,'BG 062022'!B:D,3,FALSE),0),0)</f>
        <v>57627154</v>
      </c>
      <c r="H14" s="38"/>
      <c r="I14" s="38">
        <f>IF(F14="I",IFERROR(VLOOKUP(C14,'BG 062022'!B:F,5,FALSE),0),0)</f>
        <v>8427.61</v>
      </c>
      <c r="J14" s="38"/>
      <c r="K14" s="44">
        <f>IF(F14="I",IFERROR(VLOOKUP(C14,'BG122021'!C:E,3,FALSE),0),0)</f>
        <v>12986175</v>
      </c>
      <c r="L14" s="38"/>
      <c r="M14" s="38">
        <v>1890.05</v>
      </c>
      <c r="N14" s="38"/>
    </row>
    <row r="15" spans="1:14" ht="12" customHeight="1">
      <c r="A15" s="175" t="s">
        <v>3</v>
      </c>
      <c r="B15" s="175" t="s">
        <v>16</v>
      </c>
      <c r="C15" s="178">
        <v>111030203</v>
      </c>
      <c r="D15" s="175" t="s">
        <v>611</v>
      </c>
      <c r="E15" s="37" t="s">
        <v>0</v>
      </c>
      <c r="F15" s="37" t="s">
        <v>163</v>
      </c>
      <c r="G15" s="44">
        <f>IF(F15="I",IFERROR(VLOOKUP(C15,'BG 062022'!B:D,3,FALSE),0),0)</f>
        <v>1701270</v>
      </c>
      <c r="H15" s="38"/>
      <c r="I15" s="38">
        <f>IF(F15="I",IFERROR(VLOOKUP(C15,'BG 062022'!B:F,5,FALSE),0),0)</f>
        <v>248.79999999999995</v>
      </c>
      <c r="J15" s="38"/>
      <c r="K15" s="44">
        <f>IF(F15="I",IFERROR(VLOOKUP(C15,'BG122021'!C:E,3,FALSE),0),0)</f>
        <v>1784212</v>
      </c>
      <c r="L15" s="38"/>
      <c r="M15" s="38">
        <v>259.68</v>
      </c>
      <c r="N15" s="38"/>
    </row>
    <row r="16" spans="1:14" ht="12" customHeight="1">
      <c r="A16" s="175" t="s">
        <v>3</v>
      </c>
      <c r="B16" s="175"/>
      <c r="C16" s="178"/>
      <c r="D16" s="175"/>
      <c r="E16" s="37"/>
      <c r="F16" s="37"/>
      <c r="G16" s="44">
        <f>IF(F16="I",IFERROR(VLOOKUP(C16,'BG 062022'!B:D,3,FALSE),0),0)</f>
        <v>0</v>
      </c>
      <c r="H16" s="38"/>
      <c r="I16" s="38">
        <f>IF(F16="I",IFERROR(VLOOKUP(C16,'BG 062022'!B:F,5,FALSE),0),0)</f>
        <v>0</v>
      </c>
      <c r="J16" s="38"/>
      <c r="K16" s="44">
        <f>IF(F16="I",IFERROR(VLOOKUP(C16,'BG122021'!C:E,3,FALSE),0),0)</f>
        <v>0</v>
      </c>
      <c r="L16" s="38"/>
      <c r="M16" s="38">
        <f>IF(F16="I",IFERROR(VLOOKUP(C16,#REF!,4,FALSE),0),0)</f>
        <v>0</v>
      </c>
      <c r="N16" s="38"/>
    </row>
    <row r="17" spans="1:14" ht="12" customHeight="1">
      <c r="A17" s="175" t="s">
        <v>3</v>
      </c>
      <c r="B17" s="175"/>
      <c r="C17" s="178">
        <v>113</v>
      </c>
      <c r="D17" s="175" t="s">
        <v>612</v>
      </c>
      <c r="E17" s="37" t="s">
        <v>6</v>
      </c>
      <c r="F17" s="37" t="s">
        <v>162</v>
      </c>
      <c r="G17" s="44">
        <f>IF(F17="I",IFERROR(VLOOKUP(C17,'BG 062022'!B:D,3,FALSE),0),0)</f>
        <v>0</v>
      </c>
      <c r="H17" s="38"/>
      <c r="I17" s="38">
        <f>IF(F17="I",IFERROR(VLOOKUP(C17,'BG 062022'!B:F,5,FALSE),0),0)</f>
        <v>0</v>
      </c>
      <c r="J17" s="38"/>
      <c r="K17" s="44">
        <f>IF(F17="I",IFERROR(VLOOKUP(C17,'BG122021'!C:E,3,FALSE),0),0)</f>
        <v>0</v>
      </c>
      <c r="L17" s="38"/>
      <c r="M17" s="38">
        <f>IF(F17="I",IFERROR(VLOOKUP(C17,#REF!,4,FALSE),0),0)</f>
        <v>0</v>
      </c>
      <c r="N17" s="38"/>
    </row>
    <row r="18" spans="1:14" ht="12" customHeight="1">
      <c r="A18" s="175" t="s">
        <v>3</v>
      </c>
      <c r="B18" s="175"/>
      <c r="C18" s="178">
        <v>11303</v>
      </c>
      <c r="D18" s="175" t="s">
        <v>328</v>
      </c>
      <c r="E18" s="37" t="s">
        <v>6</v>
      </c>
      <c r="F18" s="37" t="s">
        <v>162</v>
      </c>
      <c r="G18" s="44">
        <f>IF(F18="I",IFERROR(VLOOKUP(C18,'BG 062022'!B:D,3,FALSE),0),0)</f>
        <v>0</v>
      </c>
      <c r="H18" s="38"/>
      <c r="I18" s="38">
        <f>IF(F18="I",IFERROR(VLOOKUP(C18,'BG 062022'!B:F,5,FALSE),0),0)</f>
        <v>0</v>
      </c>
      <c r="J18" s="38"/>
      <c r="K18" s="44">
        <f>IF(F18="I",IFERROR(VLOOKUP(C18,'BG122021'!C:E,3,FALSE),0),0)</f>
        <v>0</v>
      </c>
      <c r="L18" s="38"/>
      <c r="M18" s="38">
        <f>IF(F18="I",IFERROR(VLOOKUP(C18,#REF!,4,FALSE),0),0)</f>
        <v>0</v>
      </c>
      <c r="N18" s="38"/>
    </row>
    <row r="19" spans="1:14" ht="12" customHeight="1">
      <c r="A19" s="175" t="s">
        <v>3</v>
      </c>
      <c r="B19" s="175"/>
      <c r="C19" s="178">
        <v>1130301</v>
      </c>
      <c r="D19" s="175" t="s">
        <v>329</v>
      </c>
      <c r="E19" s="37" t="s">
        <v>6</v>
      </c>
      <c r="F19" s="37" t="s">
        <v>162</v>
      </c>
      <c r="G19" s="44">
        <f>IF(F19="I",IFERROR(VLOOKUP(C19,'BG 062022'!B:D,3,FALSE),0),0)</f>
        <v>0</v>
      </c>
      <c r="H19" s="38"/>
      <c r="I19" s="38">
        <f>IF(F19="I",IFERROR(VLOOKUP(C19,'BG 062022'!B:F,5,FALSE),0),0)</f>
        <v>0</v>
      </c>
      <c r="J19" s="38"/>
      <c r="K19" s="44">
        <f>IF(F19="I",IFERROR(VLOOKUP(C19,'BG122021'!C:E,3,FALSE),0),0)</f>
        <v>0</v>
      </c>
      <c r="L19" s="38"/>
      <c r="M19" s="38">
        <f>IF(F19="I",IFERROR(VLOOKUP(C19,#REF!,4,FALSE),0),0)</f>
        <v>0</v>
      </c>
      <c r="N19" s="38"/>
    </row>
    <row r="20" spans="1:14" ht="12" customHeight="1">
      <c r="A20" s="175" t="s">
        <v>3</v>
      </c>
      <c r="B20" s="175" t="s">
        <v>639</v>
      </c>
      <c r="C20" s="178">
        <v>113030102</v>
      </c>
      <c r="D20" s="175" t="s">
        <v>329</v>
      </c>
      <c r="E20" s="37" t="s">
        <v>0</v>
      </c>
      <c r="F20" s="37" t="s">
        <v>163</v>
      </c>
      <c r="G20" s="44">
        <f>IF(F20="I",IFERROR(VLOOKUP(C20,'BG 062022'!B:D,3,FALSE),0),0)</f>
        <v>684131895</v>
      </c>
      <c r="H20" s="38"/>
      <c r="I20" s="38">
        <f>IF(F20="I",IFERROR(VLOOKUP(C20,'BG 062022'!B:F,5,FALSE),0),0)</f>
        <v>100050</v>
      </c>
      <c r="J20" s="38"/>
      <c r="K20" s="44">
        <f>IF(F20="I",IFERROR(VLOOKUP(C20,'BG122021'!C:E,3,FALSE),0),0)</f>
        <v>0</v>
      </c>
      <c r="L20" s="38"/>
      <c r="M20" s="38">
        <f>IF(F20="I",IFERROR(VLOOKUP(C20,#REF!,4,FALSE),0),0)</f>
        <v>0</v>
      </c>
      <c r="N20" s="38"/>
    </row>
    <row r="21" spans="1:14" ht="12" customHeight="1">
      <c r="A21" s="175" t="s">
        <v>3</v>
      </c>
      <c r="B21" s="175"/>
      <c r="C21" s="178">
        <v>11308</v>
      </c>
      <c r="D21" s="175" t="s">
        <v>613</v>
      </c>
      <c r="E21" s="37" t="s">
        <v>6</v>
      </c>
      <c r="F21" s="37" t="s">
        <v>162</v>
      </c>
      <c r="G21" s="44">
        <f>IF(F21="I",IFERROR(VLOOKUP(C21,'BG 062022'!B:D,3,FALSE),0),0)</f>
        <v>0</v>
      </c>
      <c r="H21" s="38"/>
      <c r="I21" s="38">
        <f>IF(F21="I",IFERROR(VLOOKUP(C21,'BG 062022'!B:F,5,FALSE),0),0)</f>
        <v>0</v>
      </c>
      <c r="J21" s="38"/>
      <c r="K21" s="44">
        <f>IF(F21="I",IFERROR(VLOOKUP(C21,'BG122021'!C:E,3,FALSE),0),0)</f>
        <v>0</v>
      </c>
      <c r="L21" s="38"/>
      <c r="M21" s="38">
        <f>IF(F21="I",IFERROR(VLOOKUP(C21,#REF!,4,FALSE),0),0)</f>
        <v>0</v>
      </c>
      <c r="N21" s="38"/>
    </row>
    <row r="22" spans="1:14">
      <c r="A22" s="175" t="s">
        <v>3</v>
      </c>
      <c r="B22" s="175" t="s">
        <v>463</v>
      </c>
      <c r="C22" s="178">
        <v>1130801</v>
      </c>
      <c r="D22" s="175" t="s">
        <v>231</v>
      </c>
      <c r="E22" s="37" t="s">
        <v>6</v>
      </c>
      <c r="F22" s="37" t="s">
        <v>163</v>
      </c>
      <c r="G22" s="44">
        <f>IF(F22="I",IFERROR(VLOOKUP(C22,'BG 062022'!B:D,3,FALSE),0),0)</f>
        <v>1404863</v>
      </c>
      <c r="H22" s="38"/>
      <c r="I22" s="38">
        <f>IF(F22="I",IFERROR(VLOOKUP(C22,'BG 062022'!B:F,5,FALSE),0),0)</f>
        <v>205.45</v>
      </c>
      <c r="J22" s="38"/>
      <c r="K22" s="44">
        <f>IF(F22="I",IFERROR(VLOOKUP(C22,'BG122021'!C:E,3,FALSE),0),0)</f>
        <v>1454883</v>
      </c>
      <c r="L22" s="38"/>
      <c r="M22" s="38">
        <v>211.1</v>
      </c>
      <c r="N22" s="38"/>
    </row>
    <row r="23" spans="1:14">
      <c r="A23" s="175" t="s">
        <v>3</v>
      </c>
      <c r="B23" s="175"/>
      <c r="C23" s="178">
        <v>1130802</v>
      </c>
      <c r="D23" s="175" t="s">
        <v>614</v>
      </c>
      <c r="E23" s="37" t="s">
        <v>6</v>
      </c>
      <c r="F23" s="37" t="s">
        <v>162</v>
      </c>
      <c r="G23" s="44">
        <f>IF(F23="I",IFERROR(VLOOKUP(C23,'BG 062022'!B:D,3,FALSE),0),0)</f>
        <v>0</v>
      </c>
      <c r="H23" s="38"/>
      <c r="I23" s="38">
        <f>IF(F23="I",IFERROR(VLOOKUP(C23,'BG 062022'!B:F,5,FALSE),0),0)</f>
        <v>0</v>
      </c>
      <c r="J23" s="38"/>
      <c r="K23" s="44">
        <f>IF(F23="I",IFERROR(VLOOKUP(C23,'BG122021'!C:E,3,FALSE),0),0)</f>
        <v>0</v>
      </c>
      <c r="L23" s="38"/>
      <c r="M23" s="38">
        <v>0</v>
      </c>
      <c r="N23" s="38"/>
    </row>
    <row r="24" spans="1:14">
      <c r="A24" s="175" t="s">
        <v>3</v>
      </c>
      <c r="B24" s="175" t="s">
        <v>463</v>
      </c>
      <c r="C24" s="178">
        <v>113080201</v>
      </c>
      <c r="D24" s="175" t="s">
        <v>232</v>
      </c>
      <c r="E24" s="37" t="s">
        <v>6</v>
      </c>
      <c r="F24" s="37" t="s">
        <v>163</v>
      </c>
      <c r="G24" s="44">
        <f>IF(F24="I",IFERROR(VLOOKUP(C24,'BG 062022'!B:D,3,FALSE),0),0)</f>
        <v>90838052</v>
      </c>
      <c r="H24" s="38"/>
      <c r="I24" s="38">
        <f>IF(F24="I",IFERROR(VLOOKUP(C24,'BG 062022'!B:F,5,FALSE),0),0)</f>
        <v>13284.5</v>
      </c>
      <c r="J24" s="38"/>
      <c r="K24" s="44">
        <f>IF(F24="I",IFERROR(VLOOKUP(C24,'BG122021'!C:E,3,FALSE),0),0)</f>
        <v>50317160</v>
      </c>
      <c r="L24" s="38"/>
      <c r="M24" s="38">
        <v>7438.61</v>
      </c>
      <c r="N24" s="38"/>
    </row>
    <row r="25" spans="1:14" ht="12" customHeight="1">
      <c r="A25" s="175"/>
      <c r="B25" s="175"/>
      <c r="C25" s="178"/>
      <c r="D25" s="175"/>
      <c r="E25" s="37"/>
      <c r="F25" s="37"/>
      <c r="G25" s="44"/>
      <c r="H25" s="38"/>
      <c r="I25" s="38"/>
      <c r="J25" s="38"/>
      <c r="K25" s="44">
        <f>IF(F25="I",IFERROR(VLOOKUP(C25,'BG122021'!C:E,3,FALSE),0),0)</f>
        <v>0</v>
      </c>
      <c r="L25" s="38"/>
      <c r="M25" s="38"/>
      <c r="N25" s="38"/>
    </row>
    <row r="26" spans="1:14" ht="12" customHeight="1">
      <c r="A26" s="175" t="s">
        <v>3</v>
      </c>
      <c r="B26" s="175"/>
      <c r="C26" s="178">
        <v>115</v>
      </c>
      <c r="D26" s="175" t="s">
        <v>691</v>
      </c>
      <c r="E26" s="37" t="s">
        <v>6</v>
      </c>
      <c r="F26" s="37" t="s">
        <v>162</v>
      </c>
      <c r="G26" s="44">
        <f>IF(F26="I",IFERROR(VLOOKUP(C26,'BG 062022'!B:D,3,FALSE),0),0)</f>
        <v>0</v>
      </c>
      <c r="H26" s="38"/>
      <c r="I26" s="38">
        <f>IF(F26="I",IFERROR(VLOOKUP(C26,'BG 062022'!B:F,5,FALSE),0),0)</f>
        <v>0</v>
      </c>
      <c r="J26" s="38"/>
      <c r="K26" s="44">
        <f>IF(F26="I",IFERROR(VLOOKUP(C26,'BG122021'!C:E,3,FALSE),0),0)</f>
        <v>0</v>
      </c>
      <c r="L26" s="38"/>
      <c r="M26" s="38">
        <f>IF(F26="I",IFERROR(VLOOKUP(C26,#REF!,4,FALSE),0),0)</f>
        <v>0</v>
      </c>
      <c r="N26" s="38"/>
    </row>
    <row r="27" spans="1:14" ht="12" customHeight="1">
      <c r="A27" s="175" t="s">
        <v>3</v>
      </c>
      <c r="B27" s="175"/>
      <c r="C27" s="178">
        <v>11501</v>
      </c>
      <c r="D27" s="175" t="s">
        <v>330</v>
      </c>
      <c r="E27" s="37" t="s">
        <v>6</v>
      </c>
      <c r="F27" s="37" t="s">
        <v>162</v>
      </c>
      <c r="G27" s="44">
        <f>IF(F27="I",IFERROR(VLOOKUP(C27,'BG 062022'!B:D,3,FALSE),0),0)</f>
        <v>0</v>
      </c>
      <c r="H27" s="38"/>
      <c r="I27" s="38">
        <f>IF(F27="I",IFERROR(VLOOKUP(C27,'BG 062022'!B:F,5,FALSE),0),0)</f>
        <v>0</v>
      </c>
      <c r="J27" s="38"/>
      <c r="K27" s="44">
        <f>IF(F27="I",IFERROR(VLOOKUP(C27,'BG122021'!C:E,3,FALSE),0),0)</f>
        <v>0</v>
      </c>
      <c r="L27" s="38"/>
      <c r="M27" s="38">
        <f>IF(F27="I",IFERROR(VLOOKUP(C27,#REF!,4,FALSE),0),0)</f>
        <v>0</v>
      </c>
      <c r="N27" s="38"/>
    </row>
    <row r="28" spans="1:14" ht="12" customHeight="1">
      <c r="A28" s="175" t="s">
        <v>3</v>
      </c>
      <c r="B28" s="175" t="s">
        <v>463</v>
      </c>
      <c r="C28" s="178">
        <v>1150102</v>
      </c>
      <c r="D28" s="175" t="s">
        <v>692</v>
      </c>
      <c r="E28" s="37" t="s">
        <v>0</v>
      </c>
      <c r="F28" s="37" t="s">
        <v>564</v>
      </c>
      <c r="G28" s="44">
        <f>IF(F28="I",IFERROR(VLOOKUP(C28,'BG 062022'!B:D,3,FALSE),0),0)</f>
        <v>41324400</v>
      </c>
      <c r="H28" s="38"/>
      <c r="I28" s="38">
        <f>IF(F28="I",IFERROR(VLOOKUP(C28,'BG 062022'!B:F,5,FALSE),0),0)</f>
        <v>6000</v>
      </c>
      <c r="J28" s="38"/>
      <c r="K28" s="44">
        <f>IF(F28="I",IFERROR(VLOOKUP(C28,'BG122021'!C:E,3,FALSE),0),0)</f>
        <v>0</v>
      </c>
      <c r="L28" s="38"/>
      <c r="M28" s="38">
        <f>IF(F28="I",IFERROR(VLOOKUP(C28,#REF!,4,FALSE),0),0)</f>
        <v>0</v>
      </c>
      <c r="N28" s="38"/>
    </row>
    <row r="29" spans="1:14" ht="12" customHeight="1">
      <c r="A29" s="175"/>
      <c r="B29" s="175"/>
      <c r="C29" s="178"/>
      <c r="D29" s="175"/>
      <c r="E29" s="37"/>
      <c r="F29" s="37"/>
      <c r="G29" s="44"/>
      <c r="H29" s="38"/>
      <c r="I29" s="38"/>
      <c r="J29" s="38"/>
      <c r="K29" s="44">
        <f>IF(F29="I",IFERROR(VLOOKUP(C29,'BG122021'!C:E,3,FALSE),0),0)</f>
        <v>0</v>
      </c>
      <c r="L29" s="38"/>
      <c r="M29" s="38"/>
      <c r="N29" s="38"/>
    </row>
    <row r="30" spans="1:14" ht="12" customHeight="1">
      <c r="A30" s="175" t="s">
        <v>3</v>
      </c>
      <c r="B30" s="175"/>
      <c r="C30" s="178">
        <v>12</v>
      </c>
      <c r="D30" s="175" t="s">
        <v>7</v>
      </c>
      <c r="E30" s="37" t="s">
        <v>6</v>
      </c>
      <c r="F30" s="37" t="s">
        <v>162</v>
      </c>
      <c r="G30" s="44">
        <f>IF(F30="I",IFERROR(VLOOKUP(C30,'BG 062022'!B:D,3,FALSE),0),0)</f>
        <v>0</v>
      </c>
      <c r="H30" s="38"/>
      <c r="I30" s="38">
        <f>IF(F30="I",IFERROR(VLOOKUP(C30,'BG 062022'!B:F,5,FALSE),0),0)</f>
        <v>0</v>
      </c>
      <c r="J30" s="38"/>
      <c r="K30" s="44">
        <f>IF(F30="I",IFERROR(VLOOKUP(C30,'BG122021'!C:E,3,FALSE),0),0)</f>
        <v>0</v>
      </c>
      <c r="L30" s="38"/>
      <c r="M30" s="38">
        <f>IF(F30="I",IFERROR(VLOOKUP(C30,#REF!,4,FALSE),0),0)</f>
        <v>0</v>
      </c>
      <c r="N30" s="38"/>
    </row>
    <row r="31" spans="1:14" ht="12" customHeight="1">
      <c r="A31" s="175" t="s">
        <v>3</v>
      </c>
      <c r="B31" s="175"/>
      <c r="C31" s="178">
        <v>121</v>
      </c>
      <c r="D31" s="175" t="s">
        <v>98</v>
      </c>
      <c r="E31" s="37" t="s">
        <v>6</v>
      </c>
      <c r="F31" s="37" t="s">
        <v>162</v>
      </c>
      <c r="G31" s="44">
        <f>IF(F31="I",IFERROR(VLOOKUP(C31,'BG 062022'!B:D,3,FALSE),0),0)</f>
        <v>0</v>
      </c>
      <c r="H31" s="38"/>
      <c r="I31" s="38">
        <f>IF(F31="I",IFERROR(VLOOKUP(C31,'BG 062022'!B:F,5,FALSE),0),0)</f>
        <v>0</v>
      </c>
      <c r="J31" s="38"/>
      <c r="K31" s="44">
        <f>IF(F31="I",IFERROR(VLOOKUP(C31,'BG122021'!C:E,3,FALSE),0),0)</f>
        <v>0</v>
      </c>
      <c r="L31" s="38"/>
      <c r="M31" s="38">
        <f>IF(F31="I",IFERROR(VLOOKUP(C31,#REF!,4,FALSE),0),0)</f>
        <v>0</v>
      </c>
      <c r="N31" s="38"/>
    </row>
    <row r="32" spans="1:14" ht="12" customHeight="1">
      <c r="A32" s="175" t="s">
        <v>3</v>
      </c>
      <c r="B32" s="175"/>
      <c r="C32" s="178">
        <v>12101</v>
      </c>
      <c r="D32" s="175" t="s">
        <v>63</v>
      </c>
      <c r="E32" s="37" t="s">
        <v>6</v>
      </c>
      <c r="F32" s="37" t="s">
        <v>162</v>
      </c>
      <c r="G32" s="44">
        <f>IF(F32="I",IFERROR(VLOOKUP(C32,'BG 062022'!B:D,3,FALSE),0),0)</f>
        <v>0</v>
      </c>
      <c r="H32" s="38"/>
      <c r="I32" s="38">
        <f>IF(F32="I",IFERROR(VLOOKUP(C32,'BG 062022'!B:F,5,FALSE),0),0)</f>
        <v>0</v>
      </c>
      <c r="J32" s="38"/>
      <c r="K32" s="44">
        <f>IF(F32="I",IFERROR(VLOOKUP(C32,'BG122021'!C:E,3,FALSE),0),0)</f>
        <v>0</v>
      </c>
      <c r="L32" s="38"/>
      <c r="M32" s="38">
        <f>IF(F32="I",IFERROR(VLOOKUP(C32,#REF!,4,FALSE),0),0)</f>
        <v>0</v>
      </c>
      <c r="N32" s="38"/>
    </row>
    <row r="33" spans="1:14" ht="12" customHeight="1">
      <c r="A33" s="175" t="s">
        <v>3</v>
      </c>
      <c r="B33" s="175"/>
      <c r="C33" s="178">
        <v>121011</v>
      </c>
      <c r="D33" s="175" t="s">
        <v>615</v>
      </c>
      <c r="E33" s="37" t="s">
        <v>6</v>
      </c>
      <c r="F33" s="37" t="s">
        <v>162</v>
      </c>
      <c r="G33" s="44">
        <f>IF(F33="I",IFERROR(VLOOKUP(C33,'BG 062022'!B:D,3,FALSE),0),0)</f>
        <v>0</v>
      </c>
      <c r="H33" s="38"/>
      <c r="I33" s="38">
        <f>IF(F33="I",IFERROR(VLOOKUP(C33,'BG 062022'!B:F,5,FALSE),0),0)</f>
        <v>0</v>
      </c>
      <c r="J33" s="38"/>
      <c r="K33" s="44">
        <f>IF(F33="I",IFERROR(VLOOKUP(C33,'BG122021'!C:E,3,FALSE),0),0)</f>
        <v>0</v>
      </c>
      <c r="L33" s="38"/>
      <c r="M33" s="38">
        <f>IF(F33="I",IFERROR(VLOOKUP(C33,#REF!,4,FALSE),0),0)</f>
        <v>0</v>
      </c>
      <c r="N33" s="38"/>
    </row>
    <row r="34" spans="1:14" ht="12" customHeight="1">
      <c r="A34" s="175" t="s">
        <v>3</v>
      </c>
      <c r="B34" s="175"/>
      <c r="C34" s="178">
        <v>12101103</v>
      </c>
      <c r="D34" s="175" t="s">
        <v>616</v>
      </c>
      <c r="E34" s="37" t="s">
        <v>6</v>
      </c>
      <c r="F34" s="37" t="s">
        <v>162</v>
      </c>
      <c r="G34" s="44">
        <f>IF(F34="I",IFERROR(VLOOKUP(C34,'BG 062022'!B:D,3,FALSE),0),0)</f>
        <v>0</v>
      </c>
      <c r="H34" s="38"/>
      <c r="I34" s="38">
        <f>IF(F34="I",IFERROR(VLOOKUP(C34,'BG 062022'!B:F,5,FALSE),0),0)</f>
        <v>0</v>
      </c>
      <c r="J34" s="38"/>
      <c r="K34" s="44">
        <f>IF(F34="I",IFERROR(VLOOKUP(C34,'BG122021'!C:E,3,FALSE),0),0)</f>
        <v>0</v>
      </c>
      <c r="L34" s="38"/>
      <c r="M34" s="38">
        <f>IF(F34="I",IFERROR(VLOOKUP(C34,#REF!,4,FALSE),0),0)</f>
        <v>0</v>
      </c>
      <c r="N34" s="38"/>
    </row>
    <row r="35" spans="1:14" ht="12" customHeight="1">
      <c r="A35" s="175" t="s">
        <v>3</v>
      </c>
      <c r="B35" s="175" t="s">
        <v>57</v>
      </c>
      <c r="C35" s="178">
        <v>1210110301</v>
      </c>
      <c r="D35" s="175" t="s">
        <v>617</v>
      </c>
      <c r="E35" s="37" t="s">
        <v>6</v>
      </c>
      <c r="F35" s="37" t="s">
        <v>163</v>
      </c>
      <c r="G35" s="44">
        <f>IF(F35="I",IFERROR(VLOOKUP(C35,'BG 062022'!B:D,3,FALSE),0),0)</f>
        <v>900000000</v>
      </c>
      <c r="H35" s="38"/>
      <c r="I35" s="38">
        <f>IF(F35="I",IFERROR(VLOOKUP(C35,'BG 062022'!B:F,5,FALSE),0),0)</f>
        <v>131619.35999999999</v>
      </c>
      <c r="J35" s="38"/>
      <c r="K35" s="44">
        <f>IF(F35="I",IFERROR(VLOOKUP(C35,'BG122021'!C:E,3,FALSE),0),0)</f>
        <v>900000000</v>
      </c>
      <c r="L35" s="38"/>
      <c r="M35" s="38">
        <v>130651.79</v>
      </c>
      <c r="N35" s="38"/>
    </row>
    <row r="36" spans="1:14" ht="12" customHeight="1">
      <c r="A36" s="175" t="s">
        <v>3</v>
      </c>
      <c r="B36" s="175"/>
      <c r="C36" s="178">
        <v>12102</v>
      </c>
      <c r="D36" s="175" t="s">
        <v>252</v>
      </c>
      <c r="E36" s="37" t="s">
        <v>6</v>
      </c>
      <c r="F36" s="37" t="s">
        <v>162</v>
      </c>
      <c r="G36" s="44">
        <f>IF(F36="I",IFERROR(VLOOKUP(C36,'BG 062022'!B:D,3,FALSE),0),0)</f>
        <v>0</v>
      </c>
      <c r="H36" s="38"/>
      <c r="I36" s="38">
        <f>IF(F36="I",IFERROR(VLOOKUP(C36,'BG 062022'!B:F,5,FALSE),0),0)</f>
        <v>0</v>
      </c>
      <c r="J36" s="38"/>
      <c r="K36" s="44">
        <f>IF(F36="I",IFERROR(VLOOKUP(C36,'BG122021'!C:E,3,FALSE),0),0)</f>
        <v>0</v>
      </c>
      <c r="L36" s="38"/>
      <c r="M36" s="38">
        <f>IF(F36="I",IFERROR(VLOOKUP(C36,#REF!,4,FALSE),0),0)</f>
        <v>0</v>
      </c>
      <c r="N36" s="38"/>
    </row>
    <row r="37" spans="1:14" ht="12" customHeight="1">
      <c r="A37" s="175" t="s">
        <v>3</v>
      </c>
      <c r="B37" s="175"/>
      <c r="C37" s="178">
        <v>121021</v>
      </c>
      <c r="D37" s="175" t="s">
        <v>253</v>
      </c>
      <c r="E37" s="37" t="s">
        <v>0</v>
      </c>
      <c r="F37" s="37" t="s">
        <v>162</v>
      </c>
      <c r="G37" s="44">
        <f>IF(F37="I",IFERROR(VLOOKUP(C37,'BG 062022'!B:D,3,FALSE),0),0)</f>
        <v>0</v>
      </c>
      <c r="H37" s="38"/>
      <c r="I37" s="38">
        <f>IF(F37="I",IFERROR(VLOOKUP(C37,'BG 062022'!B:F,5,FALSE),0),0)</f>
        <v>0</v>
      </c>
      <c r="J37" s="38"/>
      <c r="K37" s="44">
        <f>IF(F37="I",IFERROR(VLOOKUP(C37,'BG122021'!C:E,3,FALSE),0),0)</f>
        <v>0</v>
      </c>
      <c r="L37" s="38"/>
      <c r="M37" s="38">
        <f>IF(F37="I",IFERROR(VLOOKUP(C37,#REF!,4,FALSE),0),0)</f>
        <v>0</v>
      </c>
      <c r="N37" s="38"/>
    </row>
    <row r="38" spans="1:14" ht="12" customHeight="1">
      <c r="A38" s="175" t="s">
        <v>3</v>
      </c>
      <c r="B38" s="175"/>
      <c r="C38" s="178">
        <v>1210212</v>
      </c>
      <c r="D38" s="175" t="s">
        <v>254</v>
      </c>
      <c r="E38" s="37" t="s">
        <v>6</v>
      </c>
      <c r="F38" s="37" t="s">
        <v>162</v>
      </c>
      <c r="G38" s="44">
        <f>IF(F38="I",IFERROR(VLOOKUP(C38,'BG 062022'!B:D,3,FALSE),0),0)</f>
        <v>0</v>
      </c>
      <c r="H38" s="38"/>
      <c r="I38" s="38">
        <f>IF(F38="I",IFERROR(VLOOKUP(C38,'BG 062022'!B:F,5,FALSE),0),0)</f>
        <v>0</v>
      </c>
      <c r="J38" s="38"/>
      <c r="K38" s="44">
        <f>IF(F38="I",IFERROR(VLOOKUP(C38,'BG122021'!C:E,3,FALSE),0),0)</f>
        <v>0</v>
      </c>
      <c r="L38" s="38"/>
      <c r="M38" s="38">
        <f>IF(F38="I",IFERROR(VLOOKUP(C38,#REF!,4,FALSE),0),0)</f>
        <v>0</v>
      </c>
      <c r="N38" s="38"/>
    </row>
    <row r="39" spans="1:14" ht="12" customHeight="1">
      <c r="A39" s="175" t="s">
        <v>3</v>
      </c>
      <c r="B39" s="342" t="s">
        <v>715</v>
      </c>
      <c r="C39" s="178">
        <v>121021201</v>
      </c>
      <c r="D39" s="175" t="s">
        <v>618</v>
      </c>
      <c r="E39" s="37" t="s">
        <v>6</v>
      </c>
      <c r="F39" s="37" t="s">
        <v>163</v>
      </c>
      <c r="G39" s="44">
        <f>IF(F39="I",IFERROR(VLOOKUP(C39,'BG 062022'!B:D,3,FALSE),0),0)</f>
        <v>683790000</v>
      </c>
      <c r="H39" s="38"/>
      <c r="I39" s="38">
        <f>IF(F39="I",IFERROR(VLOOKUP(C39,'BG 062022'!B:F,5,FALSE),0),0)</f>
        <v>100000</v>
      </c>
      <c r="J39" s="38"/>
      <c r="K39" s="44">
        <f>IF(F39="I",IFERROR(VLOOKUP(C39,'BG122021'!C:E,3,FALSE),0),0)</f>
        <v>687081000</v>
      </c>
      <c r="L39" s="38"/>
      <c r="M39" s="38">
        <v>100000</v>
      </c>
      <c r="N39" s="38"/>
    </row>
    <row r="40" spans="1:14" ht="12" customHeight="1">
      <c r="A40" s="175" t="s">
        <v>3</v>
      </c>
      <c r="B40" s="175"/>
      <c r="C40" s="178">
        <v>1210218</v>
      </c>
      <c r="D40" s="175" t="s">
        <v>257</v>
      </c>
      <c r="E40" s="37" t="s">
        <v>0</v>
      </c>
      <c r="F40" s="37" t="s">
        <v>162</v>
      </c>
      <c r="G40" s="44">
        <f>IF(F40="I",IFERROR(VLOOKUP(C40,'BG 062022'!B:D,3,FALSE),0),0)</f>
        <v>0</v>
      </c>
      <c r="H40" s="38"/>
      <c r="I40" s="38">
        <f>IF(F40="I",IFERROR(VLOOKUP(C40,'BG 062022'!B:F,5,FALSE),0),0)</f>
        <v>0</v>
      </c>
      <c r="J40" s="38"/>
      <c r="K40" s="44">
        <f>IF(F40="I",IFERROR(VLOOKUP(C40,'BG122021'!C:E,3,FALSE),0),0)</f>
        <v>0</v>
      </c>
      <c r="L40" s="38"/>
      <c r="M40" s="38">
        <f>IF(F40="I",IFERROR(VLOOKUP(C40,#REF!,4,FALSE),0),0)</f>
        <v>0</v>
      </c>
      <c r="N40" s="38"/>
    </row>
    <row r="41" spans="1:14" ht="12" customHeight="1">
      <c r="A41" s="175" t="s">
        <v>3</v>
      </c>
      <c r="B41" s="175"/>
      <c r="C41" s="178">
        <v>12102181</v>
      </c>
      <c r="D41" s="175" t="s">
        <v>258</v>
      </c>
      <c r="E41" s="37" t="s">
        <v>0</v>
      </c>
      <c r="F41" s="37" t="s">
        <v>162</v>
      </c>
      <c r="G41" s="44">
        <f>IF(F41="I",IFERROR(VLOOKUP(C41,'BG 062022'!B:D,3,FALSE),0),0)</f>
        <v>0</v>
      </c>
      <c r="H41" s="38"/>
      <c r="I41" s="38">
        <f>IF(F41="I",IFERROR(VLOOKUP(C41,'BG 062022'!B:F,5,FALSE),0),0)</f>
        <v>0</v>
      </c>
      <c r="J41" s="38"/>
      <c r="K41" s="44">
        <f>IF(F41="I",IFERROR(VLOOKUP(C41,'BG122021'!C:E,3,FALSE),0),0)</f>
        <v>0</v>
      </c>
      <c r="L41" s="38"/>
      <c r="M41" s="38">
        <f>IF(F41="I",IFERROR(VLOOKUP(C41,#REF!,4,FALSE),0),0)</f>
        <v>0</v>
      </c>
      <c r="N41" s="38"/>
    </row>
    <row r="42" spans="1:14" ht="12" customHeight="1">
      <c r="A42" s="175" t="s">
        <v>3</v>
      </c>
      <c r="B42" s="342" t="s">
        <v>715</v>
      </c>
      <c r="C42" s="178">
        <v>1210218101</v>
      </c>
      <c r="D42" s="175" t="s">
        <v>619</v>
      </c>
      <c r="E42" s="37" t="s">
        <v>0</v>
      </c>
      <c r="F42" s="37" t="s">
        <v>163</v>
      </c>
      <c r="G42" s="44">
        <f>IF(F42="I",IFERROR(VLOOKUP(C42,'BG 062022'!B:D,3,FALSE),0),0)</f>
        <v>15988925</v>
      </c>
      <c r="H42" s="38"/>
      <c r="I42" s="38">
        <f>IF(F42="I",IFERROR(VLOOKUP(C42,'BG 062022'!B:F,5,FALSE),0),0)</f>
        <v>2338.2800000000002</v>
      </c>
      <c r="J42" s="38"/>
      <c r="K42" s="44">
        <f>IF(F42="I",IFERROR(VLOOKUP(C42,'BG122021'!C:E,3,FALSE),0),0)</f>
        <v>25271732</v>
      </c>
      <c r="L42" s="38"/>
      <c r="M42" s="38">
        <v>3678.13</v>
      </c>
      <c r="N42" s="38"/>
    </row>
    <row r="43" spans="1:14" ht="12" customHeight="1">
      <c r="A43" s="175" t="s">
        <v>3</v>
      </c>
      <c r="B43" s="175"/>
      <c r="C43" s="178">
        <v>12102182</v>
      </c>
      <c r="D43" s="175" t="s">
        <v>259</v>
      </c>
      <c r="E43" s="37" t="s">
        <v>0</v>
      </c>
      <c r="F43" s="37" t="s">
        <v>162</v>
      </c>
      <c r="G43" s="44">
        <f>IF(F43="I",IFERROR(VLOOKUP(C43,'BG 062022'!B:D,3,FALSE),0),0)</f>
        <v>0</v>
      </c>
      <c r="H43" s="38"/>
      <c r="I43" s="38">
        <f>IF(F43="I",IFERROR(VLOOKUP(C43,'BG 062022'!B:F,5,FALSE),0),0)</f>
        <v>0</v>
      </c>
      <c r="J43" s="38"/>
      <c r="K43" s="44">
        <f>IF(F43="I",IFERROR(VLOOKUP(C43,'BG122021'!C:E,3,FALSE),0),0)</f>
        <v>0</v>
      </c>
      <c r="L43" s="38"/>
      <c r="M43" s="38">
        <v>0</v>
      </c>
      <c r="N43" s="38"/>
    </row>
    <row r="44" spans="1:14" ht="12" customHeight="1">
      <c r="A44" s="175" t="s">
        <v>3</v>
      </c>
      <c r="B44" s="342" t="s">
        <v>715</v>
      </c>
      <c r="C44" s="178">
        <v>1210218201</v>
      </c>
      <c r="D44" s="175" t="s">
        <v>620</v>
      </c>
      <c r="E44" s="37" t="s">
        <v>0</v>
      </c>
      <c r="F44" s="37" t="s">
        <v>163</v>
      </c>
      <c r="G44" s="44">
        <f>IF(F44="I",IFERROR(VLOOKUP(C44,'BG 062022'!B:D,3,FALSE),0),0)</f>
        <v>-14490741</v>
      </c>
      <c r="H44" s="38"/>
      <c r="I44" s="38">
        <f>IF(F44="I",IFERROR(VLOOKUP(C44,'BG 062022'!B:F,5,FALSE),0),0)</f>
        <v>-2119.1799999999998</v>
      </c>
      <c r="J44" s="38"/>
      <c r="K44" s="44">
        <f>IF(F44="I",IFERROR(VLOOKUP(C44,'BG122021'!C:E,3,FALSE),0),0)</f>
        <v>-26549550</v>
      </c>
      <c r="L44" s="38"/>
      <c r="M44" s="38">
        <v>-3854.8</v>
      </c>
      <c r="N44" s="38"/>
    </row>
    <row r="45" spans="1:14" ht="12" customHeight="1">
      <c r="A45" s="175"/>
      <c r="B45" s="175"/>
      <c r="C45" s="178"/>
      <c r="D45" s="175"/>
      <c r="E45" s="37"/>
      <c r="F45" s="37"/>
      <c r="G45" s="44"/>
      <c r="H45" s="38"/>
      <c r="I45" s="38"/>
      <c r="J45" s="38"/>
      <c r="K45" s="44">
        <f>IF(F45="I",IFERROR(VLOOKUP(C45,'BG122021'!C:E,3,FALSE),0),0)</f>
        <v>0</v>
      </c>
      <c r="L45" s="38"/>
      <c r="M45" s="38"/>
      <c r="N45" s="38"/>
    </row>
    <row r="46" spans="1:14" ht="12" customHeight="1">
      <c r="A46" s="175" t="s">
        <v>3</v>
      </c>
      <c r="B46" s="175"/>
      <c r="C46" s="178">
        <v>127</v>
      </c>
      <c r="D46" s="175" t="s">
        <v>331</v>
      </c>
      <c r="E46" s="37" t="s">
        <v>6</v>
      </c>
      <c r="F46" s="37" t="s">
        <v>162</v>
      </c>
      <c r="G46" s="44">
        <f>IF(F46="I",IFERROR(VLOOKUP(C46,'BG 062022'!B:D,3,FALSE),0),0)</f>
        <v>0</v>
      </c>
      <c r="H46" s="38"/>
      <c r="I46" s="38">
        <f>IF(F46="I",IFERROR(VLOOKUP(C46,'BG 062022'!B:F,5,FALSE),0),0)</f>
        <v>0</v>
      </c>
      <c r="J46" s="38"/>
      <c r="K46" s="44">
        <f>IF(F46="I",IFERROR(VLOOKUP(C46,'BG122021'!C:E,3,FALSE),0),0)</f>
        <v>0</v>
      </c>
      <c r="L46" s="38"/>
      <c r="M46" s="38">
        <f>IF(F46="I",IFERROR(VLOOKUP(C46,#REF!,4,FALSE),0),0)</f>
        <v>0</v>
      </c>
      <c r="N46" s="38"/>
    </row>
    <row r="47" spans="1:14" ht="12" customHeight="1">
      <c r="A47" s="175" t="s">
        <v>3</v>
      </c>
      <c r="B47" s="175"/>
      <c r="C47" s="178">
        <v>12701</v>
      </c>
      <c r="D47" s="175" t="s">
        <v>621</v>
      </c>
      <c r="E47" s="37" t="s">
        <v>6</v>
      </c>
      <c r="F47" s="37" t="s">
        <v>162</v>
      </c>
      <c r="G47" s="44">
        <f>IF(F47="I",IFERROR(VLOOKUP(C47,'BG 062022'!B:D,3,FALSE),0),0)</f>
        <v>0</v>
      </c>
      <c r="H47" s="38"/>
      <c r="I47" s="38">
        <f>IF(F47="I",IFERROR(VLOOKUP(C47,'BG 062022'!B:F,5,FALSE),0),0)</f>
        <v>0</v>
      </c>
      <c r="J47" s="38"/>
      <c r="K47" s="44">
        <f>IF(F47="I",IFERROR(VLOOKUP(C47,'BG122021'!C:E,3,FALSE),0),0)</f>
        <v>0</v>
      </c>
      <c r="L47" s="38"/>
      <c r="M47" s="38">
        <f>IF(F47="I",IFERROR(VLOOKUP(C47,#REF!,4,FALSE),0),0)</f>
        <v>0</v>
      </c>
      <c r="N47" s="38"/>
    </row>
    <row r="48" spans="1:14" ht="12" customHeight="1">
      <c r="A48" s="175" t="s">
        <v>3</v>
      </c>
      <c r="B48" s="175" t="s">
        <v>332</v>
      </c>
      <c r="C48" s="178">
        <v>1270102</v>
      </c>
      <c r="D48" s="175" t="s">
        <v>99</v>
      </c>
      <c r="E48" s="37" t="s">
        <v>6</v>
      </c>
      <c r="F48" s="37" t="s">
        <v>163</v>
      </c>
      <c r="G48" s="44">
        <f>IF(F48="I",IFERROR(VLOOKUP(C48,'BG 062022'!B:D,3,FALSE),0),0)</f>
        <v>32272727</v>
      </c>
      <c r="H48" s="38"/>
      <c r="I48" s="38">
        <f>IF(F48="I",IFERROR(VLOOKUP(C48,'BG 062022'!B:F,5,FALSE),0),0)</f>
        <v>5081.26</v>
      </c>
      <c r="J48" s="38"/>
      <c r="K48" s="44">
        <f>IF(F48="I",IFERROR(VLOOKUP(C48,'BG122021'!C:E,3,FALSE),0),0)</f>
        <v>32272727</v>
      </c>
      <c r="L48" s="38"/>
      <c r="M48" s="38">
        <v>5081.26</v>
      </c>
      <c r="N48" s="38"/>
    </row>
    <row r="49" spans="1:14" ht="12" customHeight="1">
      <c r="A49" s="175" t="s">
        <v>3</v>
      </c>
      <c r="B49" s="175" t="s">
        <v>332</v>
      </c>
      <c r="C49" s="178">
        <v>1270103</v>
      </c>
      <c r="D49" s="175" t="s">
        <v>622</v>
      </c>
      <c r="E49" s="37" t="s">
        <v>6</v>
      </c>
      <c r="F49" s="37" t="s">
        <v>163</v>
      </c>
      <c r="G49" s="44">
        <f>IF(F49="I",IFERROR(VLOOKUP(C49,'BG 062022'!B:D,3,FALSE),0),0)</f>
        <v>38699244</v>
      </c>
      <c r="H49" s="38"/>
      <c r="I49" s="38">
        <f>IF(F49="I",IFERROR(VLOOKUP(C49,'BG 062022'!B:F,5,FALSE),0),0)</f>
        <v>5827.1</v>
      </c>
      <c r="J49" s="38"/>
      <c r="K49" s="44">
        <f>IF(F49="I",IFERROR(VLOOKUP(C49,'BG122021'!C:E,3,FALSE),0),0)</f>
        <v>32908364</v>
      </c>
      <c r="L49" s="38"/>
      <c r="M49" s="38">
        <v>4987.9399999999996</v>
      </c>
      <c r="N49" s="38"/>
    </row>
    <row r="50" spans="1:14" ht="12" customHeight="1">
      <c r="A50" s="175" t="s">
        <v>3</v>
      </c>
      <c r="B50" s="175" t="s">
        <v>332</v>
      </c>
      <c r="C50" s="178">
        <v>1270104</v>
      </c>
      <c r="D50" s="175" t="s">
        <v>333</v>
      </c>
      <c r="E50" s="37" t="s">
        <v>6</v>
      </c>
      <c r="F50" s="37" t="s">
        <v>163</v>
      </c>
      <c r="G50" s="44">
        <f>IF(F50="I",IFERROR(VLOOKUP(C50,'BG 062022'!B:D,3,FALSE),0),0)</f>
        <v>42764637</v>
      </c>
      <c r="H50" s="38"/>
      <c r="I50" s="38">
        <f>IF(F50="I",IFERROR(VLOOKUP(C50,'BG 062022'!B:F,5,FALSE),0),0)</f>
        <v>6256.45</v>
      </c>
      <c r="J50" s="38"/>
      <c r="K50" s="44">
        <f>IF(F50="I",IFERROR(VLOOKUP(C50,'BG122021'!C:E,3,FALSE),0),0)</f>
        <v>24392332</v>
      </c>
      <c r="L50" s="38"/>
      <c r="M50" s="38">
        <v>3604.59</v>
      </c>
      <c r="N50" s="38"/>
    </row>
    <row r="51" spans="1:14" ht="12" customHeight="1">
      <c r="A51" s="175" t="s">
        <v>3</v>
      </c>
      <c r="B51" s="175" t="s">
        <v>332</v>
      </c>
      <c r="C51" s="178">
        <v>1270107</v>
      </c>
      <c r="D51" s="175" t="s">
        <v>338</v>
      </c>
      <c r="E51" s="37" t="s">
        <v>6</v>
      </c>
      <c r="F51" s="37" t="s">
        <v>163</v>
      </c>
      <c r="G51" s="44">
        <f>IF(F51="I",IFERROR(VLOOKUP(C51,'BG 062022'!B:D,3,FALSE),0),0)</f>
        <v>14410909</v>
      </c>
      <c r="H51" s="38"/>
      <c r="I51" s="38">
        <f>IF(F51="I",IFERROR(VLOOKUP(C51,'BG 062022'!B:F,5,FALSE),0),0)</f>
        <v>2090.9699999999998</v>
      </c>
      <c r="J51" s="38"/>
      <c r="K51" s="44">
        <f>IF(F51="I",IFERROR(VLOOKUP(C51,'BG122021'!C:E,3,FALSE),0),0)</f>
        <v>14410909</v>
      </c>
      <c r="L51" s="38"/>
      <c r="M51" s="38">
        <f>IF(F51="I",IFERROR(VLOOKUP(C51,#REF!,4,FALSE),0),0)</f>
        <v>0</v>
      </c>
      <c r="N51" s="38"/>
    </row>
    <row r="52" spans="1:14" ht="12" customHeight="1">
      <c r="A52" s="175" t="s">
        <v>3</v>
      </c>
      <c r="C52" s="178">
        <v>1270120</v>
      </c>
      <c r="D52" s="175" t="s">
        <v>334</v>
      </c>
      <c r="E52" s="37" t="s">
        <v>6</v>
      </c>
      <c r="F52" s="37" t="s">
        <v>162</v>
      </c>
      <c r="G52" s="44">
        <f>IF(F52="I",IFERROR(VLOOKUP(C52,'BG 062022'!B:D,3,FALSE),0),0)</f>
        <v>0</v>
      </c>
      <c r="H52" s="38"/>
      <c r="I52" s="38">
        <f>IF(F52="I",IFERROR(VLOOKUP(C52,'BG 062022'!B:F,5,FALSE),0),0)</f>
        <v>0</v>
      </c>
      <c r="J52" s="38"/>
      <c r="K52" s="44">
        <f>IF(F52="I",IFERROR(VLOOKUP(C52,'BG122021'!C:E,3,FALSE),0),0)</f>
        <v>0</v>
      </c>
      <c r="L52" s="38"/>
      <c r="M52" s="38">
        <f>IF(F52="I",IFERROR(VLOOKUP(C52,#REF!,4,FALSE),0),0)</f>
        <v>0</v>
      </c>
      <c r="N52" s="38"/>
    </row>
    <row r="53" spans="1:14" ht="12" customHeight="1">
      <c r="A53" s="175" t="s">
        <v>3</v>
      </c>
      <c r="B53" s="175" t="s">
        <v>650</v>
      </c>
      <c r="C53" s="178">
        <v>127012002</v>
      </c>
      <c r="D53" s="175" t="s">
        <v>335</v>
      </c>
      <c r="E53" s="37" t="s">
        <v>6</v>
      </c>
      <c r="F53" s="37" t="s">
        <v>163</v>
      </c>
      <c r="G53" s="44">
        <f>IF(F53="I",IFERROR(VLOOKUP(C53,'BG 062022'!B:D,3,FALSE),0),0)</f>
        <v>-1613636</v>
      </c>
      <c r="H53" s="38"/>
      <c r="I53" s="38">
        <f>IF(F53="I",IFERROR(VLOOKUP(C53,'BG 062022'!B:F,5,FALSE),0),0)</f>
        <v>-233.07</v>
      </c>
      <c r="J53" s="38"/>
      <c r="K53" s="44">
        <f>IF(F53="I",IFERROR(VLOOKUP(C53,'BG122021'!C:E,3,FALSE),0),0)</f>
        <v>0</v>
      </c>
      <c r="L53" s="38"/>
      <c r="M53" s="38">
        <f>IF(F53="I",IFERROR(VLOOKUP(C53,#REF!,4,FALSE),0),0)</f>
        <v>0</v>
      </c>
      <c r="N53" s="38"/>
    </row>
    <row r="54" spans="1:14" ht="12" customHeight="1">
      <c r="A54" s="175" t="s">
        <v>3</v>
      </c>
      <c r="B54" s="175" t="s">
        <v>650</v>
      </c>
      <c r="C54" s="178">
        <v>127012003</v>
      </c>
      <c r="D54" s="175" t="s">
        <v>336</v>
      </c>
      <c r="E54" s="37" t="s">
        <v>6</v>
      </c>
      <c r="F54" s="37" t="s">
        <v>163</v>
      </c>
      <c r="G54" s="44">
        <f>IF(F54="I",IFERROR(VLOOKUP(C54,'BG 062022'!B:D,3,FALSE),0),0)</f>
        <v>-5692877</v>
      </c>
      <c r="H54" s="38"/>
      <c r="I54" s="38">
        <f>IF(F54="I",IFERROR(VLOOKUP(C54,'BG 062022'!B:F,5,FALSE),0),0)</f>
        <v>-838.01</v>
      </c>
      <c r="J54" s="38"/>
      <c r="K54" s="44">
        <f>IF(F54="I",IFERROR(VLOOKUP(C54,'BG122021'!C:E,3,FALSE),0),0)</f>
        <v>-4162633</v>
      </c>
      <c r="L54" s="38"/>
      <c r="M54" s="437">
        <v>2090.9699999999998</v>
      </c>
      <c r="N54" s="38"/>
    </row>
    <row r="55" spans="1:14" ht="12" customHeight="1">
      <c r="A55" s="175" t="s">
        <v>3</v>
      </c>
      <c r="B55" s="175" t="s">
        <v>650</v>
      </c>
      <c r="C55" s="178">
        <v>127012004</v>
      </c>
      <c r="D55" s="175" t="s">
        <v>337</v>
      </c>
      <c r="E55" s="37" t="s">
        <v>6</v>
      </c>
      <c r="F55" s="37" t="s">
        <v>163</v>
      </c>
      <c r="G55" s="44">
        <f>IF(F55="I",IFERROR(VLOOKUP(C55,'BG 062022'!B:D,3,FALSE),0),0)</f>
        <v>-7312574</v>
      </c>
      <c r="H55" s="38"/>
      <c r="I55" s="38">
        <f>IF(F55="I",IFERROR(VLOOKUP(C55,'BG 062022'!B:F,5,FALSE),0),0)</f>
        <v>-1058.27</v>
      </c>
      <c r="J55" s="38"/>
      <c r="K55" s="44">
        <f>IF(F55="I",IFERROR(VLOOKUP(C55,'BG122021'!C:E,3,FALSE),0),0)</f>
        <v>0</v>
      </c>
      <c r="L55" s="38"/>
      <c r="M55" s="38">
        <f>IF(F55="I",IFERROR(VLOOKUP(C55,#REF!,4,FALSE),0),0)</f>
        <v>0</v>
      </c>
      <c r="N55" s="38"/>
    </row>
    <row r="56" spans="1:14" ht="12" customHeight="1">
      <c r="A56" s="175" t="s">
        <v>3</v>
      </c>
      <c r="B56" s="175" t="s">
        <v>650</v>
      </c>
      <c r="C56" s="178">
        <v>127012006</v>
      </c>
      <c r="D56" s="175" t="s">
        <v>623</v>
      </c>
      <c r="E56" s="37" t="s">
        <v>6</v>
      </c>
      <c r="F56" s="37" t="s">
        <v>163</v>
      </c>
      <c r="G56" s="44">
        <f>IF(F56="I",IFERROR(VLOOKUP(C56,'BG 062022'!B:D,3,FALSE),0),0)</f>
        <v>-3602727</v>
      </c>
      <c r="H56" s="38"/>
      <c r="I56" s="38">
        <f>IF(F56="I",IFERROR(VLOOKUP(C56,'BG 062022'!B:F,5,FALSE),0),0)</f>
        <v>-522.15</v>
      </c>
      <c r="J56" s="38"/>
      <c r="K56" s="44">
        <f>IF(F56="I",IFERROR(VLOOKUP(C56,'BG122021'!C:E,3,FALSE),0),0)</f>
        <v>-2882182</v>
      </c>
      <c r="L56" s="38"/>
      <c r="M56" s="38">
        <v>-418.24</v>
      </c>
      <c r="N56" s="38"/>
    </row>
    <row r="57" spans="1:14" ht="12" customHeight="1">
      <c r="A57" s="175"/>
      <c r="B57" s="175"/>
      <c r="C57" s="178"/>
      <c r="D57" s="175"/>
      <c r="E57" s="37"/>
      <c r="F57" s="37"/>
      <c r="G57" s="44"/>
      <c r="H57" s="38"/>
      <c r="I57" s="38"/>
      <c r="J57" s="38"/>
      <c r="K57" s="44">
        <f>IF(F57="I",IFERROR(VLOOKUP(C57,'BG122021'!C:E,3,FALSE),0),0)</f>
        <v>0</v>
      </c>
      <c r="L57" s="38"/>
      <c r="M57" s="38"/>
      <c r="N57" s="38"/>
    </row>
    <row r="58" spans="1:14" ht="12" customHeight="1">
      <c r="A58" s="175" t="s">
        <v>3</v>
      </c>
      <c r="B58" s="175"/>
      <c r="C58" s="178">
        <v>129</v>
      </c>
      <c r="D58" s="175" t="s">
        <v>339</v>
      </c>
      <c r="E58" s="37" t="s">
        <v>6</v>
      </c>
      <c r="F58" s="37" t="s">
        <v>162</v>
      </c>
      <c r="G58" s="44">
        <f>IF(F58="I",IFERROR(VLOOKUP(C58,'BG 062022'!B:D,3,FALSE),0),0)</f>
        <v>0</v>
      </c>
      <c r="H58" s="38"/>
      <c r="I58" s="38">
        <f>IF(F58="I",IFERROR(VLOOKUP(C58,'BG 062022'!B:F,5,FALSE),0),0)</f>
        <v>0</v>
      </c>
      <c r="J58" s="38"/>
      <c r="K58" s="44">
        <f>IF(F58="I",IFERROR(VLOOKUP(C58,'BG122021'!C:E,3,FALSE),0),0)</f>
        <v>0</v>
      </c>
      <c r="L58" s="38"/>
      <c r="M58" s="38">
        <f>IF(F58="I",IFERROR(VLOOKUP(C58,#REF!,4,FALSE),0),0)</f>
        <v>0</v>
      </c>
      <c r="N58" s="38"/>
    </row>
    <row r="59" spans="1:14" ht="12" customHeight="1">
      <c r="A59" s="175" t="s">
        <v>3</v>
      </c>
      <c r="B59" s="175" t="s">
        <v>342</v>
      </c>
      <c r="C59" s="178">
        <v>12901</v>
      </c>
      <c r="D59" s="175" t="s">
        <v>624</v>
      </c>
      <c r="E59" s="37" t="s">
        <v>6</v>
      </c>
      <c r="F59" s="37" t="s">
        <v>163</v>
      </c>
      <c r="G59" s="44">
        <f>IF(F59="I",IFERROR(VLOOKUP(C59,'BG 062022'!B:D,3,FALSE),0),0)</f>
        <v>21872718</v>
      </c>
      <c r="H59" s="38"/>
      <c r="I59" s="38">
        <f>IF(F59="I",IFERROR(VLOOKUP(C59,'BG 062022'!B:F,5,FALSE),0),0)</f>
        <v>3336</v>
      </c>
      <c r="J59" s="38"/>
      <c r="K59" s="44">
        <f>IF(F59="I",IFERROR(VLOOKUP(C59,'BG122021'!C:E,3,FALSE),0),0)</f>
        <v>21872718</v>
      </c>
      <c r="L59" s="38"/>
      <c r="M59" s="38">
        <v>3336</v>
      </c>
      <c r="N59" s="38"/>
    </row>
    <row r="60" spans="1:14" ht="12" customHeight="1">
      <c r="A60" s="175"/>
      <c r="B60" s="175"/>
      <c r="C60" s="178"/>
      <c r="D60" s="175"/>
      <c r="E60" s="37"/>
      <c r="F60" s="37"/>
      <c r="G60" s="44"/>
      <c r="H60" s="38"/>
      <c r="I60" s="38"/>
      <c r="J60" s="38"/>
      <c r="K60" s="44">
        <f>IF(F60="I",IFERROR(VLOOKUP(C60,'BG122021'!C:E,3,FALSE),0),0)</f>
        <v>0</v>
      </c>
      <c r="L60" s="38"/>
      <c r="M60" s="38"/>
      <c r="N60" s="38"/>
    </row>
    <row r="61" spans="1:14" s="243" customFormat="1" ht="12" customHeight="1">
      <c r="A61" s="238" t="s">
        <v>8</v>
      </c>
      <c r="B61" s="238"/>
      <c r="C61" s="239">
        <v>2</v>
      </c>
      <c r="D61" s="238" t="s">
        <v>8</v>
      </c>
      <c r="E61" s="240" t="s">
        <v>6</v>
      </c>
      <c r="F61" s="240" t="s">
        <v>162</v>
      </c>
      <c r="G61" s="241">
        <f>IF(F61="I",IFERROR(VLOOKUP(C61,'BG 062022'!B:D,3,FALSE),0),0)</f>
        <v>0</v>
      </c>
      <c r="H61" s="242"/>
      <c r="I61" s="242">
        <f>IF(F61="I",IFERROR(VLOOKUP(C61,'BG 062022'!B:F,5,FALSE),0),0)</f>
        <v>0</v>
      </c>
      <c r="J61" s="242"/>
      <c r="K61" s="44">
        <f>IF(F61="I",IFERROR(VLOOKUP(C61,'BG122021'!C:E,3,FALSE),0),0)</f>
        <v>0</v>
      </c>
      <c r="L61" s="242"/>
      <c r="M61" s="242">
        <f>IF(F61="I",IFERROR(VLOOKUP(C61,#REF!,4,FALSE),0),0)</f>
        <v>0</v>
      </c>
      <c r="N61" s="242"/>
    </row>
    <row r="62" spans="1:14" ht="12" customHeight="1">
      <c r="A62" s="175" t="s">
        <v>8</v>
      </c>
      <c r="B62" s="175"/>
      <c r="C62" s="178">
        <v>21</v>
      </c>
      <c r="D62" s="175" t="s">
        <v>9</v>
      </c>
      <c r="E62" s="37" t="s">
        <v>6</v>
      </c>
      <c r="F62" s="37" t="s">
        <v>162</v>
      </c>
      <c r="G62" s="44">
        <f>IF(F62="I",IFERROR(VLOOKUP(C62,'BG 062022'!B:D,3,FALSE),0),0)</f>
        <v>0</v>
      </c>
      <c r="H62" s="38"/>
      <c r="I62" s="38">
        <f>IF(F62="I",IFERROR(VLOOKUP(C62,'BG 062022'!B:F,5,FALSE),0),0)</f>
        <v>0</v>
      </c>
      <c r="J62" s="38"/>
      <c r="K62" s="44">
        <f>IF(F62="I",IFERROR(VLOOKUP(C62,'BG122021'!C:E,3,FALSE),0),0)</f>
        <v>0</v>
      </c>
      <c r="L62" s="38"/>
      <c r="M62" s="38">
        <f>IF(F62="I",IFERROR(VLOOKUP(C62,#REF!,4,FALSE),0),0)</f>
        <v>0</v>
      </c>
      <c r="N62" s="38"/>
    </row>
    <row r="63" spans="1:14" ht="12" customHeight="1">
      <c r="A63" s="175" t="s">
        <v>8</v>
      </c>
      <c r="B63" s="175"/>
      <c r="C63" s="178">
        <v>211</v>
      </c>
      <c r="D63" s="175" t="s">
        <v>260</v>
      </c>
      <c r="E63" s="37" t="s">
        <v>6</v>
      </c>
      <c r="F63" s="37" t="s">
        <v>162</v>
      </c>
      <c r="G63" s="44">
        <f>IF(F63="I",IFERROR(VLOOKUP(C63,'BG 062022'!B:D,3,FALSE),0),0)</f>
        <v>0</v>
      </c>
      <c r="H63" s="38"/>
      <c r="I63" s="38">
        <f>IF(F63="I",IFERROR(VLOOKUP(C63,'BG 062022'!B:F,5,FALSE),0),0)</f>
        <v>0</v>
      </c>
      <c r="J63" s="38"/>
      <c r="K63" s="44">
        <f>IF(F63="I",IFERROR(VLOOKUP(C63,'BG122021'!C:E,3,FALSE),0),0)</f>
        <v>0</v>
      </c>
      <c r="L63" s="38"/>
      <c r="M63" s="38">
        <f>IF(F63="I",IFERROR(VLOOKUP(C63,#REF!,4,FALSE),0),0)</f>
        <v>0</v>
      </c>
      <c r="N63" s="38"/>
    </row>
    <row r="64" spans="1:14" ht="12" customHeight="1">
      <c r="A64" s="175" t="s">
        <v>8</v>
      </c>
      <c r="B64" s="175"/>
      <c r="C64" s="178">
        <v>21101</v>
      </c>
      <c r="D64" s="175" t="s">
        <v>177</v>
      </c>
      <c r="E64" s="37" t="s">
        <v>6</v>
      </c>
      <c r="F64" s="37" t="s">
        <v>162</v>
      </c>
      <c r="G64" s="44">
        <f>IF(F64="I",IFERROR(VLOOKUP(C64,'BG 062022'!B:D,3,FALSE),0),0)</f>
        <v>0</v>
      </c>
      <c r="H64" s="38"/>
      <c r="I64" s="38">
        <f>IF(F64="I",IFERROR(VLOOKUP(C64,'BG 062022'!B:F,5,FALSE),0),0)</f>
        <v>0</v>
      </c>
      <c r="J64" s="38"/>
      <c r="K64" s="44">
        <f>IF(F64="I",IFERROR(VLOOKUP(C64,'BG122021'!C:E,3,FALSE),0),0)</f>
        <v>0</v>
      </c>
      <c r="L64" s="38"/>
      <c r="M64" s="38">
        <f>IF(F64="I",IFERROR(VLOOKUP(C64,#REF!,4,FALSE),0),0)</f>
        <v>0</v>
      </c>
      <c r="N64" s="38"/>
    </row>
    <row r="65" spans="1:14" ht="12" customHeight="1">
      <c r="A65" s="175" t="s">
        <v>8</v>
      </c>
      <c r="B65" s="175"/>
      <c r="C65" s="178">
        <v>2110102</v>
      </c>
      <c r="D65" s="175" t="s">
        <v>693</v>
      </c>
      <c r="E65" s="37" t="s">
        <v>6</v>
      </c>
      <c r="F65" s="37" t="s">
        <v>162</v>
      </c>
      <c r="G65" s="44">
        <f>IF(F65="I",IFERROR(VLOOKUP(C65,'BG 062022'!B:D,3,FALSE),0),0)</f>
        <v>0</v>
      </c>
      <c r="H65" s="38"/>
      <c r="I65" s="38">
        <f>IF(F65="I",IFERROR(VLOOKUP(C65,'BG 062022'!B:F,5,FALSE),0),0)</f>
        <v>0</v>
      </c>
      <c r="J65" s="38"/>
      <c r="K65" s="44">
        <f>IF(F65="I",IFERROR(VLOOKUP(C65,'BG122021'!C:E,3,FALSE),0),0)</f>
        <v>0</v>
      </c>
      <c r="L65" s="38"/>
      <c r="M65" s="38">
        <f>IF(F65="I",IFERROR(VLOOKUP(C65,#REF!,4,FALSE),0),0)</f>
        <v>0</v>
      </c>
      <c r="N65" s="38"/>
    </row>
    <row r="66" spans="1:14" ht="12" customHeight="1">
      <c r="A66" s="175" t="s">
        <v>8</v>
      </c>
      <c r="B66" s="175" t="s">
        <v>659</v>
      </c>
      <c r="C66" s="178">
        <v>211010201</v>
      </c>
      <c r="D66" s="175" t="s">
        <v>694</v>
      </c>
      <c r="E66" s="37" t="s">
        <v>0</v>
      </c>
      <c r="F66" s="37" t="s">
        <v>163</v>
      </c>
      <c r="G66" s="44">
        <f>IF(F66="I",IFERROR(VLOOKUP(C66,'BG 062022'!B:D,3,FALSE),0),0)</f>
        <v>510412</v>
      </c>
      <c r="H66" s="38"/>
      <c r="I66" s="38">
        <f>IF(F66="I",IFERROR(VLOOKUP(C66,'BG 062022'!B:F,5,FALSE),0),0)</f>
        <v>74.510000000000218</v>
      </c>
      <c r="J66" s="38"/>
      <c r="K66" s="44">
        <f>IF(F66="I",IFERROR(VLOOKUP(C66,'BG122021'!C:E,3,FALSE),0),0)</f>
        <v>0</v>
      </c>
      <c r="L66" s="38"/>
      <c r="M66" s="38">
        <f>IF(F66="I",IFERROR(VLOOKUP(C66,#REF!,4,FALSE),0),0)</f>
        <v>0</v>
      </c>
      <c r="N66" s="38"/>
    </row>
    <row r="67" spans="1:14" ht="12" customHeight="1">
      <c r="A67" s="175" t="s">
        <v>8</v>
      </c>
      <c r="B67" s="175" t="s">
        <v>659</v>
      </c>
      <c r="C67" s="178">
        <v>211010202</v>
      </c>
      <c r="D67" s="175" t="s">
        <v>695</v>
      </c>
      <c r="E67" s="37" t="s">
        <v>0</v>
      </c>
      <c r="F67" s="37" t="s">
        <v>163</v>
      </c>
      <c r="G67" s="44">
        <f>IF(F67="I",IFERROR(VLOOKUP(C67,'BG 062022'!B:D,3,FALSE),0),0)</f>
        <v>738915</v>
      </c>
      <c r="H67" s="38"/>
      <c r="I67" s="38">
        <f>IF(F67="I",IFERROR(VLOOKUP(C67,'BG 062022'!B:F,5,FALSE),0),0)</f>
        <v>107.86999999999989</v>
      </c>
      <c r="J67" s="38"/>
      <c r="K67" s="44">
        <f>IF(F67="I",IFERROR(VLOOKUP(C67,'BG122021'!C:E,3,FALSE),0),0)</f>
        <v>0</v>
      </c>
      <c r="L67" s="38"/>
      <c r="M67" s="38">
        <f>IF(F67="I",IFERROR(VLOOKUP(C67,#REF!,4,FALSE),0),0)</f>
        <v>0</v>
      </c>
      <c r="N67" s="38"/>
    </row>
    <row r="68" spans="1:14" ht="12" customHeight="1">
      <c r="A68" s="175" t="s">
        <v>8</v>
      </c>
      <c r="B68" s="175"/>
      <c r="C68" s="178">
        <v>21103</v>
      </c>
      <c r="D68" s="175" t="s">
        <v>234</v>
      </c>
      <c r="E68" s="37" t="s">
        <v>6</v>
      </c>
      <c r="F68" s="37" t="s">
        <v>162</v>
      </c>
      <c r="G68" s="44">
        <f>IF(F68="I",IFERROR(VLOOKUP(C68,'BG 062022'!B:D,3,FALSE),0),0)</f>
        <v>0</v>
      </c>
      <c r="H68" s="38"/>
      <c r="I68" s="38">
        <f>IF(F68="I",IFERROR(VLOOKUP(C68,'BG 062022'!B:F,5,FALSE),0),0)</f>
        <v>0</v>
      </c>
      <c r="J68" s="38"/>
      <c r="K68" s="44">
        <f>IF(F68="I",IFERROR(VLOOKUP(C68,'BG122021'!C:E,3,FALSE),0),0)</f>
        <v>0</v>
      </c>
      <c r="L68" s="38"/>
      <c r="M68" s="38">
        <f>IF(F68="I",IFERROR(VLOOKUP(C68,#REF!,4,FALSE),0),0)</f>
        <v>0</v>
      </c>
      <c r="N68" s="38"/>
    </row>
    <row r="69" spans="1:14" ht="12" customHeight="1">
      <c r="A69" s="175" t="s">
        <v>8</v>
      </c>
      <c r="B69" s="175" t="s">
        <v>660</v>
      </c>
      <c r="C69" s="178">
        <v>211030104</v>
      </c>
      <c r="D69" s="175" t="s">
        <v>625</v>
      </c>
      <c r="E69" s="37" t="s">
        <v>6</v>
      </c>
      <c r="F69" s="37" t="s">
        <v>163</v>
      </c>
      <c r="G69" s="44">
        <f>IF(F69="I",IFERROR(VLOOKUP(C69,'BG 062022'!B:D,3,FALSE),0),0)</f>
        <v>156018496</v>
      </c>
      <c r="H69" s="38"/>
      <c r="I69" s="38">
        <f>IF(F69="I",IFERROR(VLOOKUP(C69,'BG 062022'!B:F,5,FALSE),0),0)</f>
        <v>22776.25999999998</v>
      </c>
      <c r="J69" s="38"/>
      <c r="K69" s="44">
        <f>IF(F69="I",IFERROR(VLOOKUP(C69,'BG122021'!C:E,3,FALSE),0),0)</f>
        <v>680822277</v>
      </c>
      <c r="L69" s="38"/>
      <c r="M69" s="38">
        <f>IF(F69="I",IFERROR(VLOOKUP(C69,#REF!,4,FALSE),0),0)</f>
        <v>0</v>
      </c>
      <c r="N69" s="38"/>
    </row>
    <row r="70" spans="1:14" ht="12" customHeight="1">
      <c r="A70" s="175" t="s">
        <v>8</v>
      </c>
      <c r="B70" s="175"/>
      <c r="C70" s="178">
        <v>21107</v>
      </c>
      <c r="D70" s="175" t="s">
        <v>262</v>
      </c>
      <c r="E70" s="37" t="s">
        <v>6</v>
      </c>
      <c r="F70" s="37" t="s">
        <v>162</v>
      </c>
      <c r="G70" s="44">
        <f>IF(F70="I",IFERROR(VLOOKUP(C70,'BG 062022'!B:D,3,FALSE),0),0)</f>
        <v>0</v>
      </c>
      <c r="H70" s="38"/>
      <c r="I70" s="38">
        <f>IF(F70="I",IFERROR(VLOOKUP(C70,'BG 062022'!B:F,5,FALSE),0),0)</f>
        <v>0</v>
      </c>
      <c r="J70" s="38"/>
      <c r="K70" s="44">
        <f>IF(F70="I",IFERROR(VLOOKUP(C70,'BG122021'!C:E,3,FALSE),0),0)</f>
        <v>0</v>
      </c>
      <c r="L70" s="38"/>
      <c r="M70" s="38">
        <f>IF(F70="I",IFERROR(VLOOKUP(C70,#REF!,4,FALSE),0),0)</f>
        <v>0</v>
      </c>
      <c r="N70" s="38"/>
    </row>
    <row r="71" spans="1:14" ht="12" customHeight="1">
      <c r="A71" s="175" t="s">
        <v>8</v>
      </c>
      <c r="B71" s="175" t="s">
        <v>167</v>
      </c>
      <c r="C71" s="178">
        <v>2110701</v>
      </c>
      <c r="D71" s="175" t="s">
        <v>626</v>
      </c>
      <c r="E71" s="37" t="s">
        <v>6</v>
      </c>
      <c r="F71" s="37" t="s">
        <v>163</v>
      </c>
      <c r="G71" s="44">
        <f>IF(F71="I",IFERROR(VLOOKUP(C71,'BG 062022'!B:D,3,FALSE),0),0)</f>
        <v>1284120</v>
      </c>
      <c r="H71" s="38"/>
      <c r="I71" s="38">
        <f>IF(F71="I",IFERROR(VLOOKUP(C71,'BG 062022'!B:F,5,FALSE),0),0)</f>
        <v>187.45999999999913</v>
      </c>
      <c r="J71" s="38"/>
      <c r="K71" s="44">
        <f>IF(F71="I",IFERROR(VLOOKUP(C71,'BG122021'!C:E,3,FALSE),0),0)</f>
        <v>16417600</v>
      </c>
      <c r="L71" s="38"/>
      <c r="M71" s="38">
        <f>IF(F71="I",IFERROR(VLOOKUP(C71,#REF!,4,FALSE),0),0)</f>
        <v>0</v>
      </c>
      <c r="N71" s="38"/>
    </row>
    <row r="72" spans="1:14" ht="12" customHeight="1">
      <c r="A72" s="175" t="s">
        <v>8</v>
      </c>
      <c r="B72" s="175" t="s">
        <v>167</v>
      </c>
      <c r="C72" s="178">
        <v>2110702</v>
      </c>
      <c r="D72" s="175" t="s">
        <v>235</v>
      </c>
      <c r="E72" s="37" t="s">
        <v>0</v>
      </c>
      <c r="F72" s="37" t="s">
        <v>163</v>
      </c>
      <c r="G72" s="44">
        <f>IF(F72="I",IFERROR(VLOOKUP(C72,'BG 062022'!B:D,3,FALSE),0),0)</f>
        <v>37325237</v>
      </c>
      <c r="H72" s="38"/>
      <c r="I72" s="38">
        <f>IF(F72="I",IFERROR(VLOOKUP(C72,'BG 062022'!B:F,5,FALSE),0),0)</f>
        <v>5448.9000000000015</v>
      </c>
      <c r="J72" s="38"/>
      <c r="K72" s="44">
        <f>IF(F72="I",IFERROR(VLOOKUP(C72,'BG122021'!C:E,3,FALSE),0),0)</f>
        <v>0</v>
      </c>
      <c r="L72" s="38"/>
      <c r="M72" s="38">
        <f>IF(F72="I",IFERROR(VLOOKUP(C72,#REF!,4,FALSE),0),0)</f>
        <v>0</v>
      </c>
      <c r="N72" s="38"/>
    </row>
    <row r="73" spans="1:14" ht="12" customHeight="1">
      <c r="A73" s="175"/>
      <c r="B73" s="175"/>
      <c r="C73" s="178"/>
      <c r="D73" s="175"/>
      <c r="E73" s="37"/>
      <c r="F73" s="37"/>
      <c r="G73" s="44"/>
      <c r="H73" s="38"/>
      <c r="I73" s="38"/>
      <c r="J73" s="38"/>
      <c r="K73" s="44">
        <f>IF(F73="I",IFERROR(VLOOKUP(C73,'BG122021'!C:E,3,FALSE),0),0)</f>
        <v>0</v>
      </c>
      <c r="L73" s="38"/>
      <c r="M73" s="38"/>
      <c r="N73" s="38"/>
    </row>
    <row r="74" spans="1:14" ht="12" customHeight="1">
      <c r="A74" s="175" t="s">
        <v>8</v>
      </c>
      <c r="B74" s="175"/>
      <c r="C74" s="178">
        <v>214</v>
      </c>
      <c r="D74" s="175" t="s">
        <v>10</v>
      </c>
      <c r="E74" s="37" t="s">
        <v>6</v>
      </c>
      <c r="F74" s="37" t="s">
        <v>162</v>
      </c>
      <c r="G74" s="44">
        <f>IF(F74="I",IFERROR(VLOOKUP(C74,'BG 062022'!B:D,3,FALSE),0),0)</f>
        <v>0</v>
      </c>
      <c r="H74" s="38"/>
      <c r="I74" s="38">
        <f>IF(F74="I",IFERROR(VLOOKUP(C74,'BG 062022'!B:F,5,FALSE),0),0)</f>
        <v>0</v>
      </c>
      <c r="J74" s="38"/>
      <c r="K74" s="44">
        <f>IF(F74="I",IFERROR(VLOOKUP(C74,'BG122021'!C:E,3,FALSE),0),0)</f>
        <v>0</v>
      </c>
      <c r="L74" s="38"/>
      <c r="M74" s="38">
        <f>IF(F74="I",IFERROR(VLOOKUP(C74,#REF!,4,FALSE),0),0)</f>
        <v>0</v>
      </c>
      <c r="N74" s="38"/>
    </row>
    <row r="75" spans="1:14" ht="12" customHeight="1">
      <c r="A75" s="175" t="s">
        <v>8</v>
      </c>
      <c r="B75" s="175"/>
      <c r="C75" s="178">
        <v>21401</v>
      </c>
      <c r="D75" s="175" t="s">
        <v>263</v>
      </c>
      <c r="E75" s="37" t="s">
        <v>6</v>
      </c>
      <c r="F75" s="37" t="s">
        <v>162</v>
      </c>
      <c r="G75" s="44">
        <f>IF(F75="I",IFERROR(VLOOKUP(C75,'BG 062022'!B:D,3,FALSE),0),0)</f>
        <v>0</v>
      </c>
      <c r="H75" s="38"/>
      <c r="I75" s="38">
        <f>IF(F75="I",IFERROR(VLOOKUP(C75,'BG 062022'!B:F,5,FALSE),0),0)</f>
        <v>0</v>
      </c>
      <c r="J75" s="38"/>
      <c r="K75" s="44">
        <f>IF(F75="I",IFERROR(VLOOKUP(C75,'BG122021'!C:E,3,FALSE),0),0)</f>
        <v>0</v>
      </c>
      <c r="L75" s="38"/>
      <c r="M75" s="38">
        <f>IF(F75="I",IFERROR(VLOOKUP(C75,#REF!,4,FALSE),0),0)</f>
        <v>0</v>
      </c>
      <c r="N75" s="38"/>
    </row>
    <row r="76" spans="1:14" ht="12" customHeight="1">
      <c r="A76" s="175" t="s">
        <v>8</v>
      </c>
      <c r="B76" s="175" t="s">
        <v>669</v>
      </c>
      <c r="C76" s="178">
        <v>2140105</v>
      </c>
      <c r="D76" s="175" t="s">
        <v>237</v>
      </c>
      <c r="E76" s="37" t="s">
        <v>6</v>
      </c>
      <c r="F76" s="37" t="s">
        <v>163</v>
      </c>
      <c r="G76" s="44">
        <f>IF(F76="I",IFERROR(VLOOKUP(C76,'BG 062022'!B:D,3,FALSE),0),0)</f>
        <v>2733333</v>
      </c>
      <c r="H76" s="38"/>
      <c r="I76" s="38">
        <f>IF(F76="I",IFERROR(VLOOKUP(C76,'BG 062022'!B:F,5,FALSE),0),0)</f>
        <v>399.02000000000004</v>
      </c>
      <c r="J76" s="38"/>
      <c r="K76" s="44">
        <f>IF(F76="I",IFERROR(VLOOKUP(C76,'BG122021'!C:E,3,FALSE),0),0)</f>
        <v>0</v>
      </c>
      <c r="L76" s="38"/>
      <c r="M76" s="38">
        <f>IF(F76="I",IFERROR(VLOOKUP(C76,#REF!,4,FALSE),0),0)</f>
        <v>0</v>
      </c>
      <c r="N76" s="38"/>
    </row>
    <row r="77" spans="1:14" ht="12" customHeight="1">
      <c r="A77" s="175" t="s">
        <v>8</v>
      </c>
      <c r="B77" s="345" t="s">
        <v>100</v>
      </c>
      <c r="C77" s="178">
        <v>2140107</v>
      </c>
      <c r="D77" s="175" t="s">
        <v>100</v>
      </c>
      <c r="E77" s="37" t="s">
        <v>6</v>
      </c>
      <c r="F77" s="37" t="s">
        <v>163</v>
      </c>
      <c r="G77" s="44">
        <f>IF(F77="I",IFERROR(VLOOKUP(C77,'BG 062022'!B:D,3,FALSE),0),0)</f>
        <v>3488365</v>
      </c>
      <c r="H77" s="38"/>
      <c r="I77" s="38">
        <f>IF(F77="I",IFERROR(VLOOKUP(C77,'BG 062022'!B:F,5,FALSE),0),0)</f>
        <v>509.25</v>
      </c>
      <c r="J77" s="38"/>
      <c r="K77" s="44">
        <f>IF(F77="I",IFERROR(VLOOKUP(C77,'BG122021'!C:E,3,FALSE),0),0)</f>
        <v>2585527</v>
      </c>
      <c r="L77" s="38"/>
      <c r="M77" s="38">
        <f>IF(F77="I",IFERROR(VLOOKUP(C77,#REF!,4,FALSE),0),0)</f>
        <v>0</v>
      </c>
      <c r="N77" s="38"/>
    </row>
    <row r="78" spans="1:14" ht="12" customHeight="1">
      <c r="A78" s="175" t="s">
        <v>8</v>
      </c>
      <c r="B78" s="175" t="s">
        <v>264</v>
      </c>
      <c r="C78" s="178">
        <v>21403</v>
      </c>
      <c r="D78" s="175" t="s">
        <v>264</v>
      </c>
      <c r="E78" s="37" t="s">
        <v>6</v>
      </c>
      <c r="F78" s="37"/>
      <c r="G78" s="44">
        <f>IF(F78="I",IFERROR(VLOOKUP(C78,'BG 062022'!B:D,3,FALSE),0),0)</f>
        <v>0</v>
      </c>
      <c r="H78" s="38"/>
      <c r="I78" s="38">
        <f>IF(F78="I",IFERROR(VLOOKUP(C78,'BG 062022'!B:F,5,FALSE),0),0)</f>
        <v>0</v>
      </c>
      <c r="J78" s="38"/>
      <c r="K78" s="44">
        <f>IF(F78="I",IFERROR(VLOOKUP(C78,'BG122021'!C:E,3,FALSE),0),0)</f>
        <v>0</v>
      </c>
      <c r="L78" s="38"/>
      <c r="M78" s="38">
        <f>IF(F78="I",IFERROR(VLOOKUP(C78,#REF!,4,FALSE),0),0)</f>
        <v>0</v>
      </c>
      <c r="N78" s="38"/>
    </row>
    <row r="79" spans="1:14" ht="12" customHeight="1">
      <c r="A79" s="175" t="s">
        <v>8</v>
      </c>
      <c r="B79" s="175" t="s">
        <v>627</v>
      </c>
      <c r="C79" s="178">
        <v>2140304</v>
      </c>
      <c r="D79" s="175" t="s">
        <v>627</v>
      </c>
      <c r="E79" s="37" t="s">
        <v>6</v>
      </c>
      <c r="F79" s="37" t="s">
        <v>163</v>
      </c>
      <c r="G79" s="44">
        <f>IF(F79="I",IFERROR(VLOOKUP(C79,'BG 062022'!B:D,3,FALSE),0),0)</f>
        <v>0</v>
      </c>
      <c r="H79" s="38"/>
      <c r="I79" s="38">
        <f>IF(F79="I",IFERROR(VLOOKUP(C79,'BG 062022'!B:F,5,FALSE),0),0)</f>
        <v>0</v>
      </c>
      <c r="J79" s="38"/>
      <c r="K79" s="44">
        <f>IF(F79="I",IFERROR(VLOOKUP(C79,'BG122021'!C:E,3,FALSE),0),0)</f>
        <v>14236524</v>
      </c>
      <c r="L79" s="38"/>
      <c r="M79" s="38"/>
      <c r="N79" s="38"/>
    </row>
    <row r="80" spans="1:14" ht="12" customHeight="1">
      <c r="A80" s="175"/>
      <c r="B80" s="175"/>
      <c r="C80" s="178"/>
      <c r="D80" s="175"/>
      <c r="E80" s="37"/>
      <c r="F80" s="37"/>
      <c r="G80" s="44"/>
      <c r="H80" s="38"/>
      <c r="I80" s="38"/>
      <c r="J80" s="38"/>
      <c r="K80" s="44"/>
      <c r="L80" s="38"/>
      <c r="M80" s="38"/>
      <c r="N80" s="38"/>
    </row>
    <row r="81" spans="1:14" ht="12" customHeight="1">
      <c r="A81" s="175" t="s">
        <v>714</v>
      </c>
      <c r="B81" s="175"/>
      <c r="C81" s="178">
        <v>3</v>
      </c>
      <c r="D81" s="175" t="s">
        <v>18</v>
      </c>
      <c r="E81" s="37" t="s">
        <v>6</v>
      </c>
      <c r="F81" s="37" t="s">
        <v>162</v>
      </c>
      <c r="G81" s="44">
        <f>IF(F81="I",IFERROR(VLOOKUP(C81,'BG 062022'!B:D,3,FALSE),0),0)</f>
        <v>0</v>
      </c>
      <c r="H81" s="38"/>
      <c r="I81" s="38">
        <f>IF(F81="I",IFERROR(VLOOKUP(C81,'BG 062022'!B:F,5,FALSE),0),0)</f>
        <v>0</v>
      </c>
      <c r="J81" s="38"/>
      <c r="K81" s="44">
        <f>IF(F81="I",IFERROR(VLOOKUP(C81,'BG122021'!C:E,3,FALSE),0),0)</f>
        <v>0</v>
      </c>
      <c r="L81" s="38"/>
      <c r="M81" s="38">
        <f>IF(F81="I",IFERROR(VLOOKUP(C81,#REF!,4,FALSE),0),0)</f>
        <v>0</v>
      </c>
      <c r="N81" s="38"/>
    </row>
    <row r="82" spans="1:14" ht="12" customHeight="1">
      <c r="A82" s="175" t="s">
        <v>714</v>
      </c>
      <c r="B82" s="175"/>
      <c r="C82" s="178">
        <v>310</v>
      </c>
      <c r="D82" s="175" t="s">
        <v>102</v>
      </c>
      <c r="E82" s="37" t="s">
        <v>6</v>
      </c>
      <c r="F82" s="37" t="s">
        <v>162</v>
      </c>
      <c r="G82" s="44">
        <f>IF(F82="I",IFERROR(VLOOKUP(C82,'BG 062022'!B:D,3,FALSE),0),0)</f>
        <v>0</v>
      </c>
      <c r="H82" s="38"/>
      <c r="I82" s="38">
        <f>IF(F82="I",IFERROR(VLOOKUP(C82,'BG 062022'!B:F,5,FALSE),0),0)</f>
        <v>0</v>
      </c>
      <c r="J82" s="38"/>
      <c r="K82" s="44">
        <f>IF(F82="I",IFERROR(VLOOKUP(C82,'BG122021'!C:E,3,FALSE),0),0)</f>
        <v>0</v>
      </c>
      <c r="L82" s="38"/>
      <c r="M82" s="38">
        <f>IF(F82="I",IFERROR(VLOOKUP(C82,#REF!,4,FALSE),0),0)</f>
        <v>0</v>
      </c>
      <c r="N82" s="38"/>
    </row>
    <row r="83" spans="1:14" ht="12" customHeight="1">
      <c r="A83" s="175" t="s">
        <v>714</v>
      </c>
      <c r="B83" s="175"/>
      <c r="C83" s="178">
        <v>310101</v>
      </c>
      <c r="D83" s="175" t="s">
        <v>628</v>
      </c>
      <c r="E83" s="37" t="s">
        <v>6</v>
      </c>
      <c r="F83" s="37" t="s">
        <v>162</v>
      </c>
      <c r="G83" s="44">
        <f>IF(F83="I",IFERROR(VLOOKUP(C83,'BG 062022'!B:D,3,FALSE),0),0)</f>
        <v>0</v>
      </c>
      <c r="H83" s="38"/>
      <c r="I83" s="38">
        <f>IF(F83="I",IFERROR(VLOOKUP(C83,'BG 062022'!B:F,5,FALSE),0),0)</f>
        <v>0</v>
      </c>
      <c r="J83" s="38"/>
      <c r="K83" s="44">
        <f>IF(F83="I",IFERROR(VLOOKUP(C83,'BG122021'!C:E,3,FALSE),0),0)</f>
        <v>0</v>
      </c>
      <c r="L83" s="38"/>
      <c r="M83" s="38">
        <f>IF(F83="I",IFERROR(VLOOKUP(C83,#REF!,4,FALSE),0),0)</f>
        <v>0</v>
      </c>
      <c r="N83" s="38"/>
    </row>
    <row r="84" spans="1:14" ht="12" customHeight="1">
      <c r="A84" s="175" t="s">
        <v>714</v>
      </c>
      <c r="B84" s="175"/>
      <c r="C84" s="178">
        <v>31010101</v>
      </c>
      <c r="D84" s="175" t="s">
        <v>343</v>
      </c>
      <c r="E84" s="37" t="s">
        <v>6</v>
      </c>
      <c r="F84" s="37" t="s">
        <v>163</v>
      </c>
      <c r="G84" s="44">
        <f>IF(F84="I",IFERROR(VLOOKUP(C84,'BG 062022'!B:D,3,FALSE),0),0)</f>
        <v>2500000000</v>
      </c>
      <c r="H84" s="38"/>
      <c r="I84" s="38">
        <f>IF(F84="I",IFERROR(VLOOKUP(C84,'BG 062022'!B:F,5,FALSE),0),0)</f>
        <v>366628.41</v>
      </c>
      <c r="J84" s="38"/>
      <c r="K84" s="44">
        <f>IF(F84="I",IFERROR(VLOOKUP(C84,'BG122021'!C:E,3,FALSE),0),0)</f>
        <v>2500000000</v>
      </c>
      <c r="L84" s="38"/>
      <c r="M84" s="38">
        <f>IF(F84="I",IFERROR(VLOOKUP(C84,#REF!,4,FALSE),0),0)</f>
        <v>0</v>
      </c>
      <c r="N84" s="38"/>
    </row>
    <row r="85" spans="1:14" ht="12" customHeight="1">
      <c r="A85" s="175" t="s">
        <v>714</v>
      </c>
      <c r="B85" s="175"/>
      <c r="C85" s="178">
        <v>310102</v>
      </c>
      <c r="D85" s="175" t="s">
        <v>629</v>
      </c>
      <c r="E85" s="37" t="s">
        <v>6</v>
      </c>
      <c r="F85" s="37" t="s">
        <v>162</v>
      </c>
      <c r="G85" s="44">
        <f>IF(F85="I",IFERROR(VLOOKUP(C85,'BG 062022'!B:D,3,FALSE),0),0)</f>
        <v>0</v>
      </c>
      <c r="H85" s="38"/>
      <c r="I85" s="38">
        <f>IF(F85="I",IFERROR(VLOOKUP(C85,'BG 062022'!B:F,5,FALSE),0),0)</f>
        <v>0</v>
      </c>
      <c r="J85" s="38"/>
      <c r="K85" s="44">
        <f>IF(F85="I",IFERROR(VLOOKUP(C85,'BG122021'!C:E,3,FALSE),0),0)</f>
        <v>0</v>
      </c>
      <c r="L85" s="38"/>
      <c r="M85" s="38">
        <f>IF(F85="I",IFERROR(VLOOKUP(C85,#REF!,4,FALSE),0),0)</f>
        <v>0</v>
      </c>
      <c r="N85" s="38"/>
    </row>
    <row r="86" spans="1:14" ht="12" customHeight="1">
      <c r="A86" s="175" t="s">
        <v>714</v>
      </c>
      <c r="B86" s="175"/>
      <c r="C86" s="178">
        <v>31010201</v>
      </c>
      <c r="D86" s="175" t="s">
        <v>696</v>
      </c>
      <c r="E86" s="37" t="s">
        <v>6</v>
      </c>
      <c r="F86" s="37" t="s">
        <v>163</v>
      </c>
      <c r="G86" s="44">
        <f>IF(F86="I",IFERROR(VLOOKUP(C86,'BG 062022'!B:D,3,FALSE),0),0)</f>
        <v>1680000000</v>
      </c>
      <c r="H86" s="38"/>
      <c r="I86" s="38">
        <f>IF(F86="I",IFERROR(VLOOKUP(C86,'BG 062022'!B:F,5,FALSE),0),0)</f>
        <v>245248.45</v>
      </c>
      <c r="J86" s="38"/>
      <c r="K86" s="44">
        <f>IF(F86="I",IFERROR(VLOOKUP(C86,'BG122021'!C:E,3,FALSE),0),0)</f>
        <v>0</v>
      </c>
      <c r="L86" s="38"/>
      <c r="M86" s="38">
        <f>IF(F86="I",IFERROR(VLOOKUP(C86,#REF!,4,FALSE),0),0)</f>
        <v>0</v>
      </c>
      <c r="N86" s="38"/>
    </row>
    <row r="87" spans="1:14" ht="12" customHeight="1">
      <c r="A87" s="175" t="s">
        <v>714</v>
      </c>
      <c r="B87" s="175"/>
      <c r="C87" s="178">
        <v>31010202</v>
      </c>
      <c r="D87" s="175" t="s">
        <v>630</v>
      </c>
      <c r="E87" s="37" t="s">
        <v>6</v>
      </c>
      <c r="F87" s="37" t="s">
        <v>163</v>
      </c>
      <c r="G87" s="44">
        <f>IF(F87="I",IFERROR(VLOOKUP(C87,'BG 062022'!B:D,3,FALSE),0),0)</f>
        <v>680771806</v>
      </c>
      <c r="H87" s="38"/>
      <c r="I87" s="38">
        <f>IF(F87="I",IFERROR(VLOOKUP(C87,'BG 062022'!B:F,5,FALSE),0),0)</f>
        <v>98842.52</v>
      </c>
      <c r="J87" s="38"/>
      <c r="K87" s="44">
        <f>IF(F87="I",IFERROR(VLOOKUP(C87,'BG122021'!C:E,3,FALSE),0),0)</f>
        <v>680771806</v>
      </c>
      <c r="L87" s="38"/>
      <c r="M87" s="38">
        <f>IF(F87="I",IFERROR(VLOOKUP(C87,#REF!,4,FALSE),0),0)</f>
        <v>0</v>
      </c>
      <c r="N87" s="38"/>
    </row>
    <row r="88" spans="1:14" ht="12" customHeight="1">
      <c r="A88" s="175" t="s">
        <v>714</v>
      </c>
      <c r="B88" s="175"/>
      <c r="C88" s="178">
        <v>315</v>
      </c>
      <c r="D88" s="175" t="s">
        <v>12</v>
      </c>
      <c r="E88" s="37" t="s">
        <v>6</v>
      </c>
      <c r="F88" s="37" t="s">
        <v>162</v>
      </c>
      <c r="G88" s="44">
        <f>IF(F88="I",IFERROR(VLOOKUP(C88,'BG 062022'!B:D,3,FALSE),0),0)</f>
        <v>0</v>
      </c>
      <c r="H88" s="38"/>
      <c r="I88" s="38">
        <f>IF(F88="I",IFERROR(VLOOKUP(C88,'BG 062022'!B:F,5,FALSE),0),0)</f>
        <v>0</v>
      </c>
      <c r="J88" s="38"/>
      <c r="K88" s="44">
        <f>IF(F88="I",IFERROR(VLOOKUP(C88,'BG122021'!C:E,3,FALSE),0),0)</f>
        <v>0</v>
      </c>
      <c r="L88" s="38"/>
      <c r="M88" s="38">
        <f>IF(F88="I",IFERROR(VLOOKUP(C88,#REF!,4,FALSE),0),0)</f>
        <v>0</v>
      </c>
      <c r="N88" s="38"/>
    </row>
    <row r="89" spans="1:14" ht="12" customHeight="1">
      <c r="A89" s="175" t="s">
        <v>714</v>
      </c>
      <c r="B89" s="175"/>
      <c r="C89" s="178">
        <v>31501</v>
      </c>
      <c r="D89" s="175" t="s">
        <v>631</v>
      </c>
      <c r="E89" s="37" t="s">
        <v>6</v>
      </c>
      <c r="F89" s="37" t="s">
        <v>163</v>
      </c>
      <c r="G89" s="44">
        <f>IF(F89="I",IFERROR(VLOOKUP(C89,'BG 062022'!B:D,3,FALSE),0),0)</f>
        <v>2618753</v>
      </c>
      <c r="H89" s="38"/>
      <c r="I89" s="38">
        <f>IF(F89="I",IFERROR(VLOOKUP(C89,'BG 062022'!B:F,5,FALSE),0),0)</f>
        <v>379.97</v>
      </c>
      <c r="J89" s="38"/>
      <c r="K89" s="44">
        <f>IF(F89="I",IFERROR(VLOOKUP(C89,'BG122021'!C:E,3,FALSE),0),0)</f>
        <v>2618753</v>
      </c>
      <c r="L89" s="38"/>
      <c r="M89" s="38">
        <f>IF(F89="I",IFERROR(VLOOKUP(C89,#REF!,4,FALSE),0),0)</f>
        <v>0</v>
      </c>
      <c r="N89" s="38"/>
    </row>
    <row r="90" spans="1:14" ht="12" customHeight="1">
      <c r="A90" s="175" t="s">
        <v>714</v>
      </c>
      <c r="B90" s="175"/>
      <c r="C90" s="178">
        <v>31502</v>
      </c>
      <c r="D90" s="175" t="s">
        <v>632</v>
      </c>
      <c r="E90" s="37" t="s">
        <v>6</v>
      </c>
      <c r="F90" s="37" t="s">
        <v>163</v>
      </c>
      <c r="G90" s="44">
        <f>IF(F90="I",IFERROR(VLOOKUP(C90,'BG 062022'!B:D,3,FALSE),0),0)</f>
        <v>135396</v>
      </c>
      <c r="H90" s="38"/>
      <c r="I90" s="38">
        <f>IF(F90="I",IFERROR(VLOOKUP(C90,'BG 062022'!B:F,5,FALSE),0),0)</f>
        <v>19.649999999999999</v>
      </c>
      <c r="J90" s="38"/>
      <c r="K90" s="44">
        <f>IF(F90="I",IFERROR(VLOOKUP(C90,'BG122021'!C:E,3,FALSE),0),0)</f>
        <v>135396</v>
      </c>
      <c r="L90" s="38"/>
      <c r="M90" s="38">
        <f>IF(F90="I",IFERROR(VLOOKUP(C90,#REF!,4,FALSE),0),0)</f>
        <v>0</v>
      </c>
      <c r="N90" s="38"/>
    </row>
    <row r="91" spans="1:14" ht="12" customHeight="1">
      <c r="A91" s="175" t="s">
        <v>714</v>
      </c>
      <c r="B91" s="175"/>
      <c r="C91" s="178">
        <v>316</v>
      </c>
      <c r="D91" s="175" t="s">
        <v>82</v>
      </c>
      <c r="E91" s="37" t="s">
        <v>6</v>
      </c>
      <c r="F91" s="37" t="s">
        <v>162</v>
      </c>
      <c r="G91" s="44">
        <f>IF(F91="I",IFERROR(VLOOKUP(C91,'BG 062022'!B:D,3,FALSE),0),0)</f>
        <v>0</v>
      </c>
      <c r="H91" s="38"/>
      <c r="I91" s="38">
        <f>IF(F91="I",IFERROR(VLOOKUP(C91,'BG 062022'!B:F,5,FALSE),0),0)</f>
        <v>0</v>
      </c>
      <c r="J91" s="38"/>
      <c r="K91" s="44">
        <f>IF(F91="I",IFERROR(VLOOKUP(C91,'BG122021'!C:E,3,FALSE),0),0)</f>
        <v>0</v>
      </c>
      <c r="L91" s="38"/>
      <c r="M91" s="38">
        <f>IF(F91="I",IFERROR(VLOOKUP(C91,#REF!,4,FALSE),0),0)</f>
        <v>0</v>
      </c>
      <c r="N91" s="38"/>
    </row>
    <row r="92" spans="1:14" ht="12" customHeight="1">
      <c r="A92" s="175" t="s">
        <v>714</v>
      </c>
      <c r="B92" s="175"/>
      <c r="C92" s="178">
        <v>31601</v>
      </c>
      <c r="D92" s="175" t="s">
        <v>103</v>
      </c>
      <c r="E92" s="37" t="s">
        <v>6</v>
      </c>
      <c r="F92" s="37" t="s">
        <v>163</v>
      </c>
      <c r="G92" s="44">
        <f>IF(F92="I",IFERROR(VLOOKUP(C92,'BG 062022'!B:D,3,FALSE),0),0)</f>
        <v>-579407761</v>
      </c>
      <c r="H92" s="38"/>
      <c r="I92" s="38">
        <f>IF(F92="I",IFERROR(VLOOKUP(C92,'BG 062022'!B:F,5,FALSE),0),0)</f>
        <v>-87604.93</v>
      </c>
      <c r="J92" s="38"/>
      <c r="K92" s="44">
        <f>IF(F92="I",IFERROR(VLOOKUP(C92,'BG122021'!C:E,3,FALSE),0),0)</f>
        <v>-579407761</v>
      </c>
      <c r="L92" s="38"/>
      <c r="M92" s="38">
        <f>IF(F92="I",IFERROR(VLOOKUP(C92,#REF!,4,FALSE),0),0)</f>
        <v>0</v>
      </c>
      <c r="N92" s="38"/>
    </row>
    <row r="93" spans="1:14" ht="12" customHeight="1">
      <c r="A93" s="175" t="s">
        <v>714</v>
      </c>
      <c r="B93" s="175"/>
      <c r="C93" s="178">
        <v>31602</v>
      </c>
      <c r="D93" s="175" t="s">
        <v>104</v>
      </c>
      <c r="E93" s="37" t="s">
        <v>6</v>
      </c>
      <c r="F93" s="37" t="s">
        <v>163</v>
      </c>
      <c r="G93" s="44">
        <f>IF(F93="I",IFERROR(VLOOKUP(C93,'BG 062022'!B:D,3,FALSE),0),0)</f>
        <v>-529853509</v>
      </c>
      <c r="H93" s="38"/>
      <c r="I93" s="38">
        <f>IF(F93="I",IFERROR(VLOOKUP(C93,'BG 062022'!B:F,5,FALSE),0),0)</f>
        <v>-73803.990000000005</v>
      </c>
      <c r="J93" s="38"/>
      <c r="K93" s="44">
        <f>IF(F93="I",IFERROR(VLOOKUP(C93,'BG122021'!C:E,3,FALSE),0),0)</f>
        <v>0</v>
      </c>
      <c r="L93" s="38"/>
      <c r="M93" s="38">
        <f>IF(F93="I",IFERROR(VLOOKUP(C93,#REF!,4,FALSE),0),0)</f>
        <v>0</v>
      </c>
      <c r="N93" s="38"/>
    </row>
    <row r="94" spans="1:14" ht="12" customHeight="1">
      <c r="A94" s="175"/>
      <c r="B94" s="175"/>
      <c r="C94" s="178"/>
      <c r="D94" s="175"/>
      <c r="E94" s="37"/>
      <c r="F94" s="37"/>
      <c r="G94" s="44"/>
      <c r="H94" s="38"/>
      <c r="I94" s="38"/>
      <c r="J94" s="38"/>
      <c r="K94" s="44">
        <f>IF(F94="I",IFERROR(VLOOKUP(C94,'BG122021'!C:E,3,FALSE),0),0)</f>
        <v>0</v>
      </c>
      <c r="L94" s="38"/>
      <c r="M94" s="38"/>
      <c r="N94" s="38"/>
    </row>
    <row r="95" spans="1:14">
      <c r="A95" s="175" t="s">
        <v>716</v>
      </c>
      <c r="B95" s="175"/>
      <c r="C95" s="178">
        <v>4</v>
      </c>
      <c r="D95" s="175" t="s">
        <v>105</v>
      </c>
      <c r="E95" s="37" t="s">
        <v>6</v>
      </c>
      <c r="F95" s="37" t="s">
        <v>162</v>
      </c>
      <c r="G95" s="44">
        <f>IF(F95="I",IFERROR(VLOOKUP(C95,'BG 062022'!B:D,3,FALSE),0),0)</f>
        <v>0</v>
      </c>
      <c r="H95" s="38"/>
      <c r="I95" s="38">
        <f>IF(F95="I",IFERROR(VLOOKUP(C95,'BG 062022'!B:F,5,FALSE),0),0)</f>
        <v>0</v>
      </c>
      <c r="J95" s="38"/>
      <c r="K95" s="44">
        <f>IF(F95="I",IFERROR(VLOOKUP(C95,'BG122021'!C:E,3,FALSE),0),0)</f>
        <v>0</v>
      </c>
      <c r="L95" s="38"/>
      <c r="M95" s="38">
        <f>IF(F95="I",IFERROR(VLOOKUP(C95,#REF!,4,FALSE),0),0)</f>
        <v>0</v>
      </c>
      <c r="N95" s="38"/>
    </row>
    <row r="96" spans="1:14">
      <c r="A96" s="175" t="s">
        <v>716</v>
      </c>
      <c r="B96" s="175"/>
      <c r="C96" s="178">
        <v>403</v>
      </c>
      <c r="D96" s="175" t="s">
        <v>265</v>
      </c>
      <c r="E96" s="37" t="s">
        <v>6</v>
      </c>
      <c r="F96" s="37" t="s">
        <v>162</v>
      </c>
      <c r="G96" s="44">
        <f>IF(F96="I",IFERROR(VLOOKUP(C96,'BG 062022'!B:D,3,FALSE),0),0)</f>
        <v>0</v>
      </c>
      <c r="H96" s="38"/>
      <c r="I96" s="38">
        <f>IF(F96="I",IFERROR(VLOOKUP(C96,'BG 062022'!B:F,5,FALSE),0),0)</f>
        <v>0</v>
      </c>
      <c r="J96" s="38"/>
      <c r="K96" s="44">
        <f>IF(F96="I",IFERROR(VLOOKUP(C96,'BG122021'!C:E,3,FALSE),0),0)</f>
        <v>0</v>
      </c>
      <c r="L96" s="38"/>
      <c r="M96" s="38">
        <f>IF(F96="I",IFERROR(VLOOKUP(C96,#REF!,4,FALSE),0),0)</f>
        <v>0</v>
      </c>
      <c r="N96" s="38"/>
    </row>
    <row r="97" spans="1:14">
      <c r="A97" s="175" t="s">
        <v>716</v>
      </c>
      <c r="B97" s="175"/>
      <c r="C97" s="178">
        <v>40301</v>
      </c>
      <c r="D97" s="175" t="s">
        <v>266</v>
      </c>
      <c r="E97" s="37" t="s">
        <v>6</v>
      </c>
      <c r="F97" s="37" t="s">
        <v>162</v>
      </c>
      <c r="G97" s="44">
        <f>IF(F97="I",IFERROR(VLOOKUP(C97,'BG 062022'!B:D,3,FALSE),0),0)</f>
        <v>0</v>
      </c>
      <c r="H97" s="38"/>
      <c r="I97" s="38">
        <f>IF(F97="I",IFERROR(VLOOKUP(C97,'BG 062022'!B:F,5,FALSE),0),0)</f>
        <v>0</v>
      </c>
      <c r="J97" s="38"/>
      <c r="K97" s="44">
        <f>IF(F97="I",IFERROR(VLOOKUP(C97,'BG122021'!C:E,3,FALSE),0),0)</f>
        <v>0</v>
      </c>
      <c r="L97" s="38"/>
      <c r="M97" s="38">
        <f>IF(F97="I",IFERROR(VLOOKUP(C97,#REF!,4,FALSE),0),0)</f>
        <v>0</v>
      </c>
      <c r="N97" s="38"/>
    </row>
    <row r="98" spans="1:14" ht="12" customHeight="1">
      <c r="A98" s="175" t="s">
        <v>716</v>
      </c>
      <c r="B98" s="175"/>
      <c r="C98" s="178">
        <v>4030101</v>
      </c>
      <c r="D98" s="175" t="s">
        <v>266</v>
      </c>
      <c r="E98" s="37" t="s">
        <v>0</v>
      </c>
      <c r="F98" s="37" t="s">
        <v>162</v>
      </c>
      <c r="G98" s="44">
        <f>IF(F98="I",IFERROR(VLOOKUP(C98,'BG 062022'!B:D,3,FALSE),0),0)</f>
        <v>0</v>
      </c>
      <c r="H98" s="38"/>
      <c r="I98" s="38">
        <f>IF(F98="I",IFERROR(VLOOKUP(C98,'BG 062022'!B:F,5,FALSE),0),0)</f>
        <v>0</v>
      </c>
      <c r="J98" s="38"/>
      <c r="K98" s="44">
        <f>IF(F98="I",IFERROR(VLOOKUP(C98,'BG122021'!C:E,3,FALSE),0),0)</f>
        <v>0</v>
      </c>
      <c r="L98" s="38"/>
      <c r="M98" s="38">
        <f>IF(F98="I",IFERROR(VLOOKUP(C98,#REF!,4,FALSE),0),0)</f>
        <v>0</v>
      </c>
      <c r="N98" s="38"/>
    </row>
    <row r="99" spans="1:14" ht="12" customHeight="1">
      <c r="A99" s="175" t="s">
        <v>716</v>
      </c>
      <c r="B99" s="348" t="s">
        <v>458</v>
      </c>
      <c r="C99" s="178">
        <v>403010106</v>
      </c>
      <c r="D99" s="175" t="s">
        <v>233</v>
      </c>
      <c r="E99" s="37" t="s">
        <v>6</v>
      </c>
      <c r="F99" s="37" t="s">
        <v>163</v>
      </c>
      <c r="G99" s="44">
        <f>IF(F99="I",IFERROR(VLOOKUP(C99,'BG 062022'!B:D,3,FALSE),0),0)</f>
        <v>-12028260</v>
      </c>
      <c r="H99" s="38"/>
      <c r="I99" s="38">
        <f>IF(F99="I",IFERROR(VLOOKUP(C99,'BG 062022'!B:F,5,FALSE),0),0)</f>
        <v>-1735.61</v>
      </c>
      <c r="J99" s="38"/>
      <c r="K99" s="44">
        <f>IF(F99="I",IFERROR(VLOOKUP(C99,'BG122021'!C:E,3,FALSE),0),0)</f>
        <v>0</v>
      </c>
      <c r="L99" s="38"/>
      <c r="M99" s="38">
        <f>IF(F99="I",IFERROR(VLOOKUP(C99,#REF!,4,FALSE),0),0)</f>
        <v>0</v>
      </c>
      <c r="N99" s="38"/>
    </row>
    <row r="100" spans="1:14" ht="12" customHeight="1">
      <c r="A100" s="175" t="s">
        <v>716</v>
      </c>
      <c r="B100" s="175"/>
      <c r="C100" s="178">
        <v>406</v>
      </c>
      <c r="D100" s="175" t="s">
        <v>344</v>
      </c>
      <c r="E100" s="37" t="s">
        <v>0</v>
      </c>
      <c r="F100" s="37" t="s">
        <v>162</v>
      </c>
      <c r="G100" s="44">
        <f>IF(F100="I",IFERROR(VLOOKUP(C100,'BG 062022'!B:D,3,FALSE),0),0)</f>
        <v>0</v>
      </c>
      <c r="H100" s="38"/>
      <c r="I100" s="38">
        <f>IF(F100="I",IFERROR(VLOOKUP(C100,'BG 062022'!B:F,5,FALSE),0),0)</f>
        <v>0</v>
      </c>
      <c r="J100" s="38"/>
      <c r="K100" s="44">
        <f>IF(F100="I",IFERROR(VLOOKUP(C100,'BG122021'!C:E,3,FALSE),0),0)</f>
        <v>0</v>
      </c>
      <c r="L100" s="38"/>
      <c r="M100" s="38">
        <f>IF(F100="I",IFERROR(VLOOKUP(C100,#REF!,4,FALSE),0),0)</f>
        <v>0</v>
      </c>
      <c r="N100" s="38"/>
    </row>
    <row r="101" spans="1:14" ht="12" customHeight="1">
      <c r="A101" s="175" t="s">
        <v>716</v>
      </c>
      <c r="B101" s="175"/>
      <c r="C101" s="178">
        <v>40604</v>
      </c>
      <c r="D101" s="175" t="s">
        <v>420</v>
      </c>
      <c r="E101" s="37" t="s">
        <v>6</v>
      </c>
      <c r="F101" s="37" t="s">
        <v>162</v>
      </c>
      <c r="G101" s="44">
        <f>IF(F101="I",IFERROR(VLOOKUP(C101,'BG 062022'!B:D,3,FALSE),0),0)</f>
        <v>0</v>
      </c>
      <c r="H101" s="38"/>
      <c r="I101" s="38">
        <f>IF(F101="I",IFERROR(VLOOKUP(C101,'BG 062022'!B:F,5,FALSE),0),0)</f>
        <v>0</v>
      </c>
      <c r="J101" s="38"/>
      <c r="K101" s="44">
        <f>IF(F101="I",IFERROR(VLOOKUP(C101,'BG122021'!C:E,3,FALSE),0),0)</f>
        <v>0</v>
      </c>
      <c r="L101" s="38"/>
      <c r="M101" s="38">
        <f>IF(F101="I",IFERROR(VLOOKUP(C101,#REF!,4,FALSE),0),0)</f>
        <v>0</v>
      </c>
      <c r="N101" s="38"/>
    </row>
    <row r="102" spans="1:14" ht="12" customHeight="1">
      <c r="A102" s="175" t="s">
        <v>716</v>
      </c>
      <c r="B102" s="175" t="s">
        <v>459</v>
      </c>
      <c r="C102" s="178">
        <v>4060401</v>
      </c>
      <c r="D102" s="175" t="s">
        <v>421</v>
      </c>
      <c r="E102" s="37" t="s">
        <v>0</v>
      </c>
      <c r="F102" s="37" t="s">
        <v>163</v>
      </c>
      <c r="G102" s="44">
        <f>IF(F102="I",IFERROR(VLOOKUP(C102,'BG 062022'!B:D,3,FALSE),0),0)</f>
        <v>-8728</v>
      </c>
      <c r="H102" s="38"/>
      <c r="I102" s="38">
        <f>IF(F102="I",IFERROR(VLOOKUP(C102,'BG 062022'!B:F,5,FALSE),0),0)</f>
        <v>-1.27</v>
      </c>
      <c r="J102" s="38"/>
      <c r="K102" s="44">
        <f>IF(F102="I",IFERROR(VLOOKUP(C102,'BG122021'!C:E,3,FALSE),0),0)</f>
        <v>0</v>
      </c>
      <c r="L102" s="38"/>
      <c r="M102" s="38">
        <f>IF(F102="I",IFERROR(VLOOKUP(C102,#REF!,4,FALSE),0),0)</f>
        <v>0</v>
      </c>
      <c r="N102" s="38"/>
    </row>
    <row r="103" spans="1:14" ht="12" customHeight="1">
      <c r="A103" s="175" t="s">
        <v>716</v>
      </c>
      <c r="B103" s="175"/>
      <c r="C103" s="178">
        <v>40605</v>
      </c>
      <c r="D103" s="175" t="s">
        <v>402</v>
      </c>
      <c r="E103" s="37" t="s">
        <v>6</v>
      </c>
      <c r="F103" s="37" t="s">
        <v>162</v>
      </c>
      <c r="G103" s="44">
        <f>IF(F103="I",IFERROR(VLOOKUP(C103,'BG 062022'!B:D,3,FALSE),0),0)</f>
        <v>0</v>
      </c>
      <c r="H103" s="38"/>
      <c r="I103" s="38">
        <f>IF(F103="I",IFERROR(VLOOKUP(C103,'BG 062022'!B:F,5,FALSE),0),0)</f>
        <v>0</v>
      </c>
      <c r="J103" s="38"/>
      <c r="K103" s="44">
        <f>IF(F103="I",IFERROR(VLOOKUP(C103,'BG122021'!C:E,3,FALSE),0),0)</f>
        <v>0</v>
      </c>
      <c r="L103" s="38"/>
      <c r="M103" s="38">
        <f>IF(F103="I",IFERROR(VLOOKUP(C103,#REF!,4,FALSE),0),0)</f>
        <v>0</v>
      </c>
      <c r="N103" s="38"/>
    </row>
    <row r="104" spans="1:14" ht="12" customHeight="1">
      <c r="A104" s="175" t="s">
        <v>716</v>
      </c>
      <c r="B104" s="175" t="s">
        <v>459</v>
      </c>
      <c r="C104" s="178">
        <v>4060501</v>
      </c>
      <c r="D104" s="175" t="s">
        <v>422</v>
      </c>
      <c r="E104" s="37" t="s">
        <v>6</v>
      </c>
      <c r="F104" s="37" t="s">
        <v>163</v>
      </c>
      <c r="G104" s="44">
        <f>IF(F104="I",IFERROR(VLOOKUP(C104,'BG 062022'!B:D,3,FALSE),0),0)</f>
        <v>-2182</v>
      </c>
      <c r="H104" s="38"/>
      <c r="I104" s="38">
        <f>IF(F104="I",IFERROR(VLOOKUP(C104,'BG 062022'!B:F,5,FALSE),0),0)</f>
        <v>-0.32</v>
      </c>
      <c r="J104" s="38"/>
      <c r="K104" s="44">
        <f>IF(F104="I",IFERROR(VLOOKUP(C104,'BG122021'!C:E,3,FALSE),0),0)</f>
        <v>0</v>
      </c>
      <c r="L104" s="38"/>
      <c r="M104" s="38">
        <f>IF(F104="I",IFERROR(VLOOKUP(C104,#REF!,4,FALSE),0),0)</f>
        <v>0</v>
      </c>
      <c r="N104" s="38"/>
    </row>
    <row r="105" spans="1:14" ht="12" customHeight="1">
      <c r="A105" s="175" t="s">
        <v>716</v>
      </c>
      <c r="B105" s="175"/>
      <c r="C105" s="178">
        <v>407</v>
      </c>
      <c r="D105" s="175" t="s">
        <v>135</v>
      </c>
      <c r="E105" s="37" t="s">
        <v>6</v>
      </c>
      <c r="F105" s="37" t="s">
        <v>162</v>
      </c>
      <c r="G105" s="44">
        <f>IF(F105="I",IFERROR(VLOOKUP(C105,'BG 062022'!B:D,3,FALSE),0),0)</f>
        <v>0</v>
      </c>
      <c r="H105" s="38"/>
      <c r="I105" s="38">
        <f>IF(F105="I",IFERROR(VLOOKUP(C105,'BG 062022'!B:F,5,FALSE),0),0)</f>
        <v>0</v>
      </c>
      <c r="J105" s="38"/>
      <c r="K105" s="44">
        <f>IF(F105="I",IFERROR(VLOOKUP(C105,'BG122021'!C:E,3,FALSE),0),0)</f>
        <v>0</v>
      </c>
      <c r="L105" s="38"/>
      <c r="M105" s="38">
        <f>IF(F105="I",IFERROR(VLOOKUP(C105,#REF!,4,FALSE),0),0)</f>
        <v>0</v>
      </c>
      <c r="N105" s="38"/>
    </row>
    <row r="106" spans="1:14" ht="12" customHeight="1">
      <c r="A106" s="175" t="s">
        <v>716</v>
      </c>
      <c r="B106" s="175" t="s">
        <v>459</v>
      </c>
      <c r="C106" s="178">
        <v>40701</v>
      </c>
      <c r="D106" s="175" t="s">
        <v>697</v>
      </c>
      <c r="E106" s="37" t="s">
        <v>6</v>
      </c>
      <c r="F106" s="37" t="s">
        <v>163</v>
      </c>
      <c r="G106" s="44">
        <f>IF(F106="I",IFERROR(VLOOKUP(C106,'BG 062022'!B:D,3,FALSE),0),0)</f>
        <v>-1075</v>
      </c>
      <c r="H106" s="38"/>
      <c r="I106" s="38">
        <f>IF(F106="I",IFERROR(VLOOKUP(C106,'BG 062022'!B:F,5,FALSE),0),0)</f>
        <v>-0.16</v>
      </c>
      <c r="J106" s="38"/>
      <c r="K106" s="44">
        <f>IF(F106="I",IFERROR(VLOOKUP(C106,'BG122021'!C:E,3,FALSE),0),0)</f>
        <v>0</v>
      </c>
      <c r="L106" s="38"/>
      <c r="M106" s="38">
        <f>IF(F106="I",IFERROR(VLOOKUP(C106,#REF!,4,FALSE),0),0)</f>
        <v>0</v>
      </c>
      <c r="N106" s="38"/>
    </row>
    <row r="107" spans="1:14" ht="12" customHeight="1">
      <c r="A107" s="175" t="s">
        <v>716</v>
      </c>
      <c r="B107" s="175"/>
      <c r="C107" s="178">
        <v>408</v>
      </c>
      <c r="D107" s="175" t="s">
        <v>267</v>
      </c>
      <c r="E107" s="37" t="s">
        <v>6</v>
      </c>
      <c r="F107" s="37" t="s">
        <v>162</v>
      </c>
      <c r="G107" s="44">
        <f>IF(F107="I",IFERROR(VLOOKUP(C107,'BG 062022'!B:D,3,FALSE),0),0)</f>
        <v>0</v>
      </c>
      <c r="H107" s="38"/>
      <c r="I107" s="38">
        <f>IF(F107="I",IFERROR(VLOOKUP(C107,'BG 062022'!B:F,5,FALSE),0),0)</f>
        <v>0</v>
      </c>
      <c r="J107" s="38"/>
      <c r="K107" s="44">
        <f>IF(F107="I",IFERROR(VLOOKUP(C107,'BG122021'!C:E,3,FALSE),0),0)</f>
        <v>0</v>
      </c>
      <c r="L107" s="38"/>
      <c r="M107" s="38">
        <f>IF(F107="I",IFERROR(VLOOKUP(C107,#REF!,4,FALSE),0),0)</f>
        <v>0</v>
      </c>
      <c r="N107" s="38"/>
    </row>
    <row r="108" spans="1:14" ht="12" customHeight="1">
      <c r="A108" s="175" t="s">
        <v>716</v>
      </c>
      <c r="B108" s="175" t="s">
        <v>459</v>
      </c>
      <c r="C108" s="178">
        <v>40802</v>
      </c>
      <c r="D108" s="175" t="s">
        <v>241</v>
      </c>
      <c r="E108" s="37" t="s">
        <v>6</v>
      </c>
      <c r="F108" s="37" t="s">
        <v>163</v>
      </c>
      <c r="G108" s="44">
        <f>IF(F108="I",IFERROR(VLOOKUP(C108,'BG 062022'!B:D,3,FALSE),0),0)</f>
        <v>-69</v>
      </c>
      <c r="H108" s="38"/>
      <c r="I108" s="38">
        <f>IF(F108="I",IFERROR(VLOOKUP(C108,'BG 062022'!B:F,5,FALSE),0),0)</f>
        <v>-0.01</v>
      </c>
      <c r="J108" s="38"/>
      <c r="K108" s="44">
        <f>IF(F108="I",IFERROR(VLOOKUP(C108,'BG122021'!C:E,3,FALSE),0),0)</f>
        <v>0</v>
      </c>
      <c r="L108" s="38"/>
      <c r="M108" s="38">
        <f>IF(F108="I",IFERROR(VLOOKUP(C108,#REF!,4,FALSE),0),0)</f>
        <v>0</v>
      </c>
      <c r="N108" s="38"/>
    </row>
    <row r="109" spans="1:14" ht="12" customHeight="1">
      <c r="A109" s="175" t="s">
        <v>716</v>
      </c>
      <c r="B109" s="175" t="s">
        <v>459</v>
      </c>
      <c r="C109" s="178">
        <v>40803</v>
      </c>
      <c r="D109" s="175" t="s">
        <v>345</v>
      </c>
      <c r="E109" s="37" t="s">
        <v>6</v>
      </c>
      <c r="F109" s="37" t="s">
        <v>163</v>
      </c>
      <c r="G109" s="44">
        <f>IF(F109="I",IFERROR(VLOOKUP(C109,'BG 062022'!B:D,3,FALSE),0),0)</f>
        <v>-2832763</v>
      </c>
      <c r="H109" s="38"/>
      <c r="I109" s="38">
        <f>IF(F109="I",IFERROR(VLOOKUP(C109,'BG 062022'!B:F,5,FALSE),0),0)</f>
        <v>-412.29</v>
      </c>
      <c r="J109" s="38"/>
      <c r="K109" s="44">
        <f>IF(F109="I",IFERROR(VLOOKUP(C109,'BG122021'!C:E,3,FALSE),0),0)</f>
        <v>0</v>
      </c>
      <c r="L109" s="38"/>
      <c r="M109" s="38">
        <f>IF(F109="I",IFERROR(VLOOKUP(C109,#REF!,4,FALSE),0),0)</f>
        <v>0</v>
      </c>
      <c r="N109" s="38"/>
    </row>
    <row r="110" spans="1:14" ht="12" customHeight="1">
      <c r="A110" s="175"/>
      <c r="B110" s="175"/>
      <c r="C110" s="178"/>
      <c r="D110" s="175"/>
      <c r="E110" s="37"/>
      <c r="F110" s="37"/>
      <c r="G110" s="44"/>
      <c r="H110" s="38"/>
      <c r="I110" s="38">
        <f>IF(F110="I",IFERROR(VLOOKUP(C110,'BG 062022'!B:F,5,FALSE),0),0)</f>
        <v>0</v>
      </c>
      <c r="J110" s="38"/>
      <c r="K110" s="44">
        <f>IF(F110="I",IFERROR(VLOOKUP(C110,'BG122021'!C:E,3,FALSE),0),0)</f>
        <v>0</v>
      </c>
      <c r="L110" s="38"/>
      <c r="M110" s="38"/>
      <c r="N110" s="38"/>
    </row>
    <row r="111" spans="1:14" ht="12" customHeight="1">
      <c r="A111" s="175" t="s">
        <v>113</v>
      </c>
      <c r="B111" s="175"/>
      <c r="C111" s="178">
        <v>5</v>
      </c>
      <c r="D111" s="175" t="s">
        <v>113</v>
      </c>
      <c r="E111" s="37" t="s">
        <v>6</v>
      </c>
      <c r="F111" s="37" t="s">
        <v>162</v>
      </c>
      <c r="G111" s="44">
        <f>IF(F111="I",IFERROR(VLOOKUP(C111,'BG 062022'!B:D,3,FALSE),0),0)</f>
        <v>0</v>
      </c>
      <c r="H111" s="38"/>
      <c r="I111" s="38">
        <f>IF(F111="I",IFERROR(VLOOKUP(C111,'BG 062022'!B:F,5,FALSE),0),0)</f>
        <v>0</v>
      </c>
      <c r="J111" s="38"/>
      <c r="K111" s="44">
        <f>IF(F111="I",IFERROR(VLOOKUP(C111,'BG122021'!C:E,3,FALSE),0),0)</f>
        <v>0</v>
      </c>
      <c r="L111" s="38"/>
      <c r="M111" s="38">
        <f>IF(F111="I",IFERROR(VLOOKUP(C111,#REF!,4,FALSE),0),0)</f>
        <v>0</v>
      </c>
      <c r="N111" s="38"/>
    </row>
    <row r="112" spans="1:14" ht="12" customHeight="1">
      <c r="A112" s="175" t="s">
        <v>113</v>
      </c>
      <c r="B112" s="175"/>
      <c r="C112" s="178">
        <v>51</v>
      </c>
      <c r="D112" s="175" t="s">
        <v>268</v>
      </c>
      <c r="E112" s="37" t="s">
        <v>6</v>
      </c>
      <c r="F112" s="37" t="s">
        <v>162</v>
      </c>
      <c r="G112" s="44">
        <f>IF(F112="I",IFERROR(VLOOKUP(C112,'BG 062022'!B:D,3,FALSE),0),0)</f>
        <v>0</v>
      </c>
      <c r="H112" s="38"/>
      <c r="I112" s="38">
        <f>IF(F112="I",IFERROR(VLOOKUP(C112,'BG 062022'!B:F,5,FALSE),0),0)</f>
        <v>0</v>
      </c>
      <c r="J112" s="38"/>
      <c r="K112" s="44">
        <f>IF(F112="I",IFERROR(VLOOKUP(C112,'BG122021'!C:E,3,FALSE),0),0)</f>
        <v>0</v>
      </c>
      <c r="L112" s="38"/>
      <c r="M112" s="38">
        <f>IF(F112="I",IFERROR(VLOOKUP(C112,#REF!,4,FALSE),0),0)</f>
        <v>0</v>
      </c>
      <c r="N112" s="38"/>
    </row>
    <row r="113" spans="1:14" ht="12" customHeight="1">
      <c r="A113" s="175" t="s">
        <v>113</v>
      </c>
      <c r="B113" s="175"/>
      <c r="C113" s="178">
        <v>511</v>
      </c>
      <c r="D113" s="175" t="s">
        <v>269</v>
      </c>
      <c r="E113" s="37" t="s">
        <v>6</v>
      </c>
      <c r="F113" s="37" t="s">
        <v>162</v>
      </c>
      <c r="G113" s="44">
        <f>IF(F113="I",IFERROR(VLOOKUP(C113,'BG 062022'!B:D,3,FALSE),0),0)</f>
        <v>0</v>
      </c>
      <c r="H113" s="38"/>
      <c r="I113" s="38">
        <f>IF(F113="I",IFERROR(VLOOKUP(C113,'BG 062022'!B:F,5,FALSE),0),0)</f>
        <v>0</v>
      </c>
      <c r="J113" s="38"/>
      <c r="K113" s="44">
        <f>IF(F113="I",IFERROR(VLOOKUP(C113,'BG122021'!C:E,3,FALSE),0),0)</f>
        <v>0</v>
      </c>
      <c r="L113" s="38"/>
      <c r="M113" s="38">
        <f>IF(F113="I",IFERROR(VLOOKUP(C113,#REF!,4,FALSE),0),0)</f>
        <v>0</v>
      </c>
      <c r="N113" s="38"/>
    </row>
    <row r="114" spans="1:14" ht="12" customHeight="1">
      <c r="A114" s="175" t="s">
        <v>113</v>
      </c>
      <c r="B114" s="175"/>
      <c r="C114" s="178">
        <v>51102</v>
      </c>
      <c r="D114" s="175" t="s">
        <v>270</v>
      </c>
      <c r="E114" s="37" t="s">
        <v>6</v>
      </c>
      <c r="F114" s="37" t="s">
        <v>162</v>
      </c>
      <c r="G114" s="44">
        <f>IF(F114="I",IFERROR(VLOOKUP(C114,'BG 062022'!B:D,3,FALSE),0),0)</f>
        <v>0</v>
      </c>
      <c r="H114" s="38"/>
      <c r="I114" s="38">
        <f>IF(F114="I",IFERROR(VLOOKUP(C114,'BG 062022'!B:F,5,FALSE),0),0)</f>
        <v>0</v>
      </c>
      <c r="J114" s="38"/>
      <c r="K114" s="44">
        <f>IF(F114="I",IFERROR(VLOOKUP(C114,'BG122021'!C:E,3,FALSE),0),0)</f>
        <v>0</v>
      </c>
      <c r="L114" s="38"/>
      <c r="M114" s="38">
        <f>IF(F114="I",IFERROR(VLOOKUP(C114,#REF!,4,FALSE),0),0)</f>
        <v>0</v>
      </c>
      <c r="N114" s="38"/>
    </row>
    <row r="115" spans="1:14" ht="12" customHeight="1">
      <c r="A115" s="175" t="s">
        <v>113</v>
      </c>
      <c r="B115" s="175"/>
      <c r="C115" s="178">
        <v>5110201</v>
      </c>
      <c r="D115" s="175" t="s">
        <v>698</v>
      </c>
      <c r="E115" s="37" t="s">
        <v>6</v>
      </c>
      <c r="F115" s="37" t="s">
        <v>162</v>
      </c>
      <c r="G115" s="44">
        <f>IF(F115="I",IFERROR(VLOOKUP(C115,'BG 062022'!B:D,3,FALSE),0),0)</f>
        <v>0</v>
      </c>
      <c r="H115" s="38"/>
      <c r="I115" s="38">
        <f>IF(F115="I",IFERROR(VLOOKUP(C115,'BG 062022'!B:F,5,FALSE),0),0)</f>
        <v>0</v>
      </c>
      <c r="J115" s="38"/>
      <c r="K115" s="44">
        <f>IF(F115="I",IFERROR(VLOOKUP(C115,'BG122021'!C:E,3,FALSE),0),0)</f>
        <v>0</v>
      </c>
      <c r="L115" s="38"/>
      <c r="M115" s="38">
        <f>IF(F115="I",IFERROR(VLOOKUP(C115,#REF!,4,FALSE),0),0)</f>
        <v>0</v>
      </c>
      <c r="N115" s="38"/>
    </row>
    <row r="116" spans="1:14" ht="12" customHeight="1">
      <c r="A116" s="175" t="s">
        <v>113</v>
      </c>
      <c r="B116" s="175" t="s">
        <v>29</v>
      </c>
      <c r="C116" s="178">
        <v>511020101</v>
      </c>
      <c r="D116" s="175" t="s">
        <v>242</v>
      </c>
      <c r="E116" s="37" t="s">
        <v>6</v>
      </c>
      <c r="F116" s="37" t="s">
        <v>163</v>
      </c>
      <c r="G116" s="44">
        <f>IF(F116="I",IFERROR(VLOOKUP(C116,'BG 062022'!B:D,3,FALSE),0),0)</f>
        <v>41324400</v>
      </c>
      <c r="H116" s="38"/>
      <c r="I116" s="38">
        <f>IF(F116="I",IFERROR(VLOOKUP(C116,'BG 062022'!B:F,5,FALSE),0),0)</f>
        <v>6000</v>
      </c>
      <c r="J116" s="38"/>
      <c r="K116" s="44">
        <f>IF(F116="I",IFERROR(VLOOKUP(C116,'BG122021'!C:E,3,FALSE),0),0)</f>
        <v>0</v>
      </c>
      <c r="L116" s="38"/>
      <c r="M116" s="38">
        <f>IF(F116="I",IFERROR(VLOOKUP(C116,#REF!,4,FALSE),0),0)</f>
        <v>0</v>
      </c>
      <c r="N116" s="38"/>
    </row>
    <row r="117" spans="1:14" ht="12" customHeight="1">
      <c r="A117" s="175" t="s">
        <v>113</v>
      </c>
      <c r="B117" s="175"/>
      <c r="C117" s="178">
        <v>51104</v>
      </c>
      <c r="D117" s="175" t="s">
        <v>699</v>
      </c>
      <c r="E117" s="37" t="s">
        <v>6</v>
      </c>
      <c r="F117" s="37" t="s">
        <v>162</v>
      </c>
      <c r="G117" s="44">
        <f>IF(F117="I",IFERROR(VLOOKUP(C117,'BG 062022'!B:D,3,FALSE),0),0)</f>
        <v>0</v>
      </c>
      <c r="H117" s="38"/>
      <c r="I117" s="38">
        <f>IF(F117="I",IFERROR(VLOOKUP(C117,'BG 062022'!B:F,5,FALSE),0),0)</f>
        <v>0</v>
      </c>
      <c r="J117" s="38"/>
      <c r="K117" s="44">
        <f>IF(F117="I",IFERROR(VLOOKUP(C117,'BG122021'!C:E,3,FALSE),0),0)</f>
        <v>0</v>
      </c>
      <c r="L117" s="38"/>
      <c r="M117" s="38">
        <f>IF(F117="I",IFERROR(VLOOKUP(C117,#REF!,4,FALSE),0),0)</f>
        <v>0</v>
      </c>
      <c r="N117" s="38"/>
    </row>
    <row r="118" spans="1:14" ht="12" customHeight="1">
      <c r="A118" s="175" t="s">
        <v>113</v>
      </c>
      <c r="B118" s="175" t="s">
        <v>271</v>
      </c>
      <c r="C118" s="178">
        <v>5110401</v>
      </c>
      <c r="D118" s="175" t="s">
        <v>699</v>
      </c>
      <c r="E118" s="37" t="s">
        <v>6</v>
      </c>
      <c r="F118" s="37" t="s">
        <v>163</v>
      </c>
      <c r="G118" s="44">
        <f>IF(F118="I",IFERROR(VLOOKUP(C118,'BG 062022'!B:D,3,FALSE),0),0)</f>
        <v>3641710</v>
      </c>
      <c r="H118" s="38"/>
      <c r="I118" s="38">
        <f>IF(F118="I",IFERROR(VLOOKUP(C118,'BG 062022'!B:F,5,FALSE),0),0)</f>
        <v>530.67999999999995</v>
      </c>
      <c r="J118" s="38"/>
      <c r="K118" s="44">
        <f>IF(F118="I",IFERROR(VLOOKUP(C118,'BG122021'!C:E,3,FALSE),0),0)</f>
        <v>0</v>
      </c>
      <c r="L118" s="38"/>
      <c r="M118" s="38">
        <f>IF(F118="I",IFERROR(VLOOKUP(C118,#REF!,4,FALSE),0),0)</f>
        <v>0</v>
      </c>
      <c r="N118" s="38"/>
    </row>
    <row r="119" spans="1:14" ht="12" customHeight="1">
      <c r="A119" s="175" t="s">
        <v>113</v>
      </c>
      <c r="B119" s="175"/>
      <c r="C119" s="178">
        <v>512</v>
      </c>
      <c r="D119" s="175" t="s">
        <v>137</v>
      </c>
      <c r="E119" s="37" t="s">
        <v>6</v>
      </c>
      <c r="F119" s="37" t="s">
        <v>162</v>
      </c>
      <c r="G119" s="44">
        <f>IF(F119="I",IFERROR(VLOOKUP(C119,'BG 062022'!B:D,3,FALSE),0),0)</f>
        <v>0</v>
      </c>
      <c r="H119" s="38"/>
      <c r="I119" s="38">
        <f>IF(F119="I",IFERROR(VLOOKUP(C119,'BG 062022'!B:F,5,FALSE),0),0)</f>
        <v>0</v>
      </c>
      <c r="J119" s="38"/>
      <c r="K119" s="44">
        <f>IF(F119="I",IFERROR(VLOOKUP(C119,'BG122021'!C:E,3,FALSE),0),0)</f>
        <v>0</v>
      </c>
      <c r="L119" s="38"/>
      <c r="M119" s="38">
        <f>IF(F119="I",IFERROR(VLOOKUP(C119,#REF!,4,FALSE),0),0)</f>
        <v>0</v>
      </c>
      <c r="N119" s="38"/>
    </row>
    <row r="120" spans="1:14" ht="12" customHeight="1">
      <c r="A120" s="175" t="s">
        <v>113</v>
      </c>
      <c r="B120" s="175"/>
      <c r="C120" s="178">
        <v>51201</v>
      </c>
      <c r="D120" s="175" t="s">
        <v>700</v>
      </c>
      <c r="E120" s="37" t="s">
        <v>6</v>
      </c>
      <c r="F120" s="37" t="s">
        <v>162</v>
      </c>
      <c r="G120" s="44">
        <f>IF(F120="I",IFERROR(VLOOKUP(C120,'BG 062022'!B:D,3,FALSE),0),0)</f>
        <v>0</v>
      </c>
      <c r="H120" s="38"/>
      <c r="I120" s="38">
        <f>IF(F120="I",IFERROR(VLOOKUP(C120,'BG 062022'!B:F,5,FALSE),0),0)</f>
        <v>0</v>
      </c>
      <c r="J120" s="38"/>
      <c r="K120" s="44">
        <f>IF(F120="I",IFERROR(VLOOKUP(C120,'BG122021'!C:E,3,FALSE),0),0)</f>
        <v>0</v>
      </c>
      <c r="L120" s="38"/>
      <c r="M120" s="38">
        <f>IF(F120="I",IFERROR(VLOOKUP(C120,#REF!,4,FALSE),0),0)</f>
        <v>0</v>
      </c>
      <c r="N120" s="38"/>
    </row>
    <row r="121" spans="1:14" ht="12" customHeight="1">
      <c r="A121" s="175" t="s">
        <v>113</v>
      </c>
      <c r="B121" s="175" t="s">
        <v>516</v>
      </c>
      <c r="C121" s="178">
        <v>5120101</v>
      </c>
      <c r="D121" s="175" t="s">
        <v>700</v>
      </c>
      <c r="E121" s="37" t="s">
        <v>6</v>
      </c>
      <c r="F121" s="37" t="s">
        <v>163</v>
      </c>
      <c r="G121" s="44">
        <f>IF(F121="I",IFERROR(VLOOKUP(C121,'BG 062022'!B:D,3,FALSE),0),0)</f>
        <v>21138184</v>
      </c>
      <c r="H121" s="38"/>
      <c r="I121" s="38">
        <f>IF(F121="I",IFERROR(VLOOKUP(C121,'BG 062022'!B:F,5,FALSE),0),0)</f>
        <v>3030.11</v>
      </c>
      <c r="J121" s="38"/>
      <c r="K121" s="44">
        <f>IF(F121="I",IFERROR(VLOOKUP(C121,'BG122021'!C:E,3,FALSE),0),0)</f>
        <v>0</v>
      </c>
      <c r="L121" s="38"/>
      <c r="M121" s="38">
        <f>IF(F121="I",IFERROR(VLOOKUP(C121,#REF!,4,FALSE),0),0)</f>
        <v>0</v>
      </c>
      <c r="N121" s="38"/>
    </row>
    <row r="122" spans="1:14" ht="12" customHeight="1">
      <c r="A122" s="175" t="s">
        <v>113</v>
      </c>
      <c r="B122" s="175" t="s">
        <v>347</v>
      </c>
      <c r="C122" s="178">
        <v>51203</v>
      </c>
      <c r="D122" s="175" t="s">
        <v>110</v>
      </c>
      <c r="E122" s="37" t="s">
        <v>6</v>
      </c>
      <c r="F122" s="37" t="s">
        <v>163</v>
      </c>
      <c r="G122" s="44">
        <f>IF(F122="I",IFERROR(VLOOKUP(C122,'BG 062022'!B:D,3,FALSE),0),0)</f>
        <v>2741601</v>
      </c>
      <c r="H122" s="38"/>
      <c r="I122" s="38">
        <f>IF(F122="I",IFERROR(VLOOKUP(C122,'BG 062022'!B:F,5,FALSE),0),0)</f>
        <v>384.97</v>
      </c>
      <c r="J122" s="38"/>
      <c r="K122" s="44">
        <f>IF(F122="I",IFERROR(VLOOKUP(C122,'BG122021'!C:E,3,FALSE),0),0)</f>
        <v>0</v>
      </c>
      <c r="L122" s="38"/>
      <c r="M122" s="38">
        <f>IF(F122="I",IFERROR(VLOOKUP(C122,#REF!,4,FALSE),0),0)</f>
        <v>0</v>
      </c>
      <c r="N122" s="38"/>
    </row>
    <row r="123" spans="1:14" ht="12" customHeight="1">
      <c r="A123" s="175"/>
      <c r="B123" s="175"/>
      <c r="C123" s="178"/>
      <c r="D123" s="175"/>
      <c r="E123" s="37"/>
      <c r="F123" s="37"/>
      <c r="G123" s="44"/>
      <c r="H123" s="38"/>
      <c r="I123" s="38"/>
      <c r="J123" s="38"/>
      <c r="K123" s="44"/>
      <c r="L123" s="38"/>
      <c r="M123" s="38"/>
      <c r="N123" s="38"/>
    </row>
    <row r="124" spans="1:14" ht="12" customHeight="1">
      <c r="A124" s="175" t="s">
        <v>113</v>
      </c>
      <c r="B124" s="175"/>
      <c r="C124" s="178">
        <v>513</v>
      </c>
      <c r="D124" s="175" t="s">
        <v>14</v>
      </c>
      <c r="E124" s="37" t="s">
        <v>6</v>
      </c>
      <c r="F124" s="37" t="s">
        <v>162</v>
      </c>
      <c r="G124" s="44">
        <f>IF(F124="I",IFERROR(VLOOKUP(C124,'BG 062022'!B:D,3,FALSE),0),0)</f>
        <v>0</v>
      </c>
      <c r="H124" s="38"/>
      <c r="I124" s="38">
        <f>IF(F124="I",IFERROR(VLOOKUP(C124,'BG 062022'!B:F,5,FALSE),0),0)</f>
        <v>0</v>
      </c>
      <c r="J124" s="38"/>
      <c r="K124" s="44">
        <f>IF(F124="I",IFERROR(VLOOKUP(C124,'BG122021'!C:E,3,FALSE),0),0)</f>
        <v>0</v>
      </c>
      <c r="L124" s="38"/>
      <c r="M124" s="38">
        <f>IF(F124="I",IFERROR(VLOOKUP(C124,#REF!,4,FALSE),0),0)</f>
        <v>0</v>
      </c>
      <c r="N124" s="38"/>
    </row>
    <row r="125" spans="1:14" ht="12" customHeight="1">
      <c r="A125" s="175" t="s">
        <v>113</v>
      </c>
      <c r="B125" s="175"/>
      <c r="C125" s="178">
        <v>51301</v>
      </c>
      <c r="D125" s="175" t="s">
        <v>138</v>
      </c>
      <c r="E125" s="37" t="s">
        <v>6</v>
      </c>
      <c r="F125" s="37" t="s">
        <v>162</v>
      </c>
      <c r="G125" s="44">
        <f>IF(F125="I",IFERROR(VLOOKUP(C125,'BG 062022'!B:D,3,FALSE),0),0)</f>
        <v>0</v>
      </c>
      <c r="H125" s="38"/>
      <c r="I125" s="38">
        <f>IF(F125="I",IFERROR(VLOOKUP(C125,'BG 062022'!B:F,5,FALSE),0),0)</f>
        <v>0</v>
      </c>
      <c r="J125" s="38"/>
      <c r="K125" s="44">
        <f>IF(F125="I",IFERROR(VLOOKUP(C125,'BG122021'!C:E,3,FALSE),0),0)</f>
        <v>0</v>
      </c>
      <c r="L125" s="38"/>
      <c r="M125" s="38">
        <f>IF(F125="I",IFERROR(VLOOKUP(C125,#REF!,4,FALSE),0),0)</f>
        <v>0</v>
      </c>
      <c r="N125" s="38"/>
    </row>
    <row r="126" spans="1:14" ht="12" customHeight="1">
      <c r="A126" s="175" t="s">
        <v>113</v>
      </c>
      <c r="B126" s="175" t="s">
        <v>73</v>
      </c>
      <c r="C126" s="178">
        <v>5130101</v>
      </c>
      <c r="D126" s="175" t="s">
        <v>106</v>
      </c>
      <c r="E126" s="37" t="s">
        <v>6</v>
      </c>
      <c r="F126" s="37" t="s">
        <v>163</v>
      </c>
      <c r="G126" s="580">
        <f>IF(F126="I",IFERROR(VLOOKUP(C126,'BG 062022'!B:D,3,FALSE),0),0)</f>
        <v>65175552</v>
      </c>
      <c r="H126" s="38"/>
      <c r="I126" s="38">
        <f>IF(F126="I",IFERROR(VLOOKUP(C126,'BG 062022'!B:F,5,FALSE),0),0)</f>
        <v>9416.9</v>
      </c>
      <c r="J126" s="38"/>
      <c r="K126" s="44">
        <f>IF(F126="I",IFERROR(VLOOKUP(C126,'BG122021'!C:E,3,FALSE),0),0)</f>
        <v>0</v>
      </c>
      <c r="L126" s="38"/>
      <c r="M126" s="38">
        <f>IF(F126="I",IFERROR(VLOOKUP(C126,#REF!,4,FALSE),0),0)</f>
        <v>0</v>
      </c>
      <c r="N126" s="38"/>
    </row>
    <row r="127" spans="1:14" ht="12" customHeight="1">
      <c r="A127" s="175" t="s">
        <v>113</v>
      </c>
      <c r="B127" s="175" t="s">
        <v>73</v>
      </c>
      <c r="C127" s="178">
        <v>5130104</v>
      </c>
      <c r="D127" s="175" t="s">
        <v>107</v>
      </c>
      <c r="E127" s="37" t="s">
        <v>6</v>
      </c>
      <c r="F127" s="37" t="s">
        <v>163</v>
      </c>
      <c r="G127" s="580">
        <f>IF(F127="I",IFERROR(VLOOKUP(C127,'BG 062022'!B:D,3,FALSE),0),0)</f>
        <v>5622963</v>
      </c>
      <c r="H127" s="38"/>
      <c r="I127" s="38">
        <f>IF(F127="I",IFERROR(VLOOKUP(C127,'BG 062022'!B:F,5,FALSE),0),0)</f>
        <v>812.53</v>
      </c>
      <c r="J127" s="38"/>
      <c r="K127" s="44">
        <f>IF(F127="I",IFERROR(VLOOKUP(C127,'BG122021'!C:E,3,FALSE),0),0)</f>
        <v>0</v>
      </c>
      <c r="L127" s="38"/>
      <c r="M127" s="38">
        <f>IF(F127="I",IFERROR(VLOOKUP(C127,#REF!,4,FALSE),0),0)</f>
        <v>0</v>
      </c>
      <c r="N127" s="38"/>
    </row>
    <row r="128" spans="1:14" ht="12" customHeight="1">
      <c r="A128" s="175" t="s">
        <v>113</v>
      </c>
      <c r="B128" s="175" t="s">
        <v>73</v>
      </c>
      <c r="C128" s="178">
        <v>5130105</v>
      </c>
      <c r="D128" s="175" t="s">
        <v>108</v>
      </c>
      <c r="E128" s="37" t="s">
        <v>6</v>
      </c>
      <c r="F128" s="37" t="s">
        <v>163</v>
      </c>
      <c r="G128" s="580">
        <f>IF(F128="I",IFERROR(VLOOKUP(C128,'BG 062022'!B:D,3,FALSE),0),0)</f>
        <v>1297284</v>
      </c>
      <c r="H128" s="38"/>
      <c r="I128" s="38">
        <f>IF(F128="I",IFERROR(VLOOKUP(C128,'BG 062022'!B:F,5,FALSE),0),0)</f>
        <v>189.61</v>
      </c>
      <c r="J128" s="38"/>
      <c r="K128" s="44">
        <f>IF(F128="I",IFERROR(VLOOKUP(C128,'BG122021'!C:E,3,FALSE),0),0)</f>
        <v>0</v>
      </c>
      <c r="L128" s="38"/>
      <c r="M128" s="38">
        <f>IF(F128="I",IFERROR(VLOOKUP(C128,#REF!,4,FALSE),0),0)</f>
        <v>0</v>
      </c>
      <c r="N128" s="38"/>
    </row>
    <row r="129" spans="1:14" ht="12" customHeight="1">
      <c r="A129" s="175" t="s">
        <v>113</v>
      </c>
      <c r="B129" s="175"/>
      <c r="C129" s="178">
        <v>51302</v>
      </c>
      <c r="D129" s="175" t="s">
        <v>236</v>
      </c>
      <c r="E129" s="37" t="s">
        <v>6</v>
      </c>
      <c r="F129" s="37" t="s">
        <v>162</v>
      </c>
      <c r="G129" s="44">
        <f>IF(F129="I",IFERROR(VLOOKUP(C129,'BG 062022'!B:D,3,FALSE),0),0)</f>
        <v>0</v>
      </c>
      <c r="H129" s="38"/>
      <c r="I129" s="38">
        <f>IF(F129="I",IFERROR(VLOOKUP(C129,'BG 062022'!B:F,5,FALSE),0),0)</f>
        <v>0</v>
      </c>
      <c r="J129" s="38"/>
      <c r="K129" s="44">
        <f>IF(F129="I",IFERROR(VLOOKUP(C129,'BG122021'!C:E,3,FALSE),0),0)</f>
        <v>0</v>
      </c>
      <c r="L129" s="38"/>
      <c r="M129" s="38">
        <f>IF(F129="I",IFERROR(VLOOKUP(C129,#REF!,4,FALSE),0),0)</f>
        <v>0</v>
      </c>
      <c r="N129" s="38"/>
    </row>
    <row r="130" spans="1:14" ht="12" customHeight="1">
      <c r="A130" s="175" t="s">
        <v>113</v>
      </c>
      <c r="B130" s="175" t="s">
        <v>73</v>
      </c>
      <c r="C130" s="178">
        <v>5130201</v>
      </c>
      <c r="D130" s="175" t="s">
        <v>243</v>
      </c>
      <c r="E130" s="37" t="s">
        <v>6</v>
      </c>
      <c r="F130" s="37" t="s">
        <v>163</v>
      </c>
      <c r="G130" s="580">
        <f>IF(F130="I",IFERROR(VLOOKUP(C130,'BG 062022'!B:D,3,FALSE),0),0)</f>
        <v>11723492</v>
      </c>
      <c r="H130" s="38"/>
      <c r="I130" s="38">
        <f>IF(F130="I",IFERROR(VLOOKUP(C130,'BG 062022'!B:F,5,FALSE),0),0)</f>
        <v>1695.49</v>
      </c>
      <c r="J130" s="38"/>
      <c r="K130" s="44">
        <f>IF(F130="I",IFERROR(VLOOKUP(C130,'BG122021'!C:E,3,FALSE),0),0)</f>
        <v>0</v>
      </c>
      <c r="L130" s="38"/>
      <c r="M130" s="38">
        <f>IF(F130="I",IFERROR(VLOOKUP(C130,#REF!,4,FALSE),0),0)</f>
        <v>0</v>
      </c>
      <c r="N130" s="38"/>
    </row>
    <row r="131" spans="1:14" ht="12" customHeight="1">
      <c r="A131" s="175" t="s">
        <v>113</v>
      </c>
      <c r="B131" s="175" t="s">
        <v>73</v>
      </c>
      <c r="C131" s="178">
        <v>5130202</v>
      </c>
      <c r="D131" s="175" t="s">
        <v>348</v>
      </c>
      <c r="E131" s="37" t="s">
        <v>6</v>
      </c>
      <c r="F131" s="37" t="s">
        <v>163</v>
      </c>
      <c r="G131" s="580">
        <f>IF(F131="I",IFERROR(VLOOKUP(C131,'BG 062022'!B:D,3,FALSE),0),0)</f>
        <v>4578648</v>
      </c>
      <c r="H131" s="38"/>
      <c r="I131" s="38">
        <f>IF(F131="I",IFERROR(VLOOKUP(C131,'BG 062022'!B:F,5,FALSE),0),0)</f>
        <v>669.2</v>
      </c>
      <c r="J131" s="38"/>
      <c r="K131" s="44">
        <f>IF(F131="I",IFERROR(VLOOKUP(C131,'BG122021'!C:E,3,FALSE),0),0)</f>
        <v>0</v>
      </c>
      <c r="L131" s="38"/>
      <c r="M131" s="38">
        <f>IF(F131="I",IFERROR(VLOOKUP(C131,#REF!,4,FALSE),0),0)</f>
        <v>0</v>
      </c>
      <c r="N131" s="38"/>
    </row>
    <row r="132" spans="1:14" ht="12" customHeight="1">
      <c r="A132" s="175" t="s">
        <v>113</v>
      </c>
      <c r="B132" s="175" t="s">
        <v>73</v>
      </c>
      <c r="C132" s="178">
        <v>5130204</v>
      </c>
      <c r="D132" s="175" t="s">
        <v>109</v>
      </c>
      <c r="E132" s="37" t="s">
        <v>6</v>
      </c>
      <c r="F132" s="37" t="s">
        <v>163</v>
      </c>
      <c r="G132" s="44">
        <f>IF(F132="I",IFERROR(VLOOKUP(C132,'BG 062022'!B:D,3,FALSE),0),0)</f>
        <v>25349376</v>
      </c>
      <c r="H132" s="38"/>
      <c r="I132" s="38">
        <f>IF(F132="I",IFERROR(VLOOKUP(C132,'BG 062022'!B:F,5,FALSE),0),0)</f>
        <v>3652.29</v>
      </c>
      <c r="J132" s="38"/>
      <c r="K132" s="44">
        <f>IF(F132="I",IFERROR(VLOOKUP(C132,'BG122021'!C:E,3,FALSE),0),0)</f>
        <v>0</v>
      </c>
      <c r="L132" s="38"/>
      <c r="M132" s="38">
        <f>IF(F132="I",IFERROR(VLOOKUP(C132,#REF!,4,FALSE),0),0)</f>
        <v>0</v>
      </c>
      <c r="N132" s="38"/>
    </row>
    <row r="133" spans="1:14" ht="12" customHeight="1">
      <c r="A133" s="175" t="s">
        <v>113</v>
      </c>
      <c r="B133" s="175"/>
      <c r="C133" s="178">
        <v>51304</v>
      </c>
      <c r="D133" s="175" t="s">
        <v>114</v>
      </c>
      <c r="E133" s="37" t="s">
        <v>6</v>
      </c>
      <c r="F133" s="37" t="s">
        <v>162</v>
      </c>
      <c r="G133" s="44">
        <f>IF(F133="I",IFERROR(VLOOKUP(C133,'BG 062022'!B:D,3,FALSE),0),0)</f>
        <v>0</v>
      </c>
      <c r="H133" s="38"/>
      <c r="I133" s="38">
        <f>IF(F133="I",IFERROR(VLOOKUP(C133,'BG 062022'!B:F,5,FALSE),0),0)</f>
        <v>0</v>
      </c>
      <c r="J133" s="38"/>
      <c r="K133" s="44">
        <f>IF(F133="I",IFERROR(VLOOKUP(C133,'BG122021'!C:E,3,FALSE),0),0)</f>
        <v>0</v>
      </c>
      <c r="L133" s="38"/>
      <c r="M133" s="38">
        <f>IF(F133="I",IFERROR(VLOOKUP(C133,#REF!,4,FALSE),0),0)</f>
        <v>0</v>
      </c>
      <c r="N133" s="38"/>
    </row>
    <row r="134" spans="1:14" ht="12" customHeight="1">
      <c r="A134" s="175" t="s">
        <v>113</v>
      </c>
      <c r="B134" s="175" t="s">
        <v>73</v>
      </c>
      <c r="C134" s="178">
        <v>5130401</v>
      </c>
      <c r="D134" s="175" t="s">
        <v>340</v>
      </c>
      <c r="E134" s="37" t="s">
        <v>6</v>
      </c>
      <c r="F134" s="37" t="s">
        <v>163</v>
      </c>
      <c r="G134" s="44">
        <f>IF(F134="I",IFERROR(VLOOKUP(C134,'BG 062022'!B:D,3,FALSE),0),0)</f>
        <v>2272727</v>
      </c>
      <c r="H134" s="38"/>
      <c r="I134" s="38">
        <f>IF(F134="I",IFERROR(VLOOKUP(C134,'BG 062022'!B:F,5,FALSE),0),0)</f>
        <v>327.89</v>
      </c>
      <c r="J134" s="38"/>
      <c r="K134" s="44">
        <f>IF(F134="I",IFERROR(VLOOKUP(C134,'BG122021'!C:E,3,FALSE),0),0)</f>
        <v>0</v>
      </c>
      <c r="L134" s="38"/>
      <c r="M134" s="38">
        <f>IF(F134="I",IFERROR(VLOOKUP(C134,#REF!,4,FALSE),0),0)</f>
        <v>0</v>
      </c>
      <c r="N134" s="38"/>
    </row>
    <row r="135" spans="1:14" ht="12" customHeight="1">
      <c r="A135" s="175" t="s">
        <v>113</v>
      </c>
      <c r="B135" s="175" t="s">
        <v>73</v>
      </c>
      <c r="C135" s="178">
        <v>5130403</v>
      </c>
      <c r="D135" s="175" t="s">
        <v>701</v>
      </c>
      <c r="E135" s="37" t="s">
        <v>6</v>
      </c>
      <c r="F135" s="37" t="s">
        <v>163</v>
      </c>
      <c r="G135" s="44">
        <f>IF(F135="I",IFERROR(VLOOKUP(C135,'BG 062022'!B:D,3,FALSE),0),0)</f>
        <v>24345670</v>
      </c>
      <c r="H135" s="38"/>
      <c r="I135" s="38">
        <f>IF(F135="I",IFERROR(VLOOKUP(C135,'BG 062022'!B:F,5,FALSE),0),0)</f>
        <v>3496.31</v>
      </c>
      <c r="J135" s="38"/>
      <c r="K135" s="44">
        <f>IF(F135="I",IFERROR(VLOOKUP(C135,'BG122021'!C:E,3,FALSE),0),0)</f>
        <v>0</v>
      </c>
      <c r="L135" s="38"/>
      <c r="M135" s="38">
        <f>IF(F135="I",IFERROR(VLOOKUP(C135,#REF!,4,FALSE),0),0)</f>
        <v>0</v>
      </c>
      <c r="N135" s="38"/>
    </row>
    <row r="136" spans="1:14" ht="12" customHeight="1">
      <c r="A136" s="175" t="s">
        <v>113</v>
      </c>
      <c r="B136" s="175" t="s">
        <v>73</v>
      </c>
      <c r="C136" s="178">
        <v>5130405</v>
      </c>
      <c r="D136" s="175" t="s">
        <v>245</v>
      </c>
      <c r="E136" s="37" t="s">
        <v>6</v>
      </c>
      <c r="F136" s="37" t="s">
        <v>163</v>
      </c>
      <c r="G136" s="44">
        <f>IF(F136="I",IFERROR(VLOOKUP(C136,'BG 062022'!B:D,3,FALSE),0),0)</f>
        <v>68723193</v>
      </c>
      <c r="H136" s="38"/>
      <c r="I136" s="38">
        <f>IF(F136="I",IFERROR(VLOOKUP(C136,'BG 062022'!B:F,5,FALSE),0),0)</f>
        <v>9972.74</v>
      </c>
      <c r="J136" s="38"/>
      <c r="K136" s="44">
        <f>IF(F136="I",IFERROR(VLOOKUP(C136,'BG122021'!C:E,3,FALSE),0),0)</f>
        <v>0</v>
      </c>
      <c r="L136" s="38"/>
      <c r="M136" s="38">
        <f>IF(F136="I",IFERROR(VLOOKUP(C136,#REF!,4,FALSE),0),0)</f>
        <v>0</v>
      </c>
      <c r="N136" s="38"/>
    </row>
    <row r="137" spans="1:14" ht="12" customHeight="1">
      <c r="A137" s="175" t="s">
        <v>113</v>
      </c>
      <c r="B137" s="175" t="s">
        <v>73</v>
      </c>
      <c r="C137" s="178">
        <v>5130408</v>
      </c>
      <c r="D137" s="175" t="s">
        <v>244</v>
      </c>
      <c r="E137" s="37" t="s">
        <v>6</v>
      </c>
      <c r="F137" s="37" t="s">
        <v>163</v>
      </c>
      <c r="G137" s="44">
        <f>IF(F137="I",IFERROR(VLOOKUP(C137,'BG 062022'!B:D,3,FALSE),0),0)</f>
        <v>9516360</v>
      </c>
      <c r="H137" s="38"/>
      <c r="I137" s="38">
        <f>IF(F137="I",IFERROR(VLOOKUP(C137,'BG 062022'!B:F,5,FALSE),0),0)</f>
        <v>1363.64</v>
      </c>
      <c r="J137" s="38"/>
      <c r="K137" s="44">
        <f>IF(F137="I",IFERROR(VLOOKUP(C137,'BG122021'!C:E,3,FALSE),0),0)</f>
        <v>0</v>
      </c>
      <c r="L137" s="38"/>
      <c r="M137" s="38">
        <f>IF(F137="I",IFERROR(VLOOKUP(C137,#REF!,4,FALSE),0),0)</f>
        <v>0</v>
      </c>
      <c r="N137" s="38"/>
    </row>
    <row r="138" spans="1:14" ht="12" customHeight="1">
      <c r="A138" s="175" t="s">
        <v>113</v>
      </c>
      <c r="B138" s="175" t="s">
        <v>73</v>
      </c>
      <c r="C138" s="178">
        <v>5130409</v>
      </c>
      <c r="D138" s="175" t="s">
        <v>702</v>
      </c>
      <c r="E138" s="37" t="s">
        <v>6</v>
      </c>
      <c r="F138" s="37" t="s">
        <v>163</v>
      </c>
      <c r="G138" s="44">
        <f>IF(F138="I",IFERROR(VLOOKUP(C138,'BG 062022'!B:D,3,FALSE),0),0)</f>
        <v>6818181</v>
      </c>
      <c r="H138" s="38"/>
      <c r="I138" s="38">
        <f>IF(F138="I",IFERROR(VLOOKUP(C138,'BG 062022'!B:F,5,FALSE),0),0)</f>
        <v>974.4</v>
      </c>
      <c r="J138" s="38"/>
      <c r="K138" s="44">
        <f>IF(F138="I",IFERROR(VLOOKUP(C138,'BG122021'!C:E,3,FALSE),0),0)</f>
        <v>0</v>
      </c>
      <c r="L138" s="38"/>
      <c r="M138" s="38">
        <f>IF(F138="I",IFERROR(VLOOKUP(C138,#REF!,4,FALSE),0),0)</f>
        <v>0</v>
      </c>
      <c r="N138" s="38"/>
    </row>
    <row r="139" spans="1:14" ht="12" customHeight="1">
      <c r="A139" s="175" t="s">
        <v>113</v>
      </c>
      <c r="B139" s="175" t="s">
        <v>73</v>
      </c>
      <c r="C139" s="178">
        <v>51304102</v>
      </c>
      <c r="D139" s="175" t="s">
        <v>341</v>
      </c>
      <c r="E139" s="37" t="s">
        <v>6</v>
      </c>
      <c r="F139" s="37" t="s">
        <v>163</v>
      </c>
      <c r="G139" s="44">
        <f>IF(F139="I",IFERROR(VLOOKUP(C139,'BG 062022'!B:D,3,FALSE),0),0)</f>
        <v>42948948</v>
      </c>
      <c r="H139" s="38"/>
      <c r="I139" s="38">
        <f>IF(F139="I",IFERROR(VLOOKUP(C139,'BG 062022'!B:F,5,FALSE),0),0)</f>
        <v>6226.19</v>
      </c>
      <c r="J139" s="38"/>
      <c r="K139" s="44">
        <f>IF(F139="I",IFERROR(VLOOKUP(C139,'BG122021'!C:E,3,FALSE),0),0)</f>
        <v>0</v>
      </c>
      <c r="L139" s="38"/>
      <c r="M139" s="38">
        <f>IF(F139="I",IFERROR(VLOOKUP(C139,#REF!,4,FALSE),0),0)</f>
        <v>0</v>
      </c>
      <c r="N139" s="38"/>
    </row>
    <row r="140" spans="1:14" ht="12" customHeight="1">
      <c r="A140" s="175"/>
      <c r="B140" s="175"/>
      <c r="C140" s="178"/>
      <c r="D140" s="175"/>
      <c r="E140" s="37"/>
      <c r="F140" s="37"/>
      <c r="G140" s="44"/>
      <c r="H140" s="38"/>
      <c r="I140" s="38"/>
      <c r="J140" s="38"/>
      <c r="K140" s="44"/>
      <c r="L140" s="38"/>
      <c r="M140" s="38"/>
      <c r="N140" s="38"/>
    </row>
    <row r="141" spans="1:14" ht="12" customHeight="1">
      <c r="A141" s="175" t="s">
        <v>113</v>
      </c>
      <c r="B141" s="175"/>
      <c r="C141" s="178">
        <v>51305</v>
      </c>
      <c r="D141" s="175" t="s">
        <v>703</v>
      </c>
      <c r="E141" s="37" t="s">
        <v>6</v>
      </c>
      <c r="F141" s="37" t="s">
        <v>162</v>
      </c>
      <c r="G141" s="44">
        <f>IF(F141="I",IFERROR(VLOOKUP(C141,'BG 062022'!B:D,3,FALSE),0),0)</f>
        <v>0</v>
      </c>
      <c r="H141" s="38"/>
      <c r="I141" s="38">
        <f>IF(F141="I",IFERROR(VLOOKUP(C141,'BG 062022'!B:F,5,FALSE),0),0)</f>
        <v>0</v>
      </c>
      <c r="J141" s="38"/>
      <c r="K141" s="44">
        <f>IF(F141="I",IFERROR(VLOOKUP(C141,'BG122021'!C:E,3,FALSE),0),0)</f>
        <v>0</v>
      </c>
      <c r="L141" s="38"/>
      <c r="M141" s="38">
        <f>IF(F141="I",IFERROR(VLOOKUP(C141,#REF!,4,FALSE),0),0)</f>
        <v>0</v>
      </c>
      <c r="N141" s="38"/>
    </row>
    <row r="142" spans="1:14" ht="12" customHeight="1">
      <c r="A142" s="175" t="s">
        <v>113</v>
      </c>
      <c r="B142" s="175"/>
      <c r="C142" s="178">
        <v>5130501</v>
      </c>
      <c r="D142" s="175" t="s">
        <v>349</v>
      </c>
      <c r="E142" s="37" t="s">
        <v>6</v>
      </c>
      <c r="F142" s="37" t="s">
        <v>162</v>
      </c>
      <c r="G142" s="44">
        <f>IF(F142="I",IFERROR(VLOOKUP(C142,'BG 062022'!B:D,3,FALSE),0),0)</f>
        <v>0</v>
      </c>
      <c r="H142" s="38"/>
      <c r="I142" s="38">
        <f>IF(F142="I",IFERROR(VLOOKUP(C142,'BG 062022'!B:F,5,FALSE),0),0)</f>
        <v>0</v>
      </c>
      <c r="J142" s="38"/>
      <c r="K142" s="44">
        <f>IF(F142="I",IFERROR(VLOOKUP(C142,'BG122021'!C:E,3,FALSE),0),0)</f>
        <v>0</v>
      </c>
      <c r="L142" s="38"/>
      <c r="M142" s="38">
        <f>IF(F142="I",IFERROR(VLOOKUP(C142,#REF!,4,FALSE),0),0)</f>
        <v>0</v>
      </c>
      <c r="N142" s="38"/>
    </row>
    <row r="143" spans="1:14" ht="12" customHeight="1">
      <c r="A143" s="175" t="s">
        <v>113</v>
      </c>
      <c r="B143" s="175" t="s">
        <v>74</v>
      </c>
      <c r="C143" s="178">
        <v>513050101</v>
      </c>
      <c r="D143" s="175" t="s">
        <v>704</v>
      </c>
      <c r="E143" s="37" t="s">
        <v>6</v>
      </c>
      <c r="F143" s="37" t="s">
        <v>163</v>
      </c>
      <c r="G143" s="44">
        <f>IF(F143="I",IFERROR(VLOOKUP(C143,'BG 062022'!B:D,3,FALSE),0),0)</f>
        <v>3113771</v>
      </c>
      <c r="H143" s="38"/>
      <c r="I143" s="38">
        <f>IF(F143="I",IFERROR(VLOOKUP(C143,'BG 062022'!B:F,5,FALSE),0),0)</f>
        <v>452.54</v>
      </c>
      <c r="J143" s="38"/>
      <c r="K143" s="44">
        <f>IF(F143="I",IFERROR(VLOOKUP(C143,'BG122021'!C:E,3,FALSE),0),0)</f>
        <v>0</v>
      </c>
      <c r="L143" s="38"/>
      <c r="M143" s="38">
        <f>IF(F143="I",IFERROR(VLOOKUP(C143,#REF!,4,FALSE),0),0)</f>
        <v>0</v>
      </c>
      <c r="N143" s="38"/>
    </row>
    <row r="144" spans="1:14" ht="12" customHeight="1">
      <c r="A144" s="175" t="s">
        <v>113</v>
      </c>
      <c r="B144" s="175" t="s">
        <v>74</v>
      </c>
      <c r="C144" s="178">
        <v>513050103</v>
      </c>
      <c r="D144" s="175" t="s">
        <v>350</v>
      </c>
      <c r="E144" s="37" t="s">
        <v>6</v>
      </c>
      <c r="F144" s="37" t="s">
        <v>163</v>
      </c>
      <c r="G144" s="44">
        <f>IF(F144="I",IFERROR(VLOOKUP(C144,'BG 062022'!B:D,3,FALSE),0),0)</f>
        <v>4439496</v>
      </c>
      <c r="H144" s="38"/>
      <c r="I144" s="38">
        <f>IF(F144="I",IFERROR(VLOOKUP(C144,'BG 062022'!B:F,5,FALSE),0),0)</f>
        <v>643.17999999999995</v>
      </c>
      <c r="J144" s="38"/>
      <c r="K144" s="44">
        <f>IF(F144="I",IFERROR(VLOOKUP(C144,'BG122021'!C:E,3,FALSE),0),0)</f>
        <v>0</v>
      </c>
      <c r="L144" s="38"/>
      <c r="M144" s="38">
        <f>IF(F144="I",IFERROR(VLOOKUP(C144,#REF!,4,FALSE),0),0)</f>
        <v>0</v>
      </c>
      <c r="N144" s="38"/>
    </row>
    <row r="145" spans="1:14" ht="12" customHeight="1">
      <c r="A145" s="175" t="s">
        <v>113</v>
      </c>
      <c r="B145" s="175" t="s">
        <v>74</v>
      </c>
      <c r="C145" s="178">
        <v>513050109</v>
      </c>
      <c r="D145" s="175" t="s">
        <v>705</v>
      </c>
      <c r="E145" s="37" t="s">
        <v>6</v>
      </c>
      <c r="F145" s="37" t="s">
        <v>163</v>
      </c>
      <c r="G145" s="44">
        <f>IF(F145="I",IFERROR(VLOOKUP(C145,'BG 062022'!B:D,3,FALSE),0),0)</f>
        <v>1613636</v>
      </c>
      <c r="H145" s="38"/>
      <c r="I145" s="38">
        <f>IF(F145="I",IFERROR(VLOOKUP(C145,'BG 062022'!B:F,5,FALSE),0),0)</f>
        <v>233.07</v>
      </c>
      <c r="J145" s="38"/>
      <c r="K145" s="44">
        <f>IF(F145="I",IFERROR(VLOOKUP(C145,'BG122021'!C:E,3,FALSE),0),0)</f>
        <v>0</v>
      </c>
      <c r="L145" s="38"/>
      <c r="M145" s="38">
        <f>IF(F145="I",IFERROR(VLOOKUP(C145,#REF!,4,FALSE),0),0)</f>
        <v>0</v>
      </c>
      <c r="N145" s="38"/>
    </row>
    <row r="146" spans="1:14" ht="12" customHeight="1">
      <c r="A146" s="175" t="s">
        <v>113</v>
      </c>
      <c r="B146" s="175" t="s">
        <v>74</v>
      </c>
      <c r="C146" s="178">
        <v>513050110</v>
      </c>
      <c r="D146" s="175" t="s">
        <v>706</v>
      </c>
      <c r="E146" s="37" t="s">
        <v>6</v>
      </c>
      <c r="F146" s="37" t="s">
        <v>163</v>
      </c>
      <c r="G146" s="44">
        <f>IF(F146="I",IFERROR(VLOOKUP(C146,'BG 062022'!B:D,3,FALSE),0),0)</f>
        <v>720545</v>
      </c>
      <c r="H146" s="38"/>
      <c r="I146" s="38">
        <f>IF(F146="I",IFERROR(VLOOKUP(C146,'BG 062022'!B:F,5,FALSE),0),0)</f>
        <v>103.91</v>
      </c>
      <c r="J146" s="38"/>
      <c r="K146" s="44">
        <f>IF(F146="I",IFERROR(VLOOKUP(C146,'BG122021'!C:E,3,FALSE),0),0)</f>
        <v>0</v>
      </c>
      <c r="L146" s="38"/>
      <c r="M146" s="38">
        <f>IF(F146="I",IFERROR(VLOOKUP(C146,#REF!,4,FALSE),0),0)</f>
        <v>0</v>
      </c>
      <c r="N146" s="38"/>
    </row>
    <row r="147" spans="1:14" ht="12" customHeight="1">
      <c r="A147" s="175"/>
      <c r="B147" s="175"/>
      <c r="C147" s="178"/>
      <c r="D147" s="175"/>
      <c r="E147" s="37"/>
      <c r="F147" s="37"/>
      <c r="G147" s="44"/>
      <c r="H147" s="38"/>
      <c r="I147" s="38"/>
      <c r="J147" s="38"/>
      <c r="K147" s="44"/>
      <c r="L147" s="38"/>
      <c r="M147" s="38"/>
      <c r="N147" s="38"/>
    </row>
    <row r="148" spans="1:14" ht="12" customHeight="1">
      <c r="A148" s="175" t="s">
        <v>113</v>
      </c>
      <c r="B148" s="175"/>
      <c r="C148" s="178">
        <v>51306</v>
      </c>
      <c r="D148" s="175" t="s">
        <v>111</v>
      </c>
      <c r="E148" s="37" t="s">
        <v>6</v>
      </c>
      <c r="F148" s="37" t="s">
        <v>162</v>
      </c>
      <c r="G148" s="44">
        <f>IF(F148="I",IFERROR(VLOOKUP(C148,'BG 062022'!B:D,3,FALSE),0),0)</f>
        <v>0</v>
      </c>
      <c r="H148" s="38"/>
      <c r="I148" s="38">
        <f>IF(F148="I",IFERROR(VLOOKUP(C148,'BG 062022'!B:F,5,FALSE),0),0)</f>
        <v>0</v>
      </c>
      <c r="J148" s="38"/>
      <c r="K148" s="44">
        <f>IF(F148="I",IFERROR(VLOOKUP(C148,'BG122021'!C:E,3,FALSE),0),0)</f>
        <v>0</v>
      </c>
      <c r="L148" s="38"/>
      <c r="M148" s="38">
        <f>IF(F148="I",IFERROR(VLOOKUP(C148,#REF!,4,FALSE),0),0)</f>
        <v>0</v>
      </c>
      <c r="N148" s="38"/>
    </row>
    <row r="149" spans="1:14" ht="12" customHeight="1">
      <c r="A149" s="175" t="s">
        <v>113</v>
      </c>
      <c r="B149" s="175" t="s">
        <v>476</v>
      </c>
      <c r="C149" s="178">
        <v>5130605</v>
      </c>
      <c r="D149" s="175" t="s">
        <v>707</v>
      </c>
      <c r="E149" s="37" t="s">
        <v>6</v>
      </c>
      <c r="F149" s="37" t="s">
        <v>163</v>
      </c>
      <c r="G149" s="44">
        <f>IF(F149="I",IFERROR(VLOOKUP(C149,'BG 062022'!B:D,3,FALSE),0),0)</f>
        <v>2762727</v>
      </c>
      <c r="H149" s="38"/>
      <c r="I149" s="38">
        <f>IF(F149="I",IFERROR(VLOOKUP(C149,'BG 062022'!B:F,5,FALSE),0),0)</f>
        <v>400.56</v>
      </c>
      <c r="J149" s="38"/>
      <c r="K149" s="44">
        <f>IF(F149="I",IFERROR(VLOOKUP(C149,'BG122021'!C:E,3,FALSE),0),0)</f>
        <v>0</v>
      </c>
      <c r="L149" s="38"/>
      <c r="M149" s="38">
        <f>IF(F149="I",IFERROR(VLOOKUP(C149,#REF!,4,FALSE),0),0)</f>
        <v>0</v>
      </c>
      <c r="N149" s="38"/>
    </row>
    <row r="150" spans="1:14" ht="12" customHeight="1">
      <c r="A150" s="175" t="s">
        <v>113</v>
      </c>
      <c r="B150" s="175" t="s">
        <v>451</v>
      </c>
      <c r="C150" s="178">
        <v>51307</v>
      </c>
      <c r="D150" s="175" t="s">
        <v>351</v>
      </c>
      <c r="E150" s="37" t="s">
        <v>6</v>
      </c>
      <c r="F150" s="37" t="s">
        <v>163</v>
      </c>
      <c r="G150" s="580">
        <f>IF(F150="I",IFERROR(VLOOKUP(C150,'BG 062022'!B:D,3,FALSE),0),0)</f>
        <v>72938321</v>
      </c>
      <c r="H150" s="38"/>
      <c r="I150" s="38">
        <f>IF(F150="I",IFERROR(VLOOKUP(C150,'BG 062022'!B:F,5,FALSE),0),0)</f>
        <v>10553.88</v>
      </c>
      <c r="J150" s="38"/>
      <c r="K150" s="44">
        <f>IF(F150="I",IFERROR(VLOOKUP(C150,'BG122021'!C:E,3,FALSE),0),0)</f>
        <v>0</v>
      </c>
      <c r="L150" s="38"/>
      <c r="M150" s="38">
        <f>IF(F150="I",IFERROR(VLOOKUP(C150,#REF!,4,FALSE),0),0)</f>
        <v>0</v>
      </c>
      <c r="N150" s="38"/>
    </row>
    <row r="151" spans="1:14" ht="12" customHeight="1">
      <c r="A151" s="175" t="s">
        <v>113</v>
      </c>
      <c r="B151" s="175"/>
      <c r="C151" s="178">
        <v>5130701</v>
      </c>
      <c r="D151" s="175" t="s">
        <v>352</v>
      </c>
      <c r="E151" s="37" t="s">
        <v>6</v>
      </c>
      <c r="F151" s="37" t="s">
        <v>163</v>
      </c>
      <c r="G151" s="44"/>
      <c r="H151" s="38"/>
      <c r="I151" s="38">
        <f>IF(F151="I",IFERROR(VLOOKUP(C151,'BG 062022'!B:F,5,FALSE),0),0)</f>
        <v>4549.08</v>
      </c>
      <c r="J151" s="38"/>
      <c r="K151" s="44">
        <f>IF(F151="I",IFERROR(VLOOKUP(C151,'BG122021'!C:E,3,FALSE),0),0)</f>
        <v>0</v>
      </c>
      <c r="L151" s="38"/>
      <c r="M151" s="38">
        <f>IF(F151="I",IFERROR(VLOOKUP(C151,#REF!,4,FALSE),0),0)</f>
        <v>0</v>
      </c>
      <c r="N151" s="38"/>
    </row>
    <row r="152" spans="1:14" ht="12" customHeight="1">
      <c r="A152" s="175" t="s">
        <v>113</v>
      </c>
      <c r="B152" s="175"/>
      <c r="C152" s="178">
        <v>5130703</v>
      </c>
      <c r="D152" s="175" t="s">
        <v>708</v>
      </c>
      <c r="E152" s="37" t="s">
        <v>6</v>
      </c>
      <c r="F152" s="37" t="s">
        <v>163</v>
      </c>
      <c r="G152" s="44"/>
      <c r="H152" s="38"/>
      <c r="I152" s="38">
        <f>IF(F152="I",IFERROR(VLOOKUP(C152,'BG 062022'!B:F,5,FALSE),0),0)</f>
        <v>1455.72</v>
      </c>
      <c r="J152" s="38"/>
      <c r="K152" s="44">
        <f>IF(F152="I",IFERROR(VLOOKUP(C152,'BG122021'!C:E,3,FALSE),0),0)</f>
        <v>0</v>
      </c>
      <c r="L152" s="38"/>
      <c r="M152" s="38">
        <f>IF(F152="I",IFERROR(VLOOKUP(C152,#REF!,4,FALSE),0),0)</f>
        <v>0</v>
      </c>
      <c r="N152" s="38"/>
    </row>
    <row r="153" spans="1:14" ht="12" customHeight="1">
      <c r="A153" s="175" t="s">
        <v>113</v>
      </c>
      <c r="B153" s="175"/>
      <c r="C153" s="178">
        <v>51309</v>
      </c>
      <c r="D153" s="175" t="s">
        <v>37</v>
      </c>
      <c r="E153" s="37" t="s">
        <v>6</v>
      </c>
      <c r="F153" s="37" t="s">
        <v>162</v>
      </c>
      <c r="G153" s="44">
        <f>IF(F153="I",IFERROR(VLOOKUP(C153,'BG 062022'!B:D,3,FALSE),0),0)</f>
        <v>0</v>
      </c>
      <c r="H153" s="38"/>
      <c r="I153" s="38">
        <f>IF(F153="I",IFERROR(VLOOKUP(C153,'BG 062022'!B:F,5,FALSE),0),0)</f>
        <v>0</v>
      </c>
      <c r="J153" s="38"/>
      <c r="K153" s="44">
        <f>IF(F153="I",IFERROR(VLOOKUP(C153,'BG122021'!C:E,3,FALSE),0),0)</f>
        <v>0</v>
      </c>
      <c r="L153" s="38"/>
      <c r="M153" s="38">
        <f>IF(F153="I",IFERROR(VLOOKUP(C153,#REF!,4,FALSE),0),0)</f>
        <v>0</v>
      </c>
      <c r="N153" s="38"/>
    </row>
    <row r="154" spans="1:14" ht="12" customHeight="1">
      <c r="A154" s="175" t="s">
        <v>113</v>
      </c>
      <c r="B154" s="175" t="s">
        <v>37</v>
      </c>
      <c r="C154" s="178">
        <v>5130902</v>
      </c>
      <c r="D154" s="175" t="s">
        <v>246</v>
      </c>
      <c r="E154" s="37" t="s">
        <v>6</v>
      </c>
      <c r="F154" s="37" t="s">
        <v>163</v>
      </c>
      <c r="G154" s="44">
        <f>IF(F154="I",IFERROR(VLOOKUP(C154,'BG 062022'!B:D,3,FALSE),0),0)</f>
        <v>1920000</v>
      </c>
      <c r="H154" s="38"/>
      <c r="I154" s="38">
        <f>IF(F154="I",IFERROR(VLOOKUP(C154,'BG 062022'!B:F,5,FALSE),0),0)</f>
        <v>276.27</v>
      </c>
      <c r="J154" s="38"/>
      <c r="K154" s="44">
        <f>IF(F154="I",IFERROR(VLOOKUP(C154,'BG122021'!C:E,3,FALSE),0),0)</f>
        <v>0</v>
      </c>
      <c r="L154" s="38"/>
      <c r="M154" s="38">
        <f>IF(F154="I",IFERROR(VLOOKUP(C154,#REF!,4,FALSE),0),0)</f>
        <v>0</v>
      </c>
      <c r="N154" s="38"/>
    </row>
    <row r="155" spans="1:14" ht="12" customHeight="1">
      <c r="A155" s="175" t="s">
        <v>113</v>
      </c>
      <c r="B155" s="175"/>
      <c r="C155" s="178">
        <v>51310</v>
      </c>
      <c r="D155" s="175" t="s">
        <v>140</v>
      </c>
      <c r="E155" s="37" t="s">
        <v>6</v>
      </c>
      <c r="F155" s="37" t="s">
        <v>162</v>
      </c>
      <c r="G155" s="44">
        <f>IF(F155="I",IFERROR(VLOOKUP(C155,'BG 062022'!B:D,3,FALSE),0),0)</f>
        <v>0</v>
      </c>
      <c r="H155" s="38"/>
      <c r="I155" s="38">
        <f>IF(F155="I",IFERROR(VLOOKUP(C155,'BG 062022'!B:F,5,FALSE),0),0)</f>
        <v>0</v>
      </c>
      <c r="J155" s="38"/>
      <c r="K155" s="44">
        <f>IF(F155="I",IFERROR(VLOOKUP(C155,'BG122021'!C:E,3,FALSE),0),0)</f>
        <v>0</v>
      </c>
      <c r="L155" s="38"/>
      <c r="M155" s="38">
        <f>IF(F155="I",IFERROR(VLOOKUP(C155,#REF!,4,FALSE),0),0)</f>
        <v>0</v>
      </c>
      <c r="N155" s="38"/>
    </row>
    <row r="156" spans="1:14" ht="12" customHeight="1">
      <c r="A156" s="175" t="s">
        <v>113</v>
      </c>
      <c r="B156" s="175" t="s">
        <v>36</v>
      </c>
      <c r="C156" s="178">
        <v>5131001</v>
      </c>
      <c r="D156" s="175" t="s">
        <v>353</v>
      </c>
      <c r="E156" s="37" t="s">
        <v>6</v>
      </c>
      <c r="F156" s="37" t="s">
        <v>163</v>
      </c>
      <c r="G156" s="580">
        <f>IF(F156="I",IFERROR(VLOOKUP(C156,'BG 062022'!B:D,3,FALSE),0),0)</f>
        <v>1980062</v>
      </c>
      <c r="H156" s="38"/>
      <c r="I156" s="38">
        <f>IF(F156="I",IFERROR(VLOOKUP(C156,'BG 062022'!B:F,5,FALSE),0),0)</f>
        <v>285.58</v>
      </c>
      <c r="J156" s="38"/>
      <c r="K156" s="44">
        <f>IF(F156="I",IFERROR(VLOOKUP(C156,'BG122021'!C:E,3,FALSE),0),0)</f>
        <v>0</v>
      </c>
      <c r="L156" s="38"/>
      <c r="M156" s="38">
        <f>IF(F156="I",IFERROR(VLOOKUP(C156,#REF!,4,FALSE),0),0)</f>
        <v>0</v>
      </c>
      <c r="N156" s="38"/>
    </row>
    <row r="157" spans="1:14" ht="12" customHeight="1">
      <c r="A157" s="175" t="s">
        <v>113</v>
      </c>
      <c r="B157" s="175" t="s">
        <v>36</v>
      </c>
      <c r="C157" s="178">
        <v>5131002</v>
      </c>
      <c r="D157" s="175" t="s">
        <v>354</v>
      </c>
      <c r="E157" s="37" t="s">
        <v>6</v>
      </c>
      <c r="F157" s="37" t="s">
        <v>163</v>
      </c>
      <c r="G157" s="580">
        <f>IF(F157="I",IFERROR(VLOOKUP(C157,'BG 062022'!B:D,3,FALSE),0),0)</f>
        <v>41589981</v>
      </c>
      <c r="H157" s="38"/>
      <c r="I157" s="38">
        <f>IF(F157="I",IFERROR(VLOOKUP(C157,'BG 062022'!B:F,5,FALSE),0),0)</f>
        <v>6061.15</v>
      </c>
      <c r="J157" s="38"/>
      <c r="K157" s="44">
        <f>IF(F157="I",IFERROR(VLOOKUP(C157,'BG122021'!C:E,3,FALSE),0),0)</f>
        <v>0</v>
      </c>
      <c r="L157" s="38"/>
      <c r="M157" s="38">
        <f>IF(F157="I",IFERROR(VLOOKUP(C157,#REF!,4,FALSE),0),0)</f>
        <v>0</v>
      </c>
      <c r="N157" s="38"/>
    </row>
    <row r="158" spans="1:14" ht="12" customHeight="1">
      <c r="A158" s="175" t="s">
        <v>113</v>
      </c>
      <c r="B158" s="175" t="s">
        <v>36</v>
      </c>
      <c r="C158" s="178">
        <v>5131003</v>
      </c>
      <c r="D158" s="175" t="s">
        <v>355</v>
      </c>
      <c r="E158" s="37" t="s">
        <v>6</v>
      </c>
      <c r="F158" s="37" t="s">
        <v>163</v>
      </c>
      <c r="G158" s="580">
        <f>IF(F158="I",IFERROR(VLOOKUP(C158,'BG 062022'!B:D,3,FALSE),0),0)</f>
        <v>294543</v>
      </c>
      <c r="H158" s="38"/>
      <c r="I158" s="38">
        <f>IF(F158="I",IFERROR(VLOOKUP(C158,'BG 062022'!B:F,5,FALSE),0),0)</f>
        <v>42.56</v>
      </c>
      <c r="J158" s="38"/>
      <c r="K158" s="44">
        <f>IF(F158="I",IFERROR(VLOOKUP(C158,'BG122021'!C:E,3,FALSE),0),0)</f>
        <v>0</v>
      </c>
      <c r="L158" s="38"/>
      <c r="M158" s="38">
        <f>IF(F158="I",IFERROR(VLOOKUP(C158,#REF!,4,FALSE),0),0)</f>
        <v>0</v>
      </c>
      <c r="N158" s="38"/>
    </row>
    <row r="159" spans="1:14" ht="12" customHeight="1">
      <c r="A159" s="175" t="s">
        <v>113</v>
      </c>
      <c r="B159" s="175" t="s">
        <v>36</v>
      </c>
      <c r="C159" s="178">
        <v>5131005</v>
      </c>
      <c r="D159" s="175" t="s">
        <v>356</v>
      </c>
      <c r="E159" s="37" t="s">
        <v>6</v>
      </c>
      <c r="F159" s="37" t="s">
        <v>163</v>
      </c>
      <c r="G159" s="580">
        <f>IF(F159="I",IFERROR(VLOOKUP(C159,'BG 062022'!B:D,3,FALSE),0),0)</f>
        <v>374295</v>
      </c>
      <c r="H159" s="38"/>
      <c r="I159" s="38">
        <f>IF(F159="I",IFERROR(VLOOKUP(C159,'BG 062022'!B:F,5,FALSE),0),0)</f>
        <v>53.74</v>
      </c>
      <c r="J159" s="38"/>
      <c r="K159" s="44">
        <f>IF(F159="I",IFERROR(VLOOKUP(C159,'BG122021'!C:E,3,FALSE),0),0)</f>
        <v>0</v>
      </c>
      <c r="L159" s="38"/>
      <c r="M159" s="38">
        <f>IF(F159="I",IFERROR(VLOOKUP(C159,#REF!,4,FALSE),0),0)</f>
        <v>0</v>
      </c>
      <c r="N159" s="38"/>
    </row>
    <row r="160" spans="1:14" ht="12" customHeight="1">
      <c r="A160" s="175" t="s">
        <v>113</v>
      </c>
      <c r="B160" s="175" t="s">
        <v>36</v>
      </c>
      <c r="C160" s="178">
        <v>5131006</v>
      </c>
      <c r="D160" s="175" t="s">
        <v>247</v>
      </c>
      <c r="E160" s="37" t="s">
        <v>6</v>
      </c>
      <c r="F160" s="37" t="s">
        <v>163</v>
      </c>
      <c r="G160" s="580">
        <f>IF(F160="I",IFERROR(VLOOKUP(C160,'BG 062022'!B:D,3,FALSE),0),0)</f>
        <v>7570736</v>
      </c>
      <c r="H160" s="38"/>
      <c r="I160" s="38">
        <f>IF(F160="I",IFERROR(VLOOKUP(C160,'BG 062022'!B:F,5,FALSE),0),0)</f>
        <v>1085.33</v>
      </c>
      <c r="J160" s="38"/>
      <c r="K160" s="44">
        <f>IF(F160="I",IFERROR(VLOOKUP(C160,'BG122021'!C:E,3,FALSE),0),0)</f>
        <v>0</v>
      </c>
      <c r="L160" s="38"/>
      <c r="M160" s="38">
        <f>IF(F160="I",IFERROR(VLOOKUP(C160,#REF!,4,FALSE),0),0)</f>
        <v>0</v>
      </c>
      <c r="N160" s="38"/>
    </row>
    <row r="161" spans="1:14" ht="12" customHeight="1">
      <c r="A161" s="175" t="s">
        <v>113</v>
      </c>
      <c r="B161" s="175" t="s">
        <v>36</v>
      </c>
      <c r="C161" s="178">
        <v>5131008</v>
      </c>
      <c r="D161" s="175" t="s">
        <v>357</v>
      </c>
      <c r="E161" s="37" t="s">
        <v>6</v>
      </c>
      <c r="F161" s="37" t="s">
        <v>163</v>
      </c>
      <c r="G161" s="580">
        <f>IF(F161="I",IFERROR(VLOOKUP(C161,'BG 062022'!B:D,3,FALSE),0),0)</f>
        <v>1664245</v>
      </c>
      <c r="H161" s="38"/>
      <c r="I161" s="38">
        <f>IF(F161="I",IFERROR(VLOOKUP(C161,'BG 062022'!B:F,5,FALSE),0),0)</f>
        <v>242.96</v>
      </c>
      <c r="J161" s="38"/>
      <c r="K161" s="44">
        <f>IF(F161="I",IFERROR(VLOOKUP(C161,'BG122021'!C:E,3,FALSE),0),0)</f>
        <v>0</v>
      </c>
      <c r="L161" s="38"/>
      <c r="M161" s="38">
        <f>IF(F161="I",IFERROR(VLOOKUP(C161,#REF!,4,FALSE),0),0)</f>
        <v>0</v>
      </c>
      <c r="N161" s="38"/>
    </row>
    <row r="162" spans="1:14" ht="12" customHeight="1">
      <c r="A162" s="175" t="s">
        <v>113</v>
      </c>
      <c r="B162" s="175" t="s">
        <v>36</v>
      </c>
      <c r="C162" s="178">
        <v>5131022</v>
      </c>
      <c r="D162" s="175" t="s">
        <v>709</v>
      </c>
      <c r="E162" s="37" t="s">
        <v>6</v>
      </c>
      <c r="F162" s="37" t="s">
        <v>163</v>
      </c>
      <c r="G162" s="580">
        <f>IF(F162="I",IFERROR(VLOOKUP(C162,'BG 062022'!B:D,3,FALSE),0),0)</f>
        <v>514001</v>
      </c>
      <c r="H162" s="38"/>
      <c r="I162" s="38">
        <f>IF(F162="I",IFERROR(VLOOKUP(C162,'BG 062022'!B:F,5,FALSE),0),0)</f>
        <v>75.02</v>
      </c>
      <c r="J162" s="38"/>
      <c r="K162" s="44">
        <f>IF(F162="I",IFERROR(VLOOKUP(C162,'BG122021'!C:E,3,FALSE),0),0)</f>
        <v>0</v>
      </c>
      <c r="L162" s="38"/>
      <c r="M162" s="38">
        <f>IF(F162="I",IFERROR(VLOOKUP(C162,#REF!,4,FALSE),0),0)</f>
        <v>0</v>
      </c>
      <c r="N162" s="38"/>
    </row>
    <row r="163" spans="1:14" ht="12" customHeight="1">
      <c r="A163" s="175" t="s">
        <v>113</v>
      </c>
      <c r="B163" s="175" t="s">
        <v>36</v>
      </c>
      <c r="C163" s="178">
        <v>5131099</v>
      </c>
      <c r="D163" s="175" t="s">
        <v>248</v>
      </c>
      <c r="E163" s="37" t="s">
        <v>6</v>
      </c>
      <c r="F163" s="37" t="s">
        <v>163</v>
      </c>
      <c r="G163" s="44">
        <f>IF(F163="I",IFERROR(VLOOKUP(C163,'BG 062022'!B:D,3,FALSE),0),0)</f>
        <v>1155682</v>
      </c>
      <c r="H163" s="38"/>
      <c r="I163" s="38">
        <f>IF(F163="I",IFERROR(VLOOKUP(C163,'BG 062022'!B:F,5,FALSE),0),0)</f>
        <v>168.3</v>
      </c>
      <c r="J163" s="38"/>
      <c r="K163" s="44">
        <f>IF(F163="I",IFERROR(VLOOKUP(C163,'BG122021'!C:E,3,FALSE),0),0)</f>
        <v>0</v>
      </c>
      <c r="L163" s="38"/>
      <c r="M163" s="38">
        <f>IF(F163="I",IFERROR(VLOOKUP(C163,#REF!,4,FALSE),0),0)</f>
        <v>0</v>
      </c>
      <c r="N163" s="38"/>
    </row>
    <row r="164" spans="1:14" ht="12" customHeight="1">
      <c r="A164" s="175" t="s">
        <v>113</v>
      </c>
      <c r="B164" s="175"/>
      <c r="C164" s="178">
        <v>514</v>
      </c>
      <c r="D164" s="175" t="s">
        <v>272</v>
      </c>
      <c r="E164" s="37" t="s">
        <v>6</v>
      </c>
      <c r="F164" s="37" t="s">
        <v>162</v>
      </c>
      <c r="G164" s="44">
        <f>IF(F164="I",IFERROR(VLOOKUP(C164,'BG 062022'!B:D,3,FALSE),0),0)</f>
        <v>0</v>
      </c>
      <c r="H164" s="38"/>
      <c r="I164" s="38">
        <f>IF(F164="I",IFERROR(VLOOKUP(C164,'BG 062022'!B:F,5,FALSE),0),0)</f>
        <v>0</v>
      </c>
      <c r="J164" s="38"/>
      <c r="K164" s="44">
        <f>IF(F164="I",IFERROR(VLOOKUP(C164,'BG122021'!C:E,3,FALSE),0),0)</f>
        <v>0</v>
      </c>
      <c r="L164" s="38"/>
      <c r="M164" s="38">
        <f>IF(F164="I",IFERROR(VLOOKUP(C164,#REF!,4,FALSE),0),0)</f>
        <v>0</v>
      </c>
      <c r="N164" s="38"/>
    </row>
    <row r="165" spans="1:14" ht="12" customHeight="1">
      <c r="A165" s="175" t="s">
        <v>113</v>
      </c>
      <c r="B165" s="175"/>
      <c r="C165" s="178">
        <v>51405</v>
      </c>
      <c r="D165" s="175" t="s">
        <v>61</v>
      </c>
      <c r="E165" s="37" t="s">
        <v>6</v>
      </c>
      <c r="F165" s="37" t="s">
        <v>162</v>
      </c>
      <c r="G165" s="44">
        <f>IF(F165="I",IFERROR(VLOOKUP(C165,'BG 062022'!B:D,3,FALSE),0),0)</f>
        <v>0</v>
      </c>
      <c r="H165" s="38"/>
      <c r="I165" s="38">
        <f>IF(F165="I",IFERROR(VLOOKUP(C165,'BG 062022'!B:F,5,FALSE),0),0)</f>
        <v>0</v>
      </c>
      <c r="J165" s="38"/>
      <c r="K165" s="44">
        <f>IF(F165="I",IFERROR(VLOOKUP(C165,'BG122021'!C:E,3,FALSE),0),0)</f>
        <v>0</v>
      </c>
      <c r="L165" s="38"/>
      <c r="M165" s="38">
        <f>IF(F165="I",IFERROR(VLOOKUP(C165,#REF!,4,FALSE),0),0)</f>
        <v>0</v>
      </c>
      <c r="N165" s="38"/>
    </row>
    <row r="166" spans="1:14" ht="12" customHeight="1">
      <c r="A166" s="175" t="s">
        <v>113</v>
      </c>
      <c r="B166" s="175" t="s">
        <v>460</v>
      </c>
      <c r="C166" s="178">
        <v>5140501</v>
      </c>
      <c r="D166" s="175" t="s">
        <v>710</v>
      </c>
      <c r="E166" s="37" t="s">
        <v>6</v>
      </c>
      <c r="F166" s="37" t="s">
        <v>163</v>
      </c>
      <c r="G166" s="580">
        <f>IF(F166="I",IFERROR(VLOOKUP(C166,'BG 062022'!B:D,3,FALSE),0),0)</f>
        <v>846662</v>
      </c>
      <c r="H166" s="38"/>
      <c r="I166" s="38">
        <f>IF(F166="I",IFERROR(VLOOKUP(C166,'BG 062022'!B:F,5,FALSE),0),0)</f>
        <v>122.94</v>
      </c>
      <c r="J166" s="38"/>
      <c r="K166" s="44">
        <f>IF(F166="I",IFERROR(VLOOKUP(C166,'BG122021'!C:E,3,FALSE),0),0)</f>
        <v>0</v>
      </c>
      <c r="L166" s="38"/>
      <c r="M166" s="38">
        <f>IF(F166="I",IFERROR(VLOOKUP(C166,#REF!,4,FALSE),0),0)</f>
        <v>0</v>
      </c>
      <c r="N166" s="38"/>
    </row>
    <row r="167" spans="1:14" ht="12" customHeight="1">
      <c r="A167" s="175" t="s">
        <v>113</v>
      </c>
      <c r="B167" s="175"/>
      <c r="C167" s="178">
        <v>51407</v>
      </c>
      <c r="D167" s="175" t="s">
        <v>273</v>
      </c>
      <c r="E167" s="37" t="s">
        <v>6</v>
      </c>
      <c r="F167" s="37" t="s">
        <v>162</v>
      </c>
      <c r="G167" s="44">
        <f>IF(F167="I",IFERROR(VLOOKUP(C167,'BG 062022'!B:D,3,FALSE),0),0)</f>
        <v>0</v>
      </c>
      <c r="H167" s="38"/>
      <c r="I167" s="38">
        <f>IF(F167="I",IFERROR(VLOOKUP(C167,'BG 062022'!B:F,5,FALSE),0),0)</f>
        <v>0</v>
      </c>
      <c r="J167" s="38"/>
      <c r="K167" s="44">
        <f>IF(F167="I",IFERROR(VLOOKUP(C167,'BG122021'!C:E,3,FALSE),0),0)</f>
        <v>0</v>
      </c>
      <c r="L167" s="38"/>
      <c r="M167" s="38">
        <f>IF(F167="I",IFERROR(VLOOKUP(C167,#REF!,4,FALSE),0),0)</f>
        <v>0</v>
      </c>
      <c r="N167" s="38"/>
    </row>
    <row r="168" spans="1:14" ht="12" customHeight="1">
      <c r="A168" s="175" t="s">
        <v>113</v>
      </c>
      <c r="B168" s="175" t="s">
        <v>77</v>
      </c>
      <c r="C168" s="178">
        <v>5140701</v>
      </c>
      <c r="D168" s="175" t="s">
        <v>239</v>
      </c>
      <c r="E168" s="37" t="s">
        <v>6</v>
      </c>
      <c r="F168" s="37" t="s">
        <v>163</v>
      </c>
      <c r="G168" s="44">
        <f>IF(F168="I",IFERROR(VLOOKUP(C168,'BG 062022'!B:D,3,FALSE),0),0)</f>
        <v>11833625</v>
      </c>
      <c r="H168" s="38"/>
      <c r="I168" s="38">
        <f>IF(F168="I",IFERROR(VLOOKUP(C168,'BG 062022'!B:F,5,FALSE),0),0)</f>
        <v>0</v>
      </c>
      <c r="J168" s="38"/>
      <c r="K168" s="44">
        <f>IF(F168="I",IFERROR(VLOOKUP(C168,'BG122021'!C:E,3,FALSE),0),0)</f>
        <v>0</v>
      </c>
      <c r="L168" s="38"/>
      <c r="M168" s="38">
        <f>IF(F168="I",IFERROR(VLOOKUP(C168,#REF!,4,FALSE),0),0)</f>
        <v>0</v>
      </c>
      <c r="N168" s="38"/>
    </row>
    <row r="169" spans="1:14" ht="12" customHeight="1">
      <c r="A169" s="175" t="s">
        <v>113</v>
      </c>
      <c r="B169" s="175"/>
      <c r="C169" s="178">
        <v>515</v>
      </c>
      <c r="D169" s="175" t="s">
        <v>139</v>
      </c>
      <c r="E169" s="37" t="s">
        <v>6</v>
      </c>
      <c r="F169" s="37" t="s">
        <v>162</v>
      </c>
      <c r="G169" s="44">
        <f>IF(F169="I",IFERROR(VLOOKUP(C169,'BG 062022'!B:D,3,FALSE),0),0)</f>
        <v>0</v>
      </c>
      <c r="H169" s="38"/>
      <c r="I169" s="38">
        <f>IF(F169="I",IFERROR(VLOOKUP(C169,'BG 062022'!B:F,5,FALSE),0),0)</f>
        <v>0</v>
      </c>
      <c r="J169" s="38"/>
      <c r="K169" s="44">
        <f>IF(F169="I",IFERROR(VLOOKUP(C169,'BG122021'!C:E,3,FALSE),0),0)</f>
        <v>0</v>
      </c>
      <c r="L169" s="38"/>
      <c r="M169" s="38">
        <f>IF(F169="I",IFERROR(VLOOKUP(C169,#REF!,4,FALSE),0),0)</f>
        <v>0</v>
      </c>
      <c r="N169" s="38"/>
    </row>
    <row r="170" spans="1:14" ht="12" customHeight="1">
      <c r="A170" s="175" t="s">
        <v>113</v>
      </c>
      <c r="B170" s="175"/>
      <c r="C170" s="178">
        <v>51503</v>
      </c>
      <c r="D170" s="175" t="s">
        <v>274</v>
      </c>
      <c r="E170" s="37" t="s">
        <v>6</v>
      </c>
      <c r="F170" s="37" t="s">
        <v>162</v>
      </c>
      <c r="G170" s="44">
        <f>IF(F170="I",IFERROR(VLOOKUP(C170,'BG 062022'!B:D,3,FALSE),0),0)</f>
        <v>0</v>
      </c>
      <c r="H170" s="38"/>
      <c r="I170" s="38">
        <f>IF(F170="I",IFERROR(VLOOKUP(C170,'BG 062022'!B:F,5,FALSE),0),0)</f>
        <v>0</v>
      </c>
      <c r="J170" s="38"/>
      <c r="K170" s="44">
        <f>IF(F170="I",IFERROR(VLOOKUP(C170,'BG122021'!C:E,3,FALSE),0),0)</f>
        <v>0</v>
      </c>
      <c r="L170" s="38"/>
      <c r="M170" s="38">
        <f>IF(F170="I",IFERROR(VLOOKUP(C170,#REF!,4,FALSE),0),0)</f>
        <v>0</v>
      </c>
      <c r="N170" s="38"/>
    </row>
    <row r="171" spans="1:14" ht="12" customHeight="1">
      <c r="A171" s="175" t="s">
        <v>113</v>
      </c>
      <c r="B171" s="175" t="s">
        <v>36</v>
      </c>
      <c r="C171" s="178">
        <v>5150301</v>
      </c>
      <c r="D171" s="175" t="s">
        <v>250</v>
      </c>
      <c r="E171" s="37" t="s">
        <v>6</v>
      </c>
      <c r="F171" s="37" t="s">
        <v>163</v>
      </c>
      <c r="G171" s="580">
        <f>IF(F171="I",IFERROR(VLOOKUP(C171,'BG 062022'!B:D,3,FALSE),0),0)</f>
        <v>43866748</v>
      </c>
      <c r="H171" s="38"/>
      <c r="I171" s="38">
        <f>IF(F171="I",IFERROR(VLOOKUP(C171,'BG 062022'!B:F,5,FALSE),0),0)</f>
        <v>6358.76</v>
      </c>
      <c r="J171" s="38"/>
      <c r="K171" s="44">
        <f>IF(F171="I",IFERROR(VLOOKUP(C171,'BG122021'!C:E,3,FALSE),0),0)</f>
        <v>0</v>
      </c>
      <c r="L171" s="38"/>
      <c r="M171" s="38">
        <f>IF(F171="I",IFERROR(VLOOKUP(C171,#REF!,4,FALSE),0),0)</f>
        <v>0</v>
      </c>
      <c r="N171" s="38"/>
    </row>
    <row r="172" spans="1:14" ht="12" customHeight="1">
      <c r="A172" s="175" t="s">
        <v>113</v>
      </c>
      <c r="B172" s="175" t="s">
        <v>36</v>
      </c>
      <c r="C172" s="178">
        <v>5150302</v>
      </c>
      <c r="D172" s="175" t="s">
        <v>358</v>
      </c>
      <c r="E172" s="37" t="s">
        <v>6</v>
      </c>
      <c r="F172" s="37" t="s">
        <v>163</v>
      </c>
      <c r="G172" s="580">
        <f>IF(F172="I",IFERROR(VLOOKUP(C172,'BG 062022'!B:D,3,FALSE),0),0)</f>
        <v>959020</v>
      </c>
      <c r="H172" s="38"/>
      <c r="I172" s="38">
        <f>IF(F172="I",IFERROR(VLOOKUP(C172,'BG 062022'!B:F,5,FALSE),0),0)</f>
        <v>136.71</v>
      </c>
      <c r="J172" s="38"/>
      <c r="K172" s="44">
        <f>IF(F172="I",IFERROR(VLOOKUP(C172,'BG122021'!C:E,3,FALSE),0),0)</f>
        <v>0</v>
      </c>
      <c r="L172" s="38"/>
      <c r="M172" s="38">
        <f>IF(F172="I",IFERROR(VLOOKUP(C172,#REF!,4,FALSE),0),0)</f>
        <v>0</v>
      </c>
      <c r="N172" s="38"/>
    </row>
    <row r="173" spans="1:14" ht="12" customHeight="1">
      <c r="A173" s="175" t="s">
        <v>113</v>
      </c>
      <c r="B173" s="175" t="s">
        <v>37</v>
      </c>
      <c r="C173" s="178">
        <v>51504</v>
      </c>
      <c r="D173" s="175" t="s">
        <v>249</v>
      </c>
      <c r="E173" s="37" t="s">
        <v>6</v>
      </c>
      <c r="F173" s="37" t="s">
        <v>163</v>
      </c>
      <c r="G173" s="580">
        <f>IF(F173="I",IFERROR(VLOOKUP(C173,'BG 062022'!B:D,3,FALSE),0),0)</f>
        <v>3449953</v>
      </c>
      <c r="H173" s="38"/>
      <c r="I173" s="38">
        <f>IF(F173="I",IFERROR(VLOOKUP(C173,'BG 062022'!B:F,5,FALSE),0),0)</f>
        <v>504.70000000000027</v>
      </c>
      <c r="J173" s="38"/>
      <c r="K173" s="44">
        <f>IF(F173="I",IFERROR(VLOOKUP(C173,'BG122021'!C:E,3,FALSE),0),0)</f>
        <v>0</v>
      </c>
      <c r="L173" s="38"/>
      <c r="M173" s="38">
        <f>IF(F173="I",IFERROR(VLOOKUP(C173,#REF!,4,FALSE),0),0)</f>
        <v>0</v>
      </c>
      <c r="N173" s="38"/>
    </row>
    <row r="174" spans="1:14" ht="12" customHeight="1">
      <c r="A174" s="175" t="s">
        <v>113</v>
      </c>
      <c r="B174" s="341" t="s">
        <v>75</v>
      </c>
      <c r="C174" s="178">
        <v>51505</v>
      </c>
      <c r="D174" s="175" t="s">
        <v>275</v>
      </c>
      <c r="E174" s="37" t="s">
        <v>6</v>
      </c>
      <c r="F174" s="37" t="s">
        <v>163</v>
      </c>
      <c r="G174" s="44">
        <f>IF(F174="I",IFERROR(VLOOKUP(C174,'BG 062022'!B:D,3,FALSE),0),0)</f>
        <v>2072548</v>
      </c>
      <c r="H174" s="38"/>
      <c r="I174" s="38">
        <f>IF(F174="I",IFERROR(VLOOKUP(C174,'BG 062022'!B:F,5,FALSE),0),0)</f>
        <v>294.22000000000003</v>
      </c>
      <c r="J174" s="38"/>
      <c r="K174" s="44">
        <f>IF(F174="I",IFERROR(VLOOKUP(C174,'BG122021'!C:E,3,FALSE),0),0)</f>
        <v>0</v>
      </c>
      <c r="L174" s="38"/>
      <c r="M174" s="38">
        <f>IF(F174="I",IFERROR(VLOOKUP(C174,#REF!,4,FALSE),0),0)</f>
        <v>0</v>
      </c>
      <c r="N174" s="38"/>
    </row>
    <row r="175" spans="1:14" ht="12" customHeight="1">
      <c r="A175" s="175" t="s">
        <v>113</v>
      </c>
      <c r="B175" s="175" t="s">
        <v>37</v>
      </c>
      <c r="C175" s="178">
        <v>51506</v>
      </c>
      <c r="D175" s="175" t="s">
        <v>711</v>
      </c>
      <c r="E175" s="37" t="s">
        <v>6</v>
      </c>
      <c r="F175" s="37" t="s">
        <v>163</v>
      </c>
      <c r="G175" s="44">
        <f>IF(F175="I",IFERROR(VLOOKUP(C175,'BG 062022'!B:D,3,FALSE),0),0)</f>
        <v>1827700</v>
      </c>
      <c r="H175" s="38"/>
      <c r="I175" s="38">
        <f>IF(F175="I",IFERROR(VLOOKUP(C175,'BG 062022'!B:F,5,FALSE),0),0)</f>
        <v>266.70999999999998</v>
      </c>
      <c r="J175" s="38"/>
      <c r="K175" s="44">
        <f>IF(F175="I",IFERROR(VLOOKUP(C175,'BG122021'!C:E,3,FALSE),0),0)</f>
        <v>0</v>
      </c>
      <c r="L175" s="38"/>
      <c r="M175" s="38">
        <f>IF(F175="I",IFERROR(VLOOKUP(C175,#REF!,4,FALSE),0),0)</f>
        <v>0</v>
      </c>
      <c r="N175" s="38"/>
    </row>
    <row r="179" spans="7:7">
      <c r="G179" s="347"/>
    </row>
  </sheetData>
  <autoFilter ref="A4:N175" xr:uid="{00000000-0001-0000-0500-000000000000}"/>
  <customSheetViews>
    <customSheetView guid="{970CBB53-F4B3-462F-AEFE-2BC403F5F0AD}" filter="1" showAutoFilter="1">
      <pane ySplit="97" topLeftCell="A99" activePane="bottomLeft" state="frozen"/>
      <selection pane="bottomLeft" activeCell="D215" sqref="D215"/>
      <pageMargins left="0.7" right="0.7" top="0.75" bottom="0.75" header="0.3" footer="0.3"/>
      <pageSetup paperSize="9" orientation="portrait" r:id="rId1"/>
      <autoFilter ref="A4:J459" xr:uid="{3C80C24A-648B-4983-AC2D-D43EB6CF6DDD}">
        <filterColumn colId="1">
          <filters>
            <filter val="Cuentas por cobrar a Personas y Empresas relacionadas"/>
          </filters>
        </filterColumn>
      </autoFilter>
    </customSheetView>
    <customSheetView guid="{7F8679DA-D059-4901-ACAC-85DFCE49504A}" showGridLines="0" filter="1" showAutoFilter="1" state="hidden">
      <pane xSplit="6" ySplit="4" topLeftCell="G21" activePane="bottomRight" state="frozen"/>
      <selection pane="bottomRight" activeCell="G326" sqref="G326"/>
      <pageMargins left="0.7" right="0.7" top="0.75" bottom="0.75" header="0.3" footer="0.3"/>
      <pageSetup paperSize="9" orientation="portrait" r:id="rId2"/>
      <autoFilter ref="A4:R1291" xr:uid="{C1E2BFBA-54B0-4FC5-A04E-C885578C6198}">
        <filterColumn colId="6">
          <filters>
            <filter val="1"/>
            <filter val="1.299.205"/>
            <filter val="1.395.872.000"/>
            <filter val="1.484.820.455"/>
            <filter val="1.532.289"/>
            <filter val="1.817.600"/>
            <filter val="10.023.074"/>
            <filter val="100.000"/>
            <filter val="100.000.000"/>
            <filter val="100.923.430"/>
            <filter val="-100.923.430"/>
            <filter val="114.741"/>
            <filter val="12.345.842"/>
            <filter val="12.921.275"/>
            <filter val="-122.247.748"/>
            <filter val="124.105"/>
            <filter val="127.830.259"/>
            <filter val="13.588"/>
            <filter val="13.806"/>
            <filter val="14.214.622"/>
            <filter val="141.794"/>
            <filter val="16.106.289"/>
            <filter val="170.000.000"/>
            <filter val="18.200.000.000"/>
            <filter val="186.092.131"/>
            <filter val="194.796"/>
            <filter val="2.109.500"/>
            <filter val="2.196"/>
            <filter val="2.231.021"/>
            <filter val="2.541.894"/>
            <filter val="25.500"/>
            <filter val="25.901.743"/>
            <filter val="250.000"/>
            <filter val="3.123.429"/>
            <filter val="3.222.195"/>
            <filter val="30.784.952"/>
            <filter val="31.227"/>
            <filter val="31.910.948"/>
            <filter val="31.952.976"/>
            <filter val="328.926"/>
            <filter val="33.487.884"/>
            <filter val="337.992"/>
            <filter val="348.968.000"/>
            <filter val="349.517.500"/>
            <filter val="392.496.743"/>
            <filter val="398.097"/>
            <filter val="4.000.000"/>
            <filter val="483.333"/>
            <filter val="499.990"/>
            <filter val="5.000.000"/>
            <filter val="5.011.216.120"/>
            <filter val="5.577.480"/>
            <filter val="519.466.441"/>
            <filter val="-55.992"/>
            <filter val="556.355"/>
            <filter val="588.857.678"/>
            <filter val="-6.526.163"/>
            <filter val="6.976.000"/>
            <filter val="627.519.386"/>
            <filter val="-68.655.950"/>
            <filter val="680.678"/>
            <filter val="697.936.000"/>
            <filter val="-72.285.616"/>
            <filter val="720.036.032"/>
            <filter val="74.979.726"/>
            <filter val="76.893.850"/>
            <filter val="78.604.308"/>
            <filter val="79.853.399"/>
            <filter val="790.620.156"/>
            <filter val="8.030.549"/>
            <filter val="851.000.000"/>
            <filter val="-87.685.787"/>
            <filter val="-892.408"/>
            <filter val="-9.562"/>
            <filter val="9.736.211.718"/>
            <filter val="94.944.999"/>
          </filters>
        </filterColumn>
      </autoFilter>
    </customSheetView>
    <customSheetView guid="{599159CD-1620-491F-A2F6-FFBFC633DFF1}" showGridLines="0" filter="1" showAutoFilter="1" state="hidden">
      <pane xSplit="6" ySplit="4" topLeftCell="G21" activePane="bottomRight" state="frozen"/>
      <selection pane="bottomRight" activeCell="G326" sqref="G326"/>
      <pageMargins left="0.7" right="0.7" top="0.75" bottom="0.75" header="0.3" footer="0.3"/>
      <pageSetup paperSize="9" orientation="portrait" r:id="rId3"/>
      <autoFilter ref="A4:R1291" xr:uid="{A3FDCEC8-1B47-4899-9FC3-3BCFD9CE8BCB}">
        <filterColumn colId="6">
          <filters>
            <filter val="1"/>
            <filter val="1.299.205"/>
            <filter val="1.395.872.000"/>
            <filter val="1.484.820.455"/>
            <filter val="1.532.289"/>
            <filter val="1.817.600"/>
            <filter val="10.023.074"/>
            <filter val="100.000"/>
            <filter val="100.000.000"/>
            <filter val="100.923.430"/>
            <filter val="-100.923.430"/>
            <filter val="114.741"/>
            <filter val="12.345.842"/>
            <filter val="12.921.275"/>
            <filter val="-122.247.748"/>
            <filter val="124.105"/>
            <filter val="127.830.259"/>
            <filter val="13.588"/>
            <filter val="13.806"/>
            <filter val="14.214.622"/>
            <filter val="141.794"/>
            <filter val="16.106.289"/>
            <filter val="170.000.000"/>
            <filter val="18.200.000.000"/>
            <filter val="186.092.131"/>
            <filter val="194.796"/>
            <filter val="2.109.500"/>
            <filter val="2.196"/>
            <filter val="2.231.021"/>
            <filter val="2.541.894"/>
            <filter val="25.500"/>
            <filter val="25.901.743"/>
            <filter val="250.000"/>
            <filter val="3.123.429"/>
            <filter val="3.222.195"/>
            <filter val="30.784.952"/>
            <filter val="31.227"/>
            <filter val="31.910.948"/>
            <filter val="31.952.976"/>
            <filter val="328.926"/>
            <filter val="33.487.884"/>
            <filter val="337.992"/>
            <filter val="348.968.000"/>
            <filter val="349.517.500"/>
            <filter val="392.496.743"/>
            <filter val="398.097"/>
            <filter val="4.000.000"/>
            <filter val="483.333"/>
            <filter val="499.990"/>
            <filter val="5.000.000"/>
            <filter val="5.011.216.120"/>
            <filter val="5.577.480"/>
            <filter val="519.466.441"/>
            <filter val="-55.992"/>
            <filter val="556.355"/>
            <filter val="588.857.678"/>
            <filter val="-6.526.163"/>
            <filter val="6.976.000"/>
            <filter val="627.519.386"/>
            <filter val="-68.655.950"/>
            <filter val="680.678"/>
            <filter val="697.936.000"/>
            <filter val="-72.285.616"/>
            <filter val="720.036.032"/>
            <filter val="74.979.726"/>
            <filter val="76.893.850"/>
            <filter val="78.604.308"/>
            <filter val="79.853.399"/>
            <filter val="790.620.156"/>
            <filter val="8.030.549"/>
            <filter val="851.000.000"/>
            <filter val="-87.685.787"/>
            <filter val="-892.408"/>
            <filter val="-9.562"/>
            <filter val="9.736.211.718"/>
            <filter val="94.944.999"/>
          </filters>
        </filterColumn>
      </autoFilter>
    </customSheetView>
  </customSheetViews>
  <mergeCells count="2">
    <mergeCell ref="G3:J3"/>
    <mergeCell ref="K3:N3"/>
  </mergeCells>
  <pageMargins left="0.7" right="0.7" top="0.75" bottom="0.75" header="0.3" footer="0.3"/>
  <pageSetup paperSize="9" scale="33" orientation="portrait"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sheetPr>
  <dimension ref="A1:H165"/>
  <sheetViews>
    <sheetView showGridLines="0" topLeftCell="A21" zoomScale="90" zoomScaleNormal="90" workbookViewId="0">
      <selection activeCell="D40" sqref="D40"/>
    </sheetView>
  </sheetViews>
  <sheetFormatPr baseColWidth="10" defaultColWidth="9.109375" defaultRowHeight="13.2"/>
  <cols>
    <col min="1" max="1" width="44.88671875" style="31" bestFit="1" customWidth="1"/>
    <col min="2" max="2" width="17.33203125" style="31" customWidth="1"/>
    <col min="3" max="3" width="67.109375" style="31" customWidth="1"/>
    <col min="4" max="4" width="25" style="31" customWidth="1"/>
    <col min="5" max="5" width="2" style="31" customWidth="1"/>
    <col min="6" max="6" width="19.44140625" style="161" customWidth="1"/>
    <col min="7" max="7" width="11.88671875" style="31" bestFit="1" customWidth="1"/>
    <col min="8" max="8" width="20.44140625" style="31" bestFit="1" customWidth="1"/>
    <col min="9" max="255" width="9.109375" style="31"/>
    <col min="256" max="256" width="1" style="31" customWidth="1"/>
    <col min="257" max="257" width="17.33203125" style="31" customWidth="1"/>
    <col min="258" max="258" width="67.109375" style="31" customWidth="1"/>
    <col min="259" max="259" width="28.44140625" style="31" customWidth="1"/>
    <col min="260" max="260" width="2" style="31" customWidth="1"/>
    <col min="261" max="261" width="17.6640625" style="31" customWidth="1"/>
    <col min="262" max="511" width="9.109375" style="31"/>
    <col min="512" max="512" width="1" style="31" customWidth="1"/>
    <col min="513" max="513" width="17.33203125" style="31" customWidth="1"/>
    <col min="514" max="514" width="67.109375" style="31" customWidth="1"/>
    <col min="515" max="515" width="28.44140625" style="31" customWidth="1"/>
    <col min="516" max="516" width="2" style="31" customWidth="1"/>
    <col min="517" max="517" width="17.6640625" style="31" customWidth="1"/>
    <col min="518" max="767" width="9.109375" style="31"/>
    <col min="768" max="768" width="1" style="31" customWidth="1"/>
    <col min="769" max="769" width="17.33203125" style="31" customWidth="1"/>
    <col min="770" max="770" width="67.109375" style="31" customWidth="1"/>
    <col min="771" max="771" width="28.44140625" style="31" customWidth="1"/>
    <col min="772" max="772" width="2" style="31" customWidth="1"/>
    <col min="773" max="773" width="17.6640625" style="31" customWidth="1"/>
    <col min="774" max="1023" width="9.109375" style="31"/>
    <col min="1024" max="1024" width="1" style="31" customWidth="1"/>
    <col min="1025" max="1025" width="17.33203125" style="31" customWidth="1"/>
    <col min="1026" max="1026" width="67.109375" style="31" customWidth="1"/>
    <col min="1027" max="1027" width="28.44140625" style="31" customWidth="1"/>
    <col min="1028" max="1028" width="2" style="31" customWidth="1"/>
    <col min="1029" max="1029" width="17.6640625" style="31" customWidth="1"/>
    <col min="1030" max="1279" width="9.109375" style="31"/>
    <col min="1280" max="1280" width="1" style="31" customWidth="1"/>
    <col min="1281" max="1281" width="17.33203125" style="31" customWidth="1"/>
    <col min="1282" max="1282" width="67.109375" style="31" customWidth="1"/>
    <col min="1283" max="1283" width="28.44140625" style="31" customWidth="1"/>
    <col min="1284" max="1284" width="2" style="31" customWidth="1"/>
    <col min="1285" max="1285" width="17.6640625" style="31" customWidth="1"/>
    <col min="1286" max="1535" width="9.109375" style="31"/>
    <col min="1536" max="1536" width="1" style="31" customWidth="1"/>
    <col min="1537" max="1537" width="17.33203125" style="31" customWidth="1"/>
    <col min="1538" max="1538" width="67.109375" style="31" customWidth="1"/>
    <col min="1539" max="1539" width="28.44140625" style="31" customWidth="1"/>
    <col min="1540" max="1540" width="2" style="31" customWidth="1"/>
    <col min="1541" max="1541" width="17.6640625" style="31" customWidth="1"/>
    <col min="1542" max="1791" width="9.109375" style="31"/>
    <col min="1792" max="1792" width="1" style="31" customWidth="1"/>
    <col min="1793" max="1793" width="17.33203125" style="31" customWidth="1"/>
    <col min="1794" max="1794" width="67.109375" style="31" customWidth="1"/>
    <col min="1795" max="1795" width="28.44140625" style="31" customWidth="1"/>
    <col min="1796" max="1796" width="2" style="31" customWidth="1"/>
    <col min="1797" max="1797" width="17.6640625" style="31" customWidth="1"/>
    <col min="1798" max="2047" width="9.109375" style="31"/>
    <col min="2048" max="2048" width="1" style="31" customWidth="1"/>
    <col min="2049" max="2049" width="17.33203125" style="31" customWidth="1"/>
    <col min="2050" max="2050" width="67.109375" style="31" customWidth="1"/>
    <col min="2051" max="2051" width="28.44140625" style="31" customWidth="1"/>
    <col min="2052" max="2052" width="2" style="31" customWidth="1"/>
    <col min="2053" max="2053" width="17.6640625" style="31" customWidth="1"/>
    <col min="2054" max="2303" width="9.109375" style="31"/>
    <col min="2304" max="2304" width="1" style="31" customWidth="1"/>
    <col min="2305" max="2305" width="17.33203125" style="31" customWidth="1"/>
    <col min="2306" max="2306" width="67.109375" style="31" customWidth="1"/>
    <col min="2307" max="2307" width="28.44140625" style="31" customWidth="1"/>
    <col min="2308" max="2308" width="2" style="31" customWidth="1"/>
    <col min="2309" max="2309" width="17.6640625" style="31" customWidth="1"/>
    <col min="2310" max="2559" width="9.109375" style="31"/>
    <col min="2560" max="2560" width="1" style="31" customWidth="1"/>
    <col min="2561" max="2561" width="17.33203125" style="31" customWidth="1"/>
    <col min="2562" max="2562" width="67.109375" style="31" customWidth="1"/>
    <col min="2563" max="2563" width="28.44140625" style="31" customWidth="1"/>
    <col min="2564" max="2564" width="2" style="31" customWidth="1"/>
    <col min="2565" max="2565" width="17.6640625" style="31" customWidth="1"/>
    <col min="2566" max="2815" width="9.109375" style="31"/>
    <col min="2816" max="2816" width="1" style="31" customWidth="1"/>
    <col min="2817" max="2817" width="17.33203125" style="31" customWidth="1"/>
    <col min="2818" max="2818" width="67.109375" style="31" customWidth="1"/>
    <col min="2819" max="2819" width="28.44140625" style="31" customWidth="1"/>
    <col min="2820" max="2820" width="2" style="31" customWidth="1"/>
    <col min="2821" max="2821" width="17.6640625" style="31" customWidth="1"/>
    <col min="2822" max="3071" width="9.109375" style="31"/>
    <col min="3072" max="3072" width="1" style="31" customWidth="1"/>
    <col min="3073" max="3073" width="17.33203125" style="31" customWidth="1"/>
    <col min="3074" max="3074" width="67.109375" style="31" customWidth="1"/>
    <col min="3075" max="3075" width="28.44140625" style="31" customWidth="1"/>
    <col min="3076" max="3076" width="2" style="31" customWidth="1"/>
    <col min="3077" max="3077" width="17.6640625" style="31" customWidth="1"/>
    <col min="3078" max="3327" width="9.109375" style="31"/>
    <col min="3328" max="3328" width="1" style="31" customWidth="1"/>
    <col min="3329" max="3329" width="17.33203125" style="31" customWidth="1"/>
    <col min="3330" max="3330" width="67.109375" style="31" customWidth="1"/>
    <col min="3331" max="3331" width="28.44140625" style="31" customWidth="1"/>
    <col min="3332" max="3332" width="2" style="31" customWidth="1"/>
    <col min="3333" max="3333" width="17.6640625" style="31" customWidth="1"/>
    <col min="3334" max="3583" width="9.109375" style="31"/>
    <col min="3584" max="3584" width="1" style="31" customWidth="1"/>
    <col min="3585" max="3585" width="17.33203125" style="31" customWidth="1"/>
    <col min="3586" max="3586" width="67.109375" style="31" customWidth="1"/>
    <col min="3587" max="3587" width="28.44140625" style="31" customWidth="1"/>
    <col min="3588" max="3588" width="2" style="31" customWidth="1"/>
    <col min="3589" max="3589" width="17.6640625" style="31" customWidth="1"/>
    <col min="3590" max="3839" width="9.109375" style="31"/>
    <col min="3840" max="3840" width="1" style="31" customWidth="1"/>
    <col min="3841" max="3841" width="17.33203125" style="31" customWidth="1"/>
    <col min="3842" max="3842" width="67.109375" style="31" customWidth="1"/>
    <col min="3843" max="3843" width="28.44140625" style="31" customWidth="1"/>
    <col min="3844" max="3844" width="2" style="31" customWidth="1"/>
    <col min="3845" max="3845" width="17.6640625" style="31" customWidth="1"/>
    <col min="3846" max="4095" width="9.109375" style="31"/>
    <col min="4096" max="4096" width="1" style="31" customWidth="1"/>
    <col min="4097" max="4097" width="17.33203125" style="31" customWidth="1"/>
    <col min="4098" max="4098" width="67.109375" style="31" customWidth="1"/>
    <col min="4099" max="4099" width="28.44140625" style="31" customWidth="1"/>
    <col min="4100" max="4100" width="2" style="31" customWidth="1"/>
    <col min="4101" max="4101" width="17.6640625" style="31" customWidth="1"/>
    <col min="4102" max="4351" width="9.109375" style="31"/>
    <col min="4352" max="4352" width="1" style="31" customWidth="1"/>
    <col min="4353" max="4353" width="17.33203125" style="31" customWidth="1"/>
    <col min="4354" max="4354" width="67.109375" style="31" customWidth="1"/>
    <col min="4355" max="4355" width="28.44140625" style="31" customWidth="1"/>
    <col min="4356" max="4356" width="2" style="31" customWidth="1"/>
    <col min="4357" max="4357" width="17.6640625" style="31" customWidth="1"/>
    <col min="4358" max="4607" width="9.109375" style="31"/>
    <col min="4608" max="4608" width="1" style="31" customWidth="1"/>
    <col min="4609" max="4609" width="17.33203125" style="31" customWidth="1"/>
    <col min="4610" max="4610" width="67.109375" style="31" customWidth="1"/>
    <col min="4611" max="4611" width="28.44140625" style="31" customWidth="1"/>
    <col min="4612" max="4612" width="2" style="31" customWidth="1"/>
    <col min="4613" max="4613" width="17.6640625" style="31" customWidth="1"/>
    <col min="4614" max="4863" width="9.109375" style="31"/>
    <col min="4864" max="4864" width="1" style="31" customWidth="1"/>
    <col min="4865" max="4865" width="17.33203125" style="31" customWidth="1"/>
    <col min="4866" max="4866" width="67.109375" style="31" customWidth="1"/>
    <col min="4867" max="4867" width="28.44140625" style="31" customWidth="1"/>
    <col min="4868" max="4868" width="2" style="31" customWidth="1"/>
    <col min="4869" max="4869" width="17.6640625" style="31" customWidth="1"/>
    <col min="4870" max="5119" width="9.109375" style="31"/>
    <col min="5120" max="5120" width="1" style="31" customWidth="1"/>
    <col min="5121" max="5121" width="17.33203125" style="31" customWidth="1"/>
    <col min="5122" max="5122" width="67.109375" style="31" customWidth="1"/>
    <col min="5123" max="5123" width="28.44140625" style="31" customWidth="1"/>
    <col min="5124" max="5124" width="2" style="31" customWidth="1"/>
    <col min="5125" max="5125" width="17.6640625" style="31" customWidth="1"/>
    <col min="5126" max="5375" width="9.109375" style="31"/>
    <col min="5376" max="5376" width="1" style="31" customWidth="1"/>
    <col min="5377" max="5377" width="17.33203125" style="31" customWidth="1"/>
    <col min="5378" max="5378" width="67.109375" style="31" customWidth="1"/>
    <col min="5379" max="5379" width="28.44140625" style="31" customWidth="1"/>
    <col min="5380" max="5380" width="2" style="31" customWidth="1"/>
    <col min="5381" max="5381" width="17.6640625" style="31" customWidth="1"/>
    <col min="5382" max="5631" width="9.109375" style="31"/>
    <col min="5632" max="5632" width="1" style="31" customWidth="1"/>
    <col min="5633" max="5633" width="17.33203125" style="31" customWidth="1"/>
    <col min="5634" max="5634" width="67.109375" style="31" customWidth="1"/>
    <col min="5635" max="5635" width="28.44140625" style="31" customWidth="1"/>
    <col min="5636" max="5636" width="2" style="31" customWidth="1"/>
    <col min="5637" max="5637" width="17.6640625" style="31" customWidth="1"/>
    <col min="5638" max="5887" width="9.109375" style="31"/>
    <col min="5888" max="5888" width="1" style="31" customWidth="1"/>
    <col min="5889" max="5889" width="17.33203125" style="31" customWidth="1"/>
    <col min="5890" max="5890" width="67.109375" style="31" customWidth="1"/>
    <col min="5891" max="5891" width="28.44140625" style="31" customWidth="1"/>
    <col min="5892" max="5892" width="2" style="31" customWidth="1"/>
    <col min="5893" max="5893" width="17.6640625" style="31" customWidth="1"/>
    <col min="5894" max="6143" width="9.109375" style="31"/>
    <col min="6144" max="6144" width="1" style="31" customWidth="1"/>
    <col min="6145" max="6145" width="17.33203125" style="31" customWidth="1"/>
    <col min="6146" max="6146" width="67.109375" style="31" customWidth="1"/>
    <col min="6147" max="6147" width="28.44140625" style="31" customWidth="1"/>
    <col min="6148" max="6148" width="2" style="31" customWidth="1"/>
    <col min="6149" max="6149" width="17.6640625" style="31" customWidth="1"/>
    <col min="6150" max="6399" width="9.109375" style="31"/>
    <col min="6400" max="6400" width="1" style="31" customWidth="1"/>
    <col min="6401" max="6401" width="17.33203125" style="31" customWidth="1"/>
    <col min="6402" max="6402" width="67.109375" style="31" customWidth="1"/>
    <col min="6403" max="6403" width="28.44140625" style="31" customWidth="1"/>
    <col min="6404" max="6404" width="2" style="31" customWidth="1"/>
    <col min="6405" max="6405" width="17.6640625" style="31" customWidth="1"/>
    <col min="6406" max="6655" width="9.109375" style="31"/>
    <col min="6656" max="6656" width="1" style="31" customWidth="1"/>
    <col min="6657" max="6657" width="17.33203125" style="31" customWidth="1"/>
    <col min="6658" max="6658" width="67.109375" style="31" customWidth="1"/>
    <col min="6659" max="6659" width="28.44140625" style="31" customWidth="1"/>
    <col min="6660" max="6660" width="2" style="31" customWidth="1"/>
    <col min="6661" max="6661" width="17.6640625" style="31" customWidth="1"/>
    <col min="6662" max="6911" width="9.109375" style="31"/>
    <col min="6912" max="6912" width="1" style="31" customWidth="1"/>
    <col min="6913" max="6913" width="17.33203125" style="31" customWidth="1"/>
    <col min="6914" max="6914" width="67.109375" style="31" customWidth="1"/>
    <col min="6915" max="6915" width="28.44140625" style="31" customWidth="1"/>
    <col min="6916" max="6916" width="2" style="31" customWidth="1"/>
    <col min="6917" max="6917" width="17.6640625" style="31" customWidth="1"/>
    <col min="6918" max="7167" width="9.109375" style="31"/>
    <col min="7168" max="7168" width="1" style="31" customWidth="1"/>
    <col min="7169" max="7169" width="17.33203125" style="31" customWidth="1"/>
    <col min="7170" max="7170" width="67.109375" style="31" customWidth="1"/>
    <col min="7171" max="7171" width="28.44140625" style="31" customWidth="1"/>
    <col min="7172" max="7172" width="2" style="31" customWidth="1"/>
    <col min="7173" max="7173" width="17.6640625" style="31" customWidth="1"/>
    <col min="7174" max="7423" width="9.109375" style="31"/>
    <col min="7424" max="7424" width="1" style="31" customWidth="1"/>
    <col min="7425" max="7425" width="17.33203125" style="31" customWidth="1"/>
    <col min="7426" max="7426" width="67.109375" style="31" customWidth="1"/>
    <col min="7427" max="7427" width="28.44140625" style="31" customWidth="1"/>
    <col min="7428" max="7428" width="2" style="31" customWidth="1"/>
    <col min="7429" max="7429" width="17.6640625" style="31" customWidth="1"/>
    <col min="7430" max="7679" width="9.109375" style="31"/>
    <col min="7680" max="7680" width="1" style="31" customWidth="1"/>
    <col min="7681" max="7681" width="17.33203125" style="31" customWidth="1"/>
    <col min="7682" max="7682" width="67.109375" style="31" customWidth="1"/>
    <col min="7683" max="7683" width="28.44140625" style="31" customWidth="1"/>
    <col min="7684" max="7684" width="2" style="31" customWidth="1"/>
    <col min="7685" max="7685" width="17.6640625" style="31" customWidth="1"/>
    <col min="7686" max="7935" width="9.109375" style="31"/>
    <col min="7936" max="7936" width="1" style="31" customWidth="1"/>
    <col min="7937" max="7937" width="17.33203125" style="31" customWidth="1"/>
    <col min="7938" max="7938" width="67.109375" style="31" customWidth="1"/>
    <col min="7939" max="7939" width="28.44140625" style="31" customWidth="1"/>
    <col min="7940" max="7940" width="2" style="31" customWidth="1"/>
    <col min="7941" max="7941" width="17.6640625" style="31" customWidth="1"/>
    <col min="7942" max="8191" width="9.109375" style="31"/>
    <col min="8192" max="8192" width="1" style="31" customWidth="1"/>
    <col min="8193" max="8193" width="17.33203125" style="31" customWidth="1"/>
    <col min="8194" max="8194" width="67.109375" style="31" customWidth="1"/>
    <col min="8195" max="8195" width="28.44140625" style="31" customWidth="1"/>
    <col min="8196" max="8196" width="2" style="31" customWidth="1"/>
    <col min="8197" max="8197" width="17.6640625" style="31" customWidth="1"/>
    <col min="8198" max="8447" width="9.109375" style="31"/>
    <col min="8448" max="8448" width="1" style="31" customWidth="1"/>
    <col min="8449" max="8449" width="17.33203125" style="31" customWidth="1"/>
    <col min="8450" max="8450" width="67.109375" style="31" customWidth="1"/>
    <col min="8451" max="8451" width="28.44140625" style="31" customWidth="1"/>
    <col min="8452" max="8452" width="2" style="31" customWidth="1"/>
    <col min="8453" max="8453" width="17.6640625" style="31" customWidth="1"/>
    <col min="8454" max="8703" width="9.109375" style="31"/>
    <col min="8704" max="8704" width="1" style="31" customWidth="1"/>
    <col min="8705" max="8705" width="17.33203125" style="31" customWidth="1"/>
    <col min="8706" max="8706" width="67.109375" style="31" customWidth="1"/>
    <col min="8707" max="8707" width="28.44140625" style="31" customWidth="1"/>
    <col min="8708" max="8708" width="2" style="31" customWidth="1"/>
    <col min="8709" max="8709" width="17.6640625" style="31" customWidth="1"/>
    <col min="8710" max="8959" width="9.109375" style="31"/>
    <col min="8960" max="8960" width="1" style="31" customWidth="1"/>
    <col min="8961" max="8961" width="17.33203125" style="31" customWidth="1"/>
    <col min="8962" max="8962" width="67.109375" style="31" customWidth="1"/>
    <col min="8963" max="8963" width="28.44140625" style="31" customWidth="1"/>
    <col min="8964" max="8964" width="2" style="31" customWidth="1"/>
    <col min="8965" max="8965" width="17.6640625" style="31" customWidth="1"/>
    <col min="8966" max="9215" width="9.109375" style="31"/>
    <col min="9216" max="9216" width="1" style="31" customWidth="1"/>
    <col min="9217" max="9217" width="17.33203125" style="31" customWidth="1"/>
    <col min="9218" max="9218" width="67.109375" style="31" customWidth="1"/>
    <col min="9219" max="9219" width="28.44140625" style="31" customWidth="1"/>
    <col min="9220" max="9220" width="2" style="31" customWidth="1"/>
    <col min="9221" max="9221" width="17.6640625" style="31" customWidth="1"/>
    <col min="9222" max="9471" width="9.109375" style="31"/>
    <col min="9472" max="9472" width="1" style="31" customWidth="1"/>
    <col min="9473" max="9473" width="17.33203125" style="31" customWidth="1"/>
    <col min="9474" max="9474" width="67.109375" style="31" customWidth="1"/>
    <col min="9475" max="9475" width="28.44140625" style="31" customWidth="1"/>
    <col min="9476" max="9476" width="2" style="31" customWidth="1"/>
    <col min="9477" max="9477" width="17.6640625" style="31" customWidth="1"/>
    <col min="9478" max="9727" width="9.109375" style="31"/>
    <col min="9728" max="9728" width="1" style="31" customWidth="1"/>
    <col min="9729" max="9729" width="17.33203125" style="31" customWidth="1"/>
    <col min="9730" max="9730" width="67.109375" style="31" customWidth="1"/>
    <col min="9731" max="9731" width="28.44140625" style="31" customWidth="1"/>
    <col min="9732" max="9732" width="2" style="31" customWidth="1"/>
    <col min="9733" max="9733" width="17.6640625" style="31" customWidth="1"/>
    <col min="9734" max="9983" width="9.109375" style="31"/>
    <col min="9984" max="9984" width="1" style="31" customWidth="1"/>
    <col min="9985" max="9985" width="17.33203125" style="31" customWidth="1"/>
    <col min="9986" max="9986" width="67.109375" style="31" customWidth="1"/>
    <col min="9987" max="9987" width="28.44140625" style="31" customWidth="1"/>
    <col min="9988" max="9988" width="2" style="31" customWidth="1"/>
    <col min="9989" max="9989" width="17.6640625" style="31" customWidth="1"/>
    <col min="9990" max="10239" width="9.109375" style="31"/>
    <col min="10240" max="10240" width="1" style="31" customWidth="1"/>
    <col min="10241" max="10241" width="17.33203125" style="31" customWidth="1"/>
    <col min="10242" max="10242" width="67.109375" style="31" customWidth="1"/>
    <col min="10243" max="10243" width="28.44140625" style="31" customWidth="1"/>
    <col min="10244" max="10244" width="2" style="31" customWidth="1"/>
    <col min="10245" max="10245" width="17.6640625" style="31" customWidth="1"/>
    <col min="10246" max="10495" width="9.109375" style="31"/>
    <col min="10496" max="10496" width="1" style="31" customWidth="1"/>
    <col min="10497" max="10497" width="17.33203125" style="31" customWidth="1"/>
    <col min="10498" max="10498" width="67.109375" style="31" customWidth="1"/>
    <col min="10499" max="10499" width="28.44140625" style="31" customWidth="1"/>
    <col min="10500" max="10500" width="2" style="31" customWidth="1"/>
    <col min="10501" max="10501" width="17.6640625" style="31" customWidth="1"/>
    <col min="10502" max="10751" width="9.109375" style="31"/>
    <col min="10752" max="10752" width="1" style="31" customWidth="1"/>
    <col min="10753" max="10753" width="17.33203125" style="31" customWidth="1"/>
    <col min="10754" max="10754" width="67.109375" style="31" customWidth="1"/>
    <col min="10755" max="10755" width="28.44140625" style="31" customWidth="1"/>
    <col min="10756" max="10756" width="2" style="31" customWidth="1"/>
    <col min="10757" max="10757" width="17.6640625" style="31" customWidth="1"/>
    <col min="10758" max="11007" width="9.109375" style="31"/>
    <col min="11008" max="11008" width="1" style="31" customWidth="1"/>
    <col min="11009" max="11009" width="17.33203125" style="31" customWidth="1"/>
    <col min="11010" max="11010" width="67.109375" style="31" customWidth="1"/>
    <col min="11011" max="11011" width="28.44140625" style="31" customWidth="1"/>
    <col min="11012" max="11012" width="2" style="31" customWidth="1"/>
    <col min="11013" max="11013" width="17.6640625" style="31" customWidth="1"/>
    <col min="11014" max="11263" width="9.109375" style="31"/>
    <col min="11264" max="11264" width="1" style="31" customWidth="1"/>
    <col min="11265" max="11265" width="17.33203125" style="31" customWidth="1"/>
    <col min="11266" max="11266" width="67.109375" style="31" customWidth="1"/>
    <col min="11267" max="11267" width="28.44140625" style="31" customWidth="1"/>
    <col min="11268" max="11268" width="2" style="31" customWidth="1"/>
    <col min="11269" max="11269" width="17.6640625" style="31" customWidth="1"/>
    <col min="11270" max="11519" width="9.109375" style="31"/>
    <col min="11520" max="11520" width="1" style="31" customWidth="1"/>
    <col min="11521" max="11521" width="17.33203125" style="31" customWidth="1"/>
    <col min="11522" max="11522" width="67.109375" style="31" customWidth="1"/>
    <col min="11523" max="11523" width="28.44140625" style="31" customWidth="1"/>
    <col min="11524" max="11524" width="2" style="31" customWidth="1"/>
    <col min="11525" max="11525" width="17.6640625" style="31" customWidth="1"/>
    <col min="11526" max="11775" width="9.109375" style="31"/>
    <col min="11776" max="11776" width="1" style="31" customWidth="1"/>
    <col min="11777" max="11777" width="17.33203125" style="31" customWidth="1"/>
    <col min="11778" max="11778" width="67.109375" style="31" customWidth="1"/>
    <col min="11779" max="11779" width="28.44140625" style="31" customWidth="1"/>
    <col min="11780" max="11780" width="2" style="31" customWidth="1"/>
    <col min="11781" max="11781" width="17.6640625" style="31" customWidth="1"/>
    <col min="11782" max="12031" width="9.109375" style="31"/>
    <col min="12032" max="12032" width="1" style="31" customWidth="1"/>
    <col min="12033" max="12033" width="17.33203125" style="31" customWidth="1"/>
    <col min="12034" max="12034" width="67.109375" style="31" customWidth="1"/>
    <col min="12035" max="12035" width="28.44140625" style="31" customWidth="1"/>
    <col min="12036" max="12036" width="2" style="31" customWidth="1"/>
    <col min="12037" max="12037" width="17.6640625" style="31" customWidth="1"/>
    <col min="12038" max="12287" width="9.109375" style="31"/>
    <col min="12288" max="12288" width="1" style="31" customWidth="1"/>
    <col min="12289" max="12289" width="17.33203125" style="31" customWidth="1"/>
    <col min="12290" max="12290" width="67.109375" style="31" customWidth="1"/>
    <col min="12291" max="12291" width="28.44140625" style="31" customWidth="1"/>
    <col min="12292" max="12292" width="2" style="31" customWidth="1"/>
    <col min="12293" max="12293" width="17.6640625" style="31" customWidth="1"/>
    <col min="12294" max="12543" width="9.109375" style="31"/>
    <col min="12544" max="12544" width="1" style="31" customWidth="1"/>
    <col min="12545" max="12545" width="17.33203125" style="31" customWidth="1"/>
    <col min="12546" max="12546" width="67.109375" style="31" customWidth="1"/>
    <col min="12547" max="12547" width="28.44140625" style="31" customWidth="1"/>
    <col min="12548" max="12548" width="2" style="31" customWidth="1"/>
    <col min="12549" max="12549" width="17.6640625" style="31" customWidth="1"/>
    <col min="12550" max="12799" width="9.109375" style="31"/>
    <col min="12800" max="12800" width="1" style="31" customWidth="1"/>
    <col min="12801" max="12801" width="17.33203125" style="31" customWidth="1"/>
    <col min="12802" max="12802" width="67.109375" style="31" customWidth="1"/>
    <col min="12803" max="12803" width="28.44140625" style="31" customWidth="1"/>
    <col min="12804" max="12804" width="2" style="31" customWidth="1"/>
    <col min="12805" max="12805" width="17.6640625" style="31" customWidth="1"/>
    <col min="12806" max="13055" width="9.109375" style="31"/>
    <col min="13056" max="13056" width="1" style="31" customWidth="1"/>
    <col min="13057" max="13057" width="17.33203125" style="31" customWidth="1"/>
    <col min="13058" max="13058" width="67.109375" style="31" customWidth="1"/>
    <col min="13059" max="13059" width="28.44140625" style="31" customWidth="1"/>
    <col min="13060" max="13060" width="2" style="31" customWidth="1"/>
    <col min="13061" max="13061" width="17.6640625" style="31" customWidth="1"/>
    <col min="13062" max="13311" width="9.109375" style="31"/>
    <col min="13312" max="13312" width="1" style="31" customWidth="1"/>
    <col min="13313" max="13313" width="17.33203125" style="31" customWidth="1"/>
    <col min="13314" max="13314" width="67.109375" style="31" customWidth="1"/>
    <col min="13315" max="13315" width="28.44140625" style="31" customWidth="1"/>
    <col min="13316" max="13316" width="2" style="31" customWidth="1"/>
    <col min="13317" max="13317" width="17.6640625" style="31" customWidth="1"/>
    <col min="13318" max="13567" width="9.109375" style="31"/>
    <col min="13568" max="13568" width="1" style="31" customWidth="1"/>
    <col min="13569" max="13569" width="17.33203125" style="31" customWidth="1"/>
    <col min="13570" max="13570" width="67.109375" style="31" customWidth="1"/>
    <col min="13571" max="13571" width="28.44140625" style="31" customWidth="1"/>
    <col min="13572" max="13572" width="2" style="31" customWidth="1"/>
    <col min="13573" max="13573" width="17.6640625" style="31" customWidth="1"/>
    <col min="13574" max="13823" width="9.109375" style="31"/>
    <col min="13824" max="13824" width="1" style="31" customWidth="1"/>
    <col min="13825" max="13825" width="17.33203125" style="31" customWidth="1"/>
    <col min="13826" max="13826" width="67.109375" style="31" customWidth="1"/>
    <col min="13827" max="13827" width="28.44140625" style="31" customWidth="1"/>
    <col min="13828" max="13828" width="2" style="31" customWidth="1"/>
    <col min="13829" max="13829" width="17.6640625" style="31" customWidth="1"/>
    <col min="13830" max="14079" width="9.109375" style="31"/>
    <col min="14080" max="14080" width="1" style="31" customWidth="1"/>
    <col min="14081" max="14081" width="17.33203125" style="31" customWidth="1"/>
    <col min="14082" max="14082" width="67.109375" style="31" customWidth="1"/>
    <col min="14083" max="14083" width="28.44140625" style="31" customWidth="1"/>
    <col min="14084" max="14084" width="2" style="31" customWidth="1"/>
    <col min="14085" max="14085" width="17.6640625" style="31" customWidth="1"/>
    <col min="14086" max="14335" width="9.109375" style="31"/>
    <col min="14336" max="14336" width="1" style="31" customWidth="1"/>
    <col min="14337" max="14337" width="17.33203125" style="31" customWidth="1"/>
    <col min="14338" max="14338" width="67.109375" style="31" customWidth="1"/>
    <col min="14339" max="14339" width="28.44140625" style="31" customWidth="1"/>
    <col min="14340" max="14340" width="2" style="31" customWidth="1"/>
    <col min="14341" max="14341" width="17.6640625" style="31" customWidth="1"/>
    <col min="14342" max="14591" width="9.109375" style="31"/>
    <col min="14592" max="14592" width="1" style="31" customWidth="1"/>
    <col min="14593" max="14593" width="17.33203125" style="31" customWidth="1"/>
    <col min="14594" max="14594" width="67.109375" style="31" customWidth="1"/>
    <col min="14595" max="14595" width="28.44140625" style="31" customWidth="1"/>
    <col min="14596" max="14596" width="2" style="31" customWidth="1"/>
    <col min="14597" max="14597" width="17.6640625" style="31" customWidth="1"/>
    <col min="14598" max="14847" width="9.109375" style="31"/>
    <col min="14848" max="14848" width="1" style="31" customWidth="1"/>
    <col min="14849" max="14849" width="17.33203125" style="31" customWidth="1"/>
    <col min="14850" max="14850" width="67.109375" style="31" customWidth="1"/>
    <col min="14851" max="14851" width="28.44140625" style="31" customWidth="1"/>
    <col min="14852" max="14852" width="2" style="31" customWidth="1"/>
    <col min="14853" max="14853" width="17.6640625" style="31" customWidth="1"/>
    <col min="14854" max="15103" width="9.109375" style="31"/>
    <col min="15104" max="15104" width="1" style="31" customWidth="1"/>
    <col min="15105" max="15105" width="17.33203125" style="31" customWidth="1"/>
    <col min="15106" max="15106" width="67.109375" style="31" customWidth="1"/>
    <col min="15107" max="15107" width="28.44140625" style="31" customWidth="1"/>
    <col min="15108" max="15108" width="2" style="31" customWidth="1"/>
    <col min="15109" max="15109" width="17.6640625" style="31" customWidth="1"/>
    <col min="15110" max="15359" width="9.109375" style="31"/>
    <col min="15360" max="15360" width="1" style="31" customWidth="1"/>
    <col min="15361" max="15361" width="17.33203125" style="31" customWidth="1"/>
    <col min="15362" max="15362" width="67.109375" style="31" customWidth="1"/>
    <col min="15363" max="15363" width="28.44140625" style="31" customWidth="1"/>
    <col min="15364" max="15364" width="2" style="31" customWidth="1"/>
    <col min="15365" max="15365" width="17.6640625" style="31" customWidth="1"/>
    <col min="15366" max="15615" width="9.109375" style="31"/>
    <col min="15616" max="15616" width="1" style="31" customWidth="1"/>
    <col min="15617" max="15617" width="17.33203125" style="31" customWidth="1"/>
    <col min="15618" max="15618" width="67.109375" style="31" customWidth="1"/>
    <col min="15619" max="15619" width="28.44140625" style="31" customWidth="1"/>
    <col min="15620" max="15620" width="2" style="31" customWidth="1"/>
    <col min="15621" max="15621" width="17.6640625" style="31" customWidth="1"/>
    <col min="15622" max="15871" width="9.109375" style="31"/>
    <col min="15872" max="15872" width="1" style="31" customWidth="1"/>
    <col min="15873" max="15873" width="17.33203125" style="31" customWidth="1"/>
    <col min="15874" max="15874" width="67.109375" style="31" customWidth="1"/>
    <col min="15875" max="15875" width="28.44140625" style="31" customWidth="1"/>
    <col min="15876" max="15876" width="2" style="31" customWidth="1"/>
    <col min="15877" max="15877" width="17.6640625" style="31" customWidth="1"/>
    <col min="15878" max="16127" width="9.109375" style="31"/>
    <col min="16128" max="16128" width="1" style="31" customWidth="1"/>
    <col min="16129" max="16129" width="17.33203125" style="31" customWidth="1"/>
    <col min="16130" max="16130" width="67.109375" style="31" customWidth="1"/>
    <col min="16131" max="16131" width="28.44140625" style="31" customWidth="1"/>
    <col min="16132" max="16132" width="2" style="31" customWidth="1"/>
    <col min="16133" max="16133" width="17.6640625" style="31" customWidth="1"/>
    <col min="16134" max="16384" width="9.109375" style="31"/>
  </cols>
  <sheetData>
    <row r="1" spans="1:8" ht="19.5" customHeight="1">
      <c r="B1" s="73"/>
      <c r="C1" s="71"/>
      <c r="D1" s="74"/>
      <c r="E1" s="74"/>
    </row>
    <row r="2" spans="1:8" ht="20.399999999999999" customHeight="1">
      <c r="B2" s="71"/>
      <c r="C2" s="75" t="s">
        <v>359</v>
      </c>
      <c r="D2" s="71"/>
      <c r="E2" s="71"/>
    </row>
    <row r="3" spans="1:8" ht="15" customHeight="1">
      <c r="B3" s="71"/>
      <c r="C3" s="76" t="s">
        <v>540</v>
      </c>
      <c r="D3" s="71"/>
      <c r="E3" s="71"/>
    </row>
    <row r="4" spans="1:8" ht="15.75" customHeight="1" thickBot="1">
      <c r="B4" s="77"/>
      <c r="C4" s="77"/>
      <c r="D4" s="78" t="s">
        <v>6</v>
      </c>
      <c r="F4" s="78" t="s">
        <v>360</v>
      </c>
    </row>
    <row r="5" spans="1:8" ht="16.5" customHeight="1">
      <c r="B5" s="231">
        <v>1</v>
      </c>
      <c r="C5" s="231" t="s">
        <v>3</v>
      </c>
      <c r="D5" s="232">
        <v>3956363563</v>
      </c>
      <c r="F5" s="235">
        <v>579213.35000000009</v>
      </c>
      <c r="G5" s="31">
        <f>+VLOOKUP(B5,Clasificación!C:C,1,FALSE)-B5</f>
        <v>0</v>
      </c>
    </row>
    <row r="6" spans="1:8" ht="16.5" customHeight="1">
      <c r="B6" s="231">
        <v>11</v>
      </c>
      <c r="C6" s="231" t="s">
        <v>4</v>
      </c>
      <c r="D6" s="232">
        <v>2239276958</v>
      </c>
      <c r="F6" s="235">
        <v>327436.78000000003</v>
      </c>
      <c r="G6" s="31">
        <f>+VLOOKUP(B6,Clasificación!C:C,1,FALSE)-B6</f>
        <v>0</v>
      </c>
    </row>
    <row r="7" spans="1:8" ht="16.5" customHeight="1">
      <c r="B7" s="231">
        <v>111</v>
      </c>
      <c r="C7" s="231" t="s">
        <v>5</v>
      </c>
      <c r="D7" s="232">
        <v>1421577748</v>
      </c>
      <c r="F7" s="235">
        <v>207896.83000000005</v>
      </c>
      <c r="G7" s="31">
        <f>+VLOOKUP(B7,Clasificación!C:C,1,FALSE)-B7</f>
        <v>0</v>
      </c>
      <c r="H7" s="236">
        <f>+D7-BG!D18</f>
        <v>0</v>
      </c>
    </row>
    <row r="8" spans="1:8" ht="16.5" customHeight="1">
      <c r="B8" s="231">
        <v>11103</v>
      </c>
      <c r="C8" s="231" t="s">
        <v>16</v>
      </c>
      <c r="D8" s="232">
        <v>1421577748</v>
      </c>
      <c r="F8" s="235">
        <v>207896.83000000005</v>
      </c>
      <c r="G8" s="31">
        <f>+VLOOKUP(B8,Clasificación!C:C,1,FALSE)-B8</f>
        <v>0</v>
      </c>
    </row>
    <row r="9" spans="1:8" ht="16.5" customHeight="1">
      <c r="B9" s="231">
        <v>1110301</v>
      </c>
      <c r="C9" s="231" t="s">
        <v>605</v>
      </c>
      <c r="D9" s="232">
        <v>16263412</v>
      </c>
      <c r="F9" s="235">
        <v>2378.4199999999983</v>
      </c>
      <c r="G9" s="31">
        <f>+VLOOKUP(B9,Clasificación!C:C,1,FALSE)-B9</f>
        <v>0</v>
      </c>
    </row>
    <row r="10" spans="1:8" ht="16.5" customHeight="1">
      <c r="A10" s="31" t="s">
        <v>153</v>
      </c>
      <c r="B10" s="231">
        <v>111030101</v>
      </c>
      <c r="C10" s="231" t="s">
        <v>688</v>
      </c>
      <c r="D10" s="232">
        <v>4000000</v>
      </c>
      <c r="E10" s="31" t="s">
        <v>564</v>
      </c>
      <c r="F10" s="235">
        <v>584.97</v>
      </c>
      <c r="G10" s="31">
        <f>+VLOOKUP(B10,Clasificación!C:C,1,FALSE)-B10</f>
        <v>0</v>
      </c>
    </row>
    <row r="11" spans="1:8" ht="16.5" customHeight="1">
      <c r="A11" s="31" t="s">
        <v>153</v>
      </c>
      <c r="B11" s="231">
        <v>111030102</v>
      </c>
      <c r="C11" s="231" t="s">
        <v>689</v>
      </c>
      <c r="D11" s="232">
        <v>12263412</v>
      </c>
      <c r="E11" s="31" t="s">
        <v>564</v>
      </c>
      <c r="F11" s="235">
        <v>1793.4500000000007</v>
      </c>
      <c r="G11" s="31">
        <f>+VLOOKUP(B11,Clasificación!C:C,1,FALSE)-B11</f>
        <v>0</v>
      </c>
    </row>
    <row r="12" spans="1:8" ht="16.5" customHeight="1">
      <c r="B12" s="231">
        <v>1110302</v>
      </c>
      <c r="C12" s="231" t="s">
        <v>608</v>
      </c>
      <c r="D12" s="232">
        <v>1405314336</v>
      </c>
      <c r="F12" s="235">
        <v>205518.40999999997</v>
      </c>
      <c r="G12" s="31">
        <f>+VLOOKUP(B12,Clasificación!C:C,1,FALSE)-B12</f>
        <v>0</v>
      </c>
    </row>
    <row r="13" spans="1:8" ht="16.5" customHeight="1">
      <c r="A13" s="31" t="s">
        <v>153</v>
      </c>
      <c r="B13" s="231">
        <v>111030201</v>
      </c>
      <c r="C13" s="231" t="s">
        <v>690</v>
      </c>
      <c r="D13" s="232">
        <v>1345985912</v>
      </c>
      <c r="E13" s="31" t="s">
        <v>564</v>
      </c>
      <c r="F13" s="235">
        <v>196842</v>
      </c>
      <c r="G13" s="31">
        <f>+VLOOKUP(B13,Clasificación!C:C,1,FALSE)-B13</f>
        <v>0</v>
      </c>
    </row>
    <row r="14" spans="1:8" ht="16.5" customHeight="1">
      <c r="A14" s="31" t="s">
        <v>153</v>
      </c>
      <c r="B14" s="231">
        <v>111030202</v>
      </c>
      <c r="C14" s="231" t="s">
        <v>610</v>
      </c>
      <c r="D14" s="232">
        <v>57627154</v>
      </c>
      <c r="E14" s="31" t="s">
        <v>564</v>
      </c>
      <c r="F14" s="235">
        <v>8427.61</v>
      </c>
      <c r="G14" s="31">
        <f>+VLOOKUP(B14,Clasificación!C:C,1,FALSE)-B14</f>
        <v>0</v>
      </c>
    </row>
    <row r="15" spans="1:8" ht="16.5" customHeight="1">
      <c r="A15" s="31" t="s">
        <v>153</v>
      </c>
      <c r="B15" s="231">
        <v>111030203</v>
      </c>
      <c r="C15" s="231" t="s">
        <v>611</v>
      </c>
      <c r="D15" s="232">
        <v>1701270</v>
      </c>
      <c r="E15" s="31" t="s">
        <v>564</v>
      </c>
      <c r="F15" s="235">
        <v>248.79999999999995</v>
      </c>
      <c r="G15" s="31">
        <f>+VLOOKUP(B15,Clasificación!C:C,1,FALSE)-B15</f>
        <v>0</v>
      </c>
    </row>
    <row r="16" spans="1:8" ht="16.5" customHeight="1">
      <c r="B16" s="231"/>
      <c r="C16" s="231"/>
      <c r="D16" s="232"/>
      <c r="F16" s="235"/>
    </row>
    <row r="17" spans="2:7" ht="16.5" customHeight="1">
      <c r="B17" s="231">
        <v>113</v>
      </c>
      <c r="C17" s="231" t="s">
        <v>612</v>
      </c>
      <c r="D17" s="232">
        <v>776374810</v>
      </c>
      <c r="E17" s="31" t="s">
        <v>564</v>
      </c>
      <c r="F17" s="235">
        <v>113539.95</v>
      </c>
      <c r="G17" s="31">
        <f>+VLOOKUP(B17,Clasificación!C:C,1,FALSE)-B17</f>
        <v>0</v>
      </c>
    </row>
    <row r="18" spans="2:7" ht="16.5" customHeight="1">
      <c r="B18" s="231">
        <v>11303</v>
      </c>
      <c r="C18" s="231" t="s">
        <v>328</v>
      </c>
      <c r="D18" s="232">
        <v>684131895</v>
      </c>
      <c r="F18" s="235">
        <v>100050</v>
      </c>
      <c r="G18" s="31">
        <f>+VLOOKUP(B18,Clasificación!C:C,1,FALSE)-B18</f>
        <v>0</v>
      </c>
    </row>
    <row r="19" spans="2:7" ht="16.5" customHeight="1">
      <c r="B19" s="231">
        <v>1130301</v>
      </c>
      <c r="C19" s="231" t="s">
        <v>329</v>
      </c>
      <c r="D19" s="232">
        <v>684131895</v>
      </c>
      <c r="F19" s="235">
        <v>100050</v>
      </c>
      <c r="G19" s="31">
        <f>+VLOOKUP(B19,Clasificación!C:C,1,FALSE)-B19</f>
        <v>0</v>
      </c>
    </row>
    <row r="20" spans="2:7" ht="16.5" customHeight="1">
      <c r="B20" s="231">
        <v>113030102</v>
      </c>
      <c r="C20" s="231" t="s">
        <v>329</v>
      </c>
      <c r="D20" s="232">
        <v>684131895</v>
      </c>
      <c r="E20" s="31" t="s">
        <v>564</v>
      </c>
      <c r="F20" s="235">
        <v>100050</v>
      </c>
      <c r="G20" s="31">
        <f>+VLOOKUP(B20,Clasificación!C:C,1,FALSE)-B20</f>
        <v>0</v>
      </c>
    </row>
    <row r="21" spans="2:7" ht="16.5" customHeight="1">
      <c r="B21" s="231">
        <v>11308</v>
      </c>
      <c r="C21" s="231" t="s">
        <v>613</v>
      </c>
      <c r="D21" s="232">
        <v>92242915</v>
      </c>
      <c r="E21" s="31" t="s">
        <v>564</v>
      </c>
      <c r="F21" s="235">
        <v>13489.95</v>
      </c>
      <c r="G21" s="31">
        <f>+VLOOKUP(B21,Clasificación!C:C,1,FALSE)-B21</f>
        <v>0</v>
      </c>
    </row>
    <row r="22" spans="2:7" ht="16.5" customHeight="1">
      <c r="B22" s="231">
        <v>1130801</v>
      </c>
      <c r="C22" s="231" t="s">
        <v>231</v>
      </c>
      <c r="D22" s="232">
        <v>1404863</v>
      </c>
      <c r="F22" s="235">
        <v>205.45</v>
      </c>
      <c r="G22" s="31">
        <f>+VLOOKUP(B22,Clasificación!C:C,1,FALSE)-B22</f>
        <v>0</v>
      </c>
    </row>
    <row r="23" spans="2:7" ht="16.5" customHeight="1">
      <c r="B23" s="231">
        <v>1130802</v>
      </c>
      <c r="C23" s="231" t="s">
        <v>614</v>
      </c>
      <c r="D23" s="232">
        <v>90838052</v>
      </c>
      <c r="E23" s="31" t="s">
        <v>564</v>
      </c>
      <c r="F23" s="235">
        <v>13284.5</v>
      </c>
      <c r="G23" s="31">
        <f>+VLOOKUP(B23,Clasificación!C:C,1,FALSE)-B23</f>
        <v>0</v>
      </c>
    </row>
    <row r="24" spans="2:7" ht="16.5" customHeight="1">
      <c r="B24" s="231">
        <v>113080201</v>
      </c>
      <c r="C24" s="231" t="s">
        <v>232</v>
      </c>
      <c r="D24" s="232">
        <v>90838052</v>
      </c>
      <c r="E24" s="31" t="s">
        <v>564</v>
      </c>
      <c r="F24" s="235">
        <v>13284.5</v>
      </c>
      <c r="G24" s="31">
        <f>+VLOOKUP(B24,Clasificación!C:C,1,FALSE)-B24</f>
        <v>0</v>
      </c>
    </row>
    <row r="25" spans="2:7" ht="16.5" customHeight="1">
      <c r="B25" s="231">
        <v>115</v>
      </c>
      <c r="C25" s="231" t="s">
        <v>691</v>
      </c>
      <c r="D25" s="232">
        <v>41324400</v>
      </c>
      <c r="F25" s="235">
        <v>6000</v>
      </c>
      <c r="G25" s="31">
        <f>+VLOOKUP(B25,Clasificación!C:C,1,FALSE)-B25</f>
        <v>0</v>
      </c>
    </row>
    <row r="26" spans="2:7" ht="16.5" customHeight="1">
      <c r="B26" s="231">
        <v>11501</v>
      </c>
      <c r="C26" s="231" t="s">
        <v>330</v>
      </c>
      <c r="D26" s="232">
        <v>41324400</v>
      </c>
      <c r="F26" s="235">
        <v>6000</v>
      </c>
      <c r="G26" s="31">
        <f>+VLOOKUP(B26,Clasificación!C:C,1,FALSE)-B26</f>
        <v>0</v>
      </c>
    </row>
    <row r="27" spans="2:7" ht="16.5" customHeight="1">
      <c r="B27" s="231">
        <v>1150102</v>
      </c>
      <c r="C27" s="231" t="s">
        <v>692</v>
      </c>
      <c r="D27" s="232">
        <v>41324400</v>
      </c>
      <c r="F27" s="235">
        <v>6000</v>
      </c>
      <c r="G27" s="31">
        <f>+VLOOKUP(B27,Clasificación!C:C,1,FALSE)-B27</f>
        <v>0</v>
      </c>
    </row>
    <row r="28" spans="2:7" ht="16.5" customHeight="1">
      <c r="B28" s="231">
        <v>12</v>
      </c>
      <c r="C28" s="231" t="s">
        <v>7</v>
      </c>
      <c r="D28" s="232">
        <v>1717086605</v>
      </c>
      <c r="E28" s="31" t="s">
        <v>564</v>
      </c>
      <c r="F28" s="235">
        <v>251776.57</v>
      </c>
      <c r="G28" s="31">
        <f>+VLOOKUP(B28,Clasificación!C:C,1,FALSE)-B28</f>
        <v>0</v>
      </c>
    </row>
    <row r="29" spans="2:7" ht="16.5" customHeight="1">
      <c r="B29" s="231">
        <v>121</v>
      </c>
      <c r="C29" s="231" t="s">
        <v>98</v>
      </c>
      <c r="D29" s="232">
        <v>1585288184</v>
      </c>
      <c r="F29" s="235">
        <v>231838.46</v>
      </c>
      <c r="G29" s="31">
        <f>+VLOOKUP(B29,Clasificación!C:C,1,FALSE)-B29</f>
        <v>0</v>
      </c>
    </row>
    <row r="30" spans="2:7" ht="16.5" customHeight="1">
      <c r="B30" s="231">
        <v>12101</v>
      </c>
      <c r="C30" s="231" t="s">
        <v>63</v>
      </c>
      <c r="D30" s="232">
        <v>900000000</v>
      </c>
      <c r="F30" s="235">
        <v>131619.35999999999</v>
      </c>
      <c r="G30" s="31">
        <f>+VLOOKUP(B30,Clasificación!C:C,1,FALSE)-B30</f>
        <v>0</v>
      </c>
    </row>
    <row r="31" spans="2:7" ht="16.5" customHeight="1">
      <c r="B31" s="231">
        <v>121011</v>
      </c>
      <c r="C31" s="231" t="s">
        <v>615</v>
      </c>
      <c r="D31" s="232">
        <v>900000000</v>
      </c>
      <c r="F31" s="235">
        <v>131619.35999999999</v>
      </c>
      <c r="G31" s="31">
        <f>+VLOOKUP(B31,Clasificación!C:C,1,FALSE)-B31</f>
        <v>0</v>
      </c>
    </row>
    <row r="32" spans="2:7" ht="16.5" customHeight="1">
      <c r="B32" s="231">
        <v>12101103</v>
      </c>
      <c r="C32" s="231" t="s">
        <v>616</v>
      </c>
      <c r="D32" s="232">
        <v>900000000</v>
      </c>
      <c r="F32" s="235">
        <v>131619.35999999999</v>
      </c>
      <c r="G32" s="31">
        <f>+VLOOKUP(B32,Clasificación!C:C,1,FALSE)-B32</f>
        <v>0</v>
      </c>
    </row>
    <row r="33" spans="1:7" ht="16.5" customHeight="1">
      <c r="B33" s="231">
        <v>1210110301</v>
      </c>
      <c r="C33" s="231" t="s">
        <v>617</v>
      </c>
      <c r="D33" s="232">
        <v>900000000</v>
      </c>
      <c r="F33" s="235">
        <v>131619.35999999999</v>
      </c>
      <c r="G33" s="31">
        <f>+VLOOKUP(B33,Clasificación!C:C,1,FALSE)-B33</f>
        <v>0</v>
      </c>
    </row>
    <row r="34" spans="1:7" ht="16.5" customHeight="1">
      <c r="A34" s="31" t="s">
        <v>67</v>
      </c>
      <c r="B34" s="231">
        <v>12102</v>
      </c>
      <c r="C34" s="231" t="s">
        <v>252</v>
      </c>
      <c r="D34" s="232">
        <v>685288184</v>
      </c>
      <c r="E34" s="31" t="s">
        <v>564</v>
      </c>
      <c r="F34" s="235">
        <v>100219.09999999999</v>
      </c>
      <c r="G34" s="31">
        <f>+VLOOKUP(B34,Clasificación!C:C,1,FALSE)-B34</f>
        <v>0</v>
      </c>
    </row>
    <row r="35" spans="1:7" ht="16.5" customHeight="1">
      <c r="B35" s="231">
        <v>121021</v>
      </c>
      <c r="C35" s="231" t="s">
        <v>253</v>
      </c>
      <c r="D35" s="232">
        <v>685288184</v>
      </c>
      <c r="F35" s="235">
        <v>100219.09999999999</v>
      </c>
      <c r="G35" s="31">
        <f>+VLOOKUP(B35,Clasificación!C:C,1,FALSE)-B35</f>
        <v>0</v>
      </c>
    </row>
    <row r="36" spans="1:7" ht="16.5" customHeight="1">
      <c r="B36" s="231">
        <v>1210212</v>
      </c>
      <c r="C36" s="231" t="s">
        <v>254</v>
      </c>
      <c r="D36" s="232">
        <v>683790000</v>
      </c>
      <c r="F36" s="235">
        <v>100000</v>
      </c>
      <c r="G36" s="31">
        <f>+VLOOKUP(B36,Clasificación!C:C,1,FALSE)-B36</f>
        <v>0</v>
      </c>
    </row>
    <row r="37" spans="1:7" ht="16.5" customHeight="1">
      <c r="B37" s="231">
        <v>121021201</v>
      </c>
      <c r="C37" s="231" t="s">
        <v>618</v>
      </c>
      <c r="D37" s="232">
        <v>683790000</v>
      </c>
      <c r="F37" s="235">
        <v>100000</v>
      </c>
      <c r="G37" s="31">
        <f>+VLOOKUP(B37,Clasificación!C:C,1,FALSE)-B37</f>
        <v>0</v>
      </c>
    </row>
    <row r="38" spans="1:7" ht="16.5" customHeight="1">
      <c r="B38" s="231">
        <v>1210218</v>
      </c>
      <c r="C38" s="231" t="s">
        <v>257</v>
      </c>
      <c r="D38" s="232">
        <v>1498184</v>
      </c>
      <c r="F38" s="235">
        <v>219.10000000000036</v>
      </c>
      <c r="G38" s="31">
        <f>+VLOOKUP(B38,Clasificación!C:C,1,FALSE)-B38</f>
        <v>0</v>
      </c>
    </row>
    <row r="39" spans="1:7" ht="16.5" customHeight="1">
      <c r="B39" s="231">
        <v>12102181</v>
      </c>
      <c r="C39" s="231" t="s">
        <v>258</v>
      </c>
      <c r="D39" s="232">
        <v>15988925</v>
      </c>
      <c r="F39" s="235">
        <v>2338.2800000000002</v>
      </c>
      <c r="G39" s="31">
        <f>+VLOOKUP(B39,Clasificación!C:C,1,FALSE)-B39</f>
        <v>0</v>
      </c>
    </row>
    <row r="40" spans="1:7" ht="16.5" customHeight="1">
      <c r="B40" s="231">
        <v>1210218101</v>
      </c>
      <c r="C40" s="231" t="s">
        <v>619</v>
      </c>
      <c r="D40" s="232">
        <v>15988925</v>
      </c>
      <c r="F40" s="235">
        <v>2338.2800000000002</v>
      </c>
      <c r="G40" s="31">
        <f>+VLOOKUP(B40,Clasificación!C:C,1,FALSE)-B40</f>
        <v>0</v>
      </c>
    </row>
    <row r="41" spans="1:7" ht="16.5" customHeight="1">
      <c r="B41" s="231">
        <v>12102182</v>
      </c>
      <c r="C41" s="231" t="s">
        <v>259</v>
      </c>
      <c r="D41" s="232">
        <v>-14490741</v>
      </c>
      <c r="F41" s="235">
        <v>-2119.1799999999998</v>
      </c>
      <c r="G41" s="31">
        <f>+VLOOKUP(B41,Clasificación!C:C,1,FALSE)-B41</f>
        <v>0</v>
      </c>
    </row>
    <row r="42" spans="1:7" ht="16.5" customHeight="1">
      <c r="B42" s="231">
        <v>1210218201</v>
      </c>
      <c r="C42" s="231" t="s">
        <v>620</v>
      </c>
      <c r="D42" s="232">
        <v>-14490741</v>
      </c>
      <c r="F42" s="235">
        <v>-2119.1799999999998</v>
      </c>
      <c r="G42" s="31">
        <f>+VLOOKUP(B42,Clasificación!C:C,1,FALSE)-B42</f>
        <v>0</v>
      </c>
    </row>
    <row r="43" spans="1:7" ht="16.5" customHeight="1">
      <c r="B43" s="231">
        <v>127</v>
      </c>
      <c r="C43" s="231" t="s">
        <v>331</v>
      </c>
      <c r="D43" s="232">
        <v>109925703</v>
      </c>
      <c r="F43" s="235">
        <v>16604.28</v>
      </c>
      <c r="G43" s="31">
        <f>+VLOOKUP(B43,Clasificación!C:C,1,FALSE)-B43</f>
        <v>0</v>
      </c>
    </row>
    <row r="44" spans="1:7" ht="16.5" customHeight="1">
      <c r="B44" s="231">
        <v>12701</v>
      </c>
      <c r="C44" s="231" t="s">
        <v>621</v>
      </c>
      <c r="D44" s="232">
        <v>109925703</v>
      </c>
      <c r="F44" s="235">
        <v>16604.28</v>
      </c>
      <c r="G44" s="31">
        <f>+VLOOKUP(B44,Clasificación!C:C,1,FALSE)-B44</f>
        <v>0</v>
      </c>
    </row>
    <row r="45" spans="1:7" ht="16.5" customHeight="1">
      <c r="B45" s="231">
        <v>1270102</v>
      </c>
      <c r="C45" s="231" t="s">
        <v>99</v>
      </c>
      <c r="D45" s="232">
        <v>32272727</v>
      </c>
      <c r="F45" s="235">
        <v>5081.26</v>
      </c>
      <c r="G45" s="31">
        <f>+VLOOKUP(B45,Clasificación!C:C,1,FALSE)-B45</f>
        <v>0</v>
      </c>
    </row>
    <row r="46" spans="1:7" ht="16.5" customHeight="1">
      <c r="B46" s="231">
        <v>1270103</v>
      </c>
      <c r="C46" s="231" t="s">
        <v>622</v>
      </c>
      <c r="D46" s="232">
        <v>38699244</v>
      </c>
      <c r="F46" s="235">
        <v>5827.1</v>
      </c>
      <c r="G46" s="31">
        <f>+VLOOKUP(B46,Clasificación!C:C,1,FALSE)-B46</f>
        <v>0</v>
      </c>
    </row>
    <row r="47" spans="1:7" ht="16.5" customHeight="1">
      <c r="B47" s="231">
        <v>1270104</v>
      </c>
      <c r="C47" s="231" t="s">
        <v>333</v>
      </c>
      <c r="D47" s="232">
        <v>42764637</v>
      </c>
      <c r="F47" s="235">
        <v>6256.45</v>
      </c>
      <c r="G47" s="31">
        <f>+VLOOKUP(B47,Clasificación!C:C,1,FALSE)-B47</f>
        <v>0</v>
      </c>
    </row>
    <row r="48" spans="1:7" ht="16.5" customHeight="1">
      <c r="A48" s="31" t="s">
        <v>231</v>
      </c>
      <c r="B48" s="231">
        <v>1270107</v>
      </c>
      <c r="C48" s="231" t="s">
        <v>338</v>
      </c>
      <c r="D48" s="232">
        <v>14410909</v>
      </c>
      <c r="F48" s="235">
        <v>2090.9699999999998</v>
      </c>
      <c r="G48" s="31">
        <f>+VLOOKUP(B48,Clasificación!C:C,1,FALSE)-B48</f>
        <v>0</v>
      </c>
    </row>
    <row r="49" spans="1:7" ht="16.5" customHeight="1">
      <c r="A49" s="31" t="s">
        <v>97</v>
      </c>
      <c r="B49" s="231">
        <v>1270120</v>
      </c>
      <c r="C49" s="231" t="s">
        <v>334</v>
      </c>
      <c r="D49" s="232">
        <v>-18221814</v>
      </c>
      <c r="F49" s="235">
        <v>-2651.5</v>
      </c>
      <c r="G49" s="31">
        <f>+VLOOKUP(B49,Clasificación!C:C,1,FALSE)-B49</f>
        <v>0</v>
      </c>
    </row>
    <row r="50" spans="1:7" ht="16.5" customHeight="1">
      <c r="B50" s="231">
        <v>127012002</v>
      </c>
      <c r="C50" s="231" t="s">
        <v>335</v>
      </c>
      <c r="D50" s="232">
        <v>-1613636</v>
      </c>
      <c r="F50" s="235">
        <v>-233.07</v>
      </c>
      <c r="G50" s="31">
        <f>+VLOOKUP(B50,Clasificación!C:C,1,FALSE)-B50</f>
        <v>0</v>
      </c>
    </row>
    <row r="51" spans="1:7" ht="16.5" customHeight="1">
      <c r="B51" s="231">
        <v>127012003</v>
      </c>
      <c r="C51" s="231" t="s">
        <v>336</v>
      </c>
      <c r="D51" s="232">
        <v>-5692877</v>
      </c>
      <c r="F51" s="235">
        <v>-838.01</v>
      </c>
      <c r="G51" s="31">
        <f>+VLOOKUP(B51,Clasificación!C:C,1,FALSE)-B51</f>
        <v>0</v>
      </c>
    </row>
    <row r="52" spans="1:7" ht="16.5" customHeight="1">
      <c r="B52" s="231">
        <v>127012004</v>
      </c>
      <c r="C52" s="231" t="s">
        <v>337</v>
      </c>
      <c r="D52" s="232">
        <v>-7312574</v>
      </c>
      <c r="F52" s="235">
        <v>-1058.27</v>
      </c>
      <c r="G52" s="31">
        <f>+VLOOKUP(B52,Clasificación!C:C,1,FALSE)-B52</f>
        <v>0</v>
      </c>
    </row>
    <row r="53" spans="1:7" ht="16.5" customHeight="1">
      <c r="B53" s="231">
        <v>127012006</v>
      </c>
      <c r="C53" s="231" t="s">
        <v>623</v>
      </c>
      <c r="D53" s="232">
        <v>-3602727</v>
      </c>
      <c r="F53" s="235">
        <v>-522.15</v>
      </c>
      <c r="G53" s="31">
        <f>+VLOOKUP(B53,Clasificación!C:C,1,FALSE)-B53</f>
        <v>0</v>
      </c>
    </row>
    <row r="54" spans="1:7" ht="16.5" customHeight="1">
      <c r="A54" s="31" t="s">
        <v>567</v>
      </c>
      <c r="B54" s="231">
        <v>129</v>
      </c>
      <c r="C54" s="231" t="s">
        <v>339</v>
      </c>
      <c r="D54" s="232">
        <v>21872718</v>
      </c>
      <c r="F54" s="235">
        <v>3336</v>
      </c>
      <c r="G54" s="31">
        <f>+VLOOKUP(B54,Clasificación!C:C,1,FALSE)-B54</f>
        <v>0</v>
      </c>
    </row>
    <row r="55" spans="1:7" ht="16.5" customHeight="1">
      <c r="B55" s="231">
        <v>12901</v>
      </c>
      <c r="C55" s="231" t="s">
        <v>624</v>
      </c>
      <c r="D55" s="232">
        <v>21872718</v>
      </c>
      <c r="F55" s="235">
        <v>3336</v>
      </c>
      <c r="G55" s="31">
        <f>+VLOOKUP(B55,Clasificación!C:C,1,FALSE)-B55</f>
        <v>0</v>
      </c>
    </row>
    <row r="56" spans="1:7" ht="16.5" customHeight="1">
      <c r="B56" s="231">
        <v>2</v>
      </c>
      <c r="C56" s="231" t="s">
        <v>8</v>
      </c>
      <c r="D56" s="232">
        <v>202098878</v>
      </c>
      <c r="F56" s="235">
        <v>29503.269999999986</v>
      </c>
      <c r="G56" s="31">
        <f>+VLOOKUP(B56,Clasificación!C:C,1,FALSE)-B56</f>
        <v>0</v>
      </c>
    </row>
    <row r="57" spans="1:7" ht="16.5" customHeight="1">
      <c r="B57" s="231">
        <v>21</v>
      </c>
      <c r="C57" s="231" t="s">
        <v>9</v>
      </c>
      <c r="D57" s="232">
        <v>202098878</v>
      </c>
      <c r="F57" s="235">
        <v>29503.269999999986</v>
      </c>
      <c r="G57" s="31">
        <f>+VLOOKUP(B57,Clasificación!C:C,1,FALSE)-B57</f>
        <v>0</v>
      </c>
    </row>
    <row r="58" spans="1:7" ht="16.5" customHeight="1">
      <c r="B58" s="231">
        <v>211</v>
      </c>
      <c r="C58" s="231" t="s">
        <v>260</v>
      </c>
      <c r="D58" s="232">
        <v>195877180</v>
      </c>
      <c r="F58" s="235">
        <v>28594.999999999971</v>
      </c>
      <c r="G58" s="31">
        <f>+VLOOKUP(B58,Clasificación!C:C,1,FALSE)-B58</f>
        <v>0</v>
      </c>
    </row>
    <row r="59" spans="1:7" ht="16.5" customHeight="1">
      <c r="B59" s="231">
        <v>21101</v>
      </c>
      <c r="C59" s="231" t="s">
        <v>177</v>
      </c>
      <c r="D59" s="232">
        <v>1249327</v>
      </c>
      <c r="F59" s="235">
        <v>182.38000000000011</v>
      </c>
      <c r="G59" s="31">
        <f>+VLOOKUP(B59,Clasificación!C:C,1,FALSE)-B59</f>
        <v>0</v>
      </c>
    </row>
    <row r="60" spans="1:7" ht="16.5" customHeight="1">
      <c r="A60" s="31" t="s">
        <v>371</v>
      </c>
      <c r="B60" s="231">
        <v>2110102</v>
      </c>
      <c r="C60" s="231" t="s">
        <v>693</v>
      </c>
      <c r="D60" s="232">
        <v>1249327</v>
      </c>
      <c r="F60" s="235">
        <v>182.38000000000011</v>
      </c>
      <c r="G60" s="31">
        <f>+VLOOKUP(B60,Clasificación!C:C,1,FALSE)-B60</f>
        <v>0</v>
      </c>
    </row>
    <row r="61" spans="1:7" ht="16.5" customHeight="1">
      <c r="B61" s="231">
        <v>211010201</v>
      </c>
      <c r="C61" s="231" t="s">
        <v>694</v>
      </c>
      <c r="D61" s="232">
        <v>510412</v>
      </c>
      <c r="F61" s="235">
        <v>74.510000000000218</v>
      </c>
      <c r="G61" s="31">
        <f>+VLOOKUP(B61,Clasificación!C:C,1,FALSE)-B61</f>
        <v>0</v>
      </c>
    </row>
    <row r="62" spans="1:7" ht="16.5" customHeight="1">
      <c r="B62" s="231">
        <v>211010202</v>
      </c>
      <c r="C62" s="231" t="s">
        <v>695</v>
      </c>
      <c r="D62" s="232">
        <v>738915</v>
      </c>
      <c r="F62" s="235">
        <v>107.86999999999989</v>
      </c>
      <c r="G62" s="31">
        <f>+VLOOKUP(B62,Clasificación!C:C,1,FALSE)-B62</f>
        <v>0</v>
      </c>
    </row>
    <row r="63" spans="1:7" ht="16.5" customHeight="1">
      <c r="A63" s="31" t="s">
        <v>371</v>
      </c>
      <c r="B63" s="231">
        <v>21103</v>
      </c>
      <c r="C63" s="231" t="s">
        <v>234</v>
      </c>
      <c r="D63" s="232">
        <v>156018496</v>
      </c>
      <c r="F63" s="235">
        <v>22776.25999999998</v>
      </c>
      <c r="G63" s="31">
        <f>+VLOOKUP(B63,Clasificación!C:C,1,FALSE)-B63</f>
        <v>0</v>
      </c>
    </row>
    <row r="64" spans="1:7" ht="16.5" customHeight="1">
      <c r="B64" s="231">
        <v>211030104</v>
      </c>
      <c r="C64" s="231" t="s">
        <v>625</v>
      </c>
      <c r="D64" s="232">
        <v>156018496</v>
      </c>
      <c r="F64" s="235">
        <v>22776.25999999998</v>
      </c>
      <c r="G64" s="31">
        <f>+VLOOKUP(B64,Clasificación!C:C,1,FALSE)-B64</f>
        <v>0</v>
      </c>
    </row>
    <row r="65" spans="1:7" ht="16.5" customHeight="1">
      <c r="A65" s="31" t="s">
        <v>371</v>
      </c>
      <c r="B65" s="231">
        <v>21107</v>
      </c>
      <c r="C65" s="231" t="s">
        <v>262</v>
      </c>
      <c r="D65" s="232">
        <v>38609357</v>
      </c>
      <c r="F65" s="235">
        <v>5636.3600000000006</v>
      </c>
      <c r="G65" s="31">
        <f>+VLOOKUP(B65,Clasificación!C:C,1,FALSE)-B65</f>
        <v>0</v>
      </c>
    </row>
    <row r="66" spans="1:7" ht="16.5" customHeight="1">
      <c r="B66" s="231">
        <v>2110701</v>
      </c>
      <c r="C66" s="231" t="s">
        <v>626</v>
      </c>
      <c r="D66" s="232">
        <v>1284120</v>
      </c>
      <c r="F66" s="235">
        <v>187.45999999999913</v>
      </c>
      <c r="G66" s="31">
        <f>+VLOOKUP(B66,Clasificación!C:C,1,FALSE)-B66</f>
        <v>0</v>
      </c>
    </row>
    <row r="67" spans="1:7" ht="16.5" customHeight="1">
      <c r="A67" s="31" t="s">
        <v>371</v>
      </c>
      <c r="B67" s="231">
        <v>2110702</v>
      </c>
      <c r="C67" s="231" t="s">
        <v>235</v>
      </c>
      <c r="D67" s="232">
        <v>37325237</v>
      </c>
      <c r="F67" s="235">
        <v>5448.9000000000015</v>
      </c>
      <c r="G67" s="31">
        <f>+VLOOKUP(B67,Clasificación!C:C,1,FALSE)-B67</f>
        <v>0</v>
      </c>
    </row>
    <row r="68" spans="1:7" ht="16.5" customHeight="1">
      <c r="B68" s="231">
        <v>214</v>
      </c>
      <c r="C68" s="231" t="s">
        <v>10</v>
      </c>
      <c r="D68" s="232">
        <v>6221698</v>
      </c>
      <c r="F68" s="235">
        <v>908.27000000000044</v>
      </c>
      <c r="G68" s="31">
        <f>+VLOOKUP(B68,Clasificación!C:C,1,FALSE)-B68</f>
        <v>0</v>
      </c>
    </row>
    <row r="69" spans="1:7" ht="16.5" customHeight="1">
      <c r="B69" s="231">
        <v>21401</v>
      </c>
      <c r="C69" s="231" t="s">
        <v>263</v>
      </c>
      <c r="D69" s="232">
        <v>6221698</v>
      </c>
      <c r="F69" s="235">
        <v>908.27000000000044</v>
      </c>
      <c r="G69" s="31">
        <f>+VLOOKUP(B69,Clasificación!C:C,1,FALSE)-B69</f>
        <v>0</v>
      </c>
    </row>
    <row r="70" spans="1:7" ht="16.5" customHeight="1">
      <c r="A70" s="31" t="s">
        <v>371</v>
      </c>
      <c r="B70" s="231">
        <v>2140105</v>
      </c>
      <c r="C70" s="231" t="s">
        <v>237</v>
      </c>
      <c r="D70" s="232">
        <v>2733333</v>
      </c>
      <c r="F70" s="235">
        <v>399.02000000000004</v>
      </c>
      <c r="G70" s="31">
        <f>+VLOOKUP(B70,Clasificación!C:C,1,FALSE)-B70</f>
        <v>0</v>
      </c>
    </row>
    <row r="71" spans="1:7" ht="16.5" customHeight="1">
      <c r="A71" s="31" t="s">
        <v>371</v>
      </c>
      <c r="B71" s="231">
        <v>2140107</v>
      </c>
      <c r="C71" s="231" t="s">
        <v>100</v>
      </c>
      <c r="D71" s="232">
        <v>3488365</v>
      </c>
      <c r="F71" s="235">
        <v>509.25</v>
      </c>
      <c r="G71" s="31">
        <f>+VLOOKUP(B71,Clasificación!C:C,1,FALSE)-B71</f>
        <v>0</v>
      </c>
    </row>
    <row r="72" spans="1:7" ht="16.5" customHeight="1">
      <c r="B72" s="231"/>
      <c r="C72" s="231"/>
      <c r="D72" s="232"/>
      <c r="F72" s="235"/>
    </row>
    <row r="73" spans="1:7" ht="16.5" customHeight="1">
      <c r="B73" s="231"/>
      <c r="C73" s="231"/>
      <c r="D73" s="232"/>
      <c r="F73" s="235"/>
    </row>
    <row r="74" spans="1:7" ht="16.5" customHeight="1">
      <c r="A74" s="31" t="s">
        <v>371</v>
      </c>
      <c r="B74" s="231">
        <v>3</v>
      </c>
      <c r="C74" s="231" t="s">
        <v>18</v>
      </c>
      <c r="D74" s="232">
        <v>3754264685</v>
      </c>
      <c r="F74" s="235">
        <v>549710.08000000007</v>
      </c>
      <c r="G74" s="31">
        <f>+VLOOKUP(B74,Clasificación!C:C,1,FALSE)-B74</f>
        <v>0</v>
      </c>
    </row>
    <row r="75" spans="1:7" ht="16.5" customHeight="1">
      <c r="B75" s="231">
        <v>310</v>
      </c>
      <c r="C75" s="231" t="s">
        <v>102</v>
      </c>
      <c r="D75" s="232">
        <v>4860771806</v>
      </c>
      <c r="F75" s="235">
        <v>710719.38</v>
      </c>
      <c r="G75" s="31">
        <f>+VLOOKUP(B75,Clasificación!C:C,1,FALSE)-B75</f>
        <v>0</v>
      </c>
    </row>
    <row r="76" spans="1:7" ht="16.5" customHeight="1">
      <c r="B76" s="231">
        <v>310101</v>
      </c>
      <c r="C76" s="231" t="s">
        <v>628</v>
      </c>
      <c r="D76" s="232">
        <v>2500000000</v>
      </c>
      <c r="F76" s="235">
        <v>366628.41</v>
      </c>
      <c r="G76" s="31">
        <f>+VLOOKUP(B76,Clasificación!C:C,1,FALSE)-B76</f>
        <v>0</v>
      </c>
    </row>
    <row r="77" spans="1:7" ht="16.5" customHeight="1">
      <c r="A77" s="31" t="s">
        <v>256</v>
      </c>
      <c r="B77" s="231">
        <v>31010101</v>
      </c>
      <c r="C77" s="231" t="s">
        <v>343</v>
      </c>
      <c r="D77" s="232">
        <v>2500000000</v>
      </c>
      <c r="F77" s="235">
        <v>366628.41</v>
      </c>
      <c r="G77" s="31">
        <f>+VLOOKUP(B77,Clasificación!C:C,1,FALSE)-B77</f>
        <v>0</v>
      </c>
    </row>
    <row r="78" spans="1:7" ht="16.5" customHeight="1">
      <c r="B78" s="231">
        <v>310102</v>
      </c>
      <c r="C78" s="231" t="s">
        <v>629</v>
      </c>
      <c r="D78" s="232">
        <v>2360771806</v>
      </c>
      <c r="F78" s="235">
        <v>344090.97</v>
      </c>
      <c r="G78" s="31">
        <f>+VLOOKUP(B78,Clasificación!C:C,1,FALSE)-B78</f>
        <v>0</v>
      </c>
    </row>
    <row r="79" spans="1:7" ht="16.5" customHeight="1">
      <c r="A79" s="31" t="s">
        <v>256</v>
      </c>
      <c r="B79" s="231">
        <v>31010201</v>
      </c>
      <c r="C79" s="231" t="s">
        <v>696</v>
      </c>
      <c r="D79" s="232">
        <v>1680000000</v>
      </c>
      <c r="F79" s="235">
        <v>245248.45</v>
      </c>
      <c r="G79" s="31">
        <f>+VLOOKUP(B79,Clasificación!C:C,1,FALSE)-B79</f>
        <v>0</v>
      </c>
    </row>
    <row r="80" spans="1:7" ht="16.5" customHeight="1">
      <c r="A80" s="31" t="s">
        <v>256</v>
      </c>
      <c r="B80" s="231">
        <v>31010202</v>
      </c>
      <c r="C80" s="231" t="s">
        <v>630</v>
      </c>
      <c r="D80" s="232">
        <v>680771806</v>
      </c>
      <c r="F80" s="235">
        <v>98842.52</v>
      </c>
      <c r="G80" s="31">
        <f>+VLOOKUP(B80,Clasificación!C:C,1,FALSE)-B80</f>
        <v>0</v>
      </c>
    </row>
    <row r="81" spans="1:7" ht="16.5" customHeight="1">
      <c r="A81" s="31" t="s">
        <v>256</v>
      </c>
      <c r="B81" s="231">
        <v>315</v>
      </c>
      <c r="C81" s="231" t="s">
        <v>12</v>
      </c>
      <c r="D81" s="232">
        <v>2754149</v>
      </c>
      <c r="F81" s="235">
        <v>399.62</v>
      </c>
      <c r="G81" s="31">
        <f>+VLOOKUP(B81,Clasificación!C:C,1,FALSE)-B81</f>
        <v>0</v>
      </c>
    </row>
    <row r="82" spans="1:7" ht="16.5" customHeight="1">
      <c r="A82" s="31" t="s">
        <v>256</v>
      </c>
      <c r="B82" s="231">
        <v>31501</v>
      </c>
      <c r="C82" s="231" t="s">
        <v>631</v>
      </c>
      <c r="D82" s="232">
        <v>2618753</v>
      </c>
      <c r="F82" s="235">
        <v>379.97</v>
      </c>
      <c r="G82" s="31">
        <f>+VLOOKUP(B82,Clasificación!C:C,1,FALSE)-B82</f>
        <v>0</v>
      </c>
    </row>
    <row r="83" spans="1:7" ht="16.5" customHeight="1">
      <c r="A83" s="31" t="s">
        <v>256</v>
      </c>
      <c r="B83" s="231">
        <v>31502</v>
      </c>
      <c r="C83" s="231" t="s">
        <v>632</v>
      </c>
      <c r="D83" s="232">
        <v>135396</v>
      </c>
      <c r="F83" s="235">
        <v>19.649999999999999</v>
      </c>
      <c r="G83" s="31">
        <f>+VLOOKUP(B83,Clasificación!C:C,1,FALSE)-B83</f>
        <v>0</v>
      </c>
    </row>
    <row r="84" spans="1:7" ht="16.5" customHeight="1">
      <c r="A84" s="31" t="s">
        <v>256</v>
      </c>
      <c r="B84" s="231">
        <v>316</v>
      </c>
      <c r="C84" s="231" t="s">
        <v>82</v>
      </c>
      <c r="D84" s="232">
        <v>-1109261270</v>
      </c>
      <c r="F84" s="235">
        <v>-161408.91999999995</v>
      </c>
      <c r="G84" s="31">
        <f>+VLOOKUP(B84,Clasificación!C:C,1,FALSE)-B84</f>
        <v>0</v>
      </c>
    </row>
    <row r="85" spans="1:7" ht="16.5" customHeight="1">
      <c r="B85" s="231">
        <v>31601</v>
      </c>
      <c r="C85" s="231" t="s">
        <v>103</v>
      </c>
      <c r="D85" s="232">
        <v>-579407761</v>
      </c>
      <c r="F85" s="235">
        <v>-87604.93</v>
      </c>
      <c r="G85" s="31">
        <f>+VLOOKUP(B85,Clasificación!C:C,1,FALSE)-B85</f>
        <v>0</v>
      </c>
    </row>
    <row r="86" spans="1:7" ht="16.5" customHeight="1">
      <c r="B86" s="231">
        <v>31602</v>
      </c>
      <c r="C86" s="231" t="s">
        <v>104</v>
      </c>
      <c r="D86" s="232">
        <v>-529853509</v>
      </c>
      <c r="F86" s="235">
        <v>-73803.990000000005</v>
      </c>
      <c r="G86" s="31">
        <f>+VLOOKUP(B86,Clasificación!C:C,1,FALSE)-B86</f>
        <v>0</v>
      </c>
    </row>
    <row r="87" spans="1:7" ht="16.5" customHeight="1">
      <c r="B87" s="231">
        <v>4</v>
      </c>
      <c r="C87" s="231" t="s">
        <v>105</v>
      </c>
      <c r="D87" s="232">
        <v>-14873077</v>
      </c>
      <c r="F87" s="235">
        <v>-3293.01</v>
      </c>
      <c r="G87" s="31">
        <f>+VLOOKUP(B87,Clasificación!C:C,1,FALSE)-B87</f>
        <v>0</v>
      </c>
    </row>
    <row r="88" spans="1:7" ht="16.5" customHeight="1">
      <c r="A88" s="31" t="s">
        <v>258</v>
      </c>
      <c r="B88" s="231">
        <v>403</v>
      </c>
      <c r="C88" s="231" t="s">
        <v>265</v>
      </c>
      <c r="D88" s="232">
        <v>-12028260</v>
      </c>
      <c r="F88" s="235">
        <v>-1735.61</v>
      </c>
      <c r="G88" s="31">
        <f>+VLOOKUP(B88,Clasificación!C:C,1,FALSE)-B88</f>
        <v>0</v>
      </c>
    </row>
    <row r="89" spans="1:7" ht="16.5" customHeight="1">
      <c r="A89" s="31" t="s">
        <v>258</v>
      </c>
      <c r="B89" s="231">
        <v>40301</v>
      </c>
      <c r="C89" s="231" t="s">
        <v>266</v>
      </c>
      <c r="D89" s="232">
        <v>-12028260</v>
      </c>
      <c r="F89" s="235">
        <v>-1735.61</v>
      </c>
      <c r="G89" s="31">
        <f>+VLOOKUP(B89,Clasificación!C:C,1,FALSE)-B89</f>
        <v>0</v>
      </c>
    </row>
    <row r="90" spans="1:7" ht="16.5" customHeight="1">
      <c r="A90" s="31" t="s">
        <v>258</v>
      </c>
      <c r="B90" s="231">
        <v>4030101</v>
      </c>
      <c r="C90" s="231" t="s">
        <v>266</v>
      </c>
      <c r="D90" s="232">
        <v>-12028260</v>
      </c>
      <c r="F90" s="235">
        <v>-1735.61</v>
      </c>
      <c r="G90" s="31">
        <f>+VLOOKUP(B90,Clasificación!C:C,1,FALSE)-B90</f>
        <v>0</v>
      </c>
    </row>
    <row r="91" spans="1:7" ht="16.5" customHeight="1">
      <c r="A91" s="31" t="s">
        <v>258</v>
      </c>
      <c r="B91" s="231">
        <v>403010106</v>
      </c>
      <c r="C91" s="231" t="s">
        <v>233</v>
      </c>
      <c r="D91" s="232">
        <v>-12028260</v>
      </c>
      <c r="F91" s="235">
        <v>-1735.61</v>
      </c>
      <c r="G91" s="31">
        <f>+VLOOKUP(B91,Clasificación!C:C,1,FALSE)-B91</f>
        <v>0</v>
      </c>
    </row>
    <row r="92" spans="1:7" ht="16.5" customHeight="1">
      <c r="A92" s="31" t="s">
        <v>258</v>
      </c>
      <c r="B92" s="231">
        <v>406</v>
      </c>
      <c r="C92" s="231" t="s">
        <v>344</v>
      </c>
      <c r="D92" s="232">
        <v>-10910</v>
      </c>
      <c r="F92" s="235">
        <v>-1.59</v>
      </c>
      <c r="G92" s="31">
        <f>+VLOOKUP(B92,Clasificación!C:C,1,FALSE)-B92</f>
        <v>0</v>
      </c>
    </row>
    <row r="93" spans="1:7" ht="16.5" customHeight="1">
      <c r="A93" s="31" t="s">
        <v>258</v>
      </c>
      <c r="B93" s="231">
        <v>40604</v>
      </c>
      <c r="C93" s="231" t="s">
        <v>420</v>
      </c>
      <c r="D93" s="232">
        <v>-8728</v>
      </c>
      <c r="F93" s="235">
        <v>-1.27</v>
      </c>
      <c r="G93" s="31">
        <f>+VLOOKUP(B93,Clasificación!C:C,1,FALSE)-B93</f>
        <v>0</v>
      </c>
    </row>
    <row r="94" spans="1:7" ht="16.5" customHeight="1">
      <c r="A94" s="31" t="s">
        <v>258</v>
      </c>
      <c r="B94" s="231">
        <v>4060401</v>
      </c>
      <c r="C94" s="231" t="s">
        <v>421</v>
      </c>
      <c r="D94" s="232">
        <v>-8728</v>
      </c>
      <c r="F94" s="235">
        <v>-1.27</v>
      </c>
      <c r="G94" s="31">
        <f>+VLOOKUP(B94,Clasificación!C:C,1,FALSE)-B94</f>
        <v>0</v>
      </c>
    </row>
    <row r="95" spans="1:7" ht="16.5" customHeight="1">
      <c r="B95" s="231">
        <v>40605</v>
      </c>
      <c r="C95" s="231" t="s">
        <v>402</v>
      </c>
      <c r="D95" s="232">
        <v>-2182</v>
      </c>
      <c r="F95" s="235">
        <v>-0.32</v>
      </c>
      <c r="G95" s="31">
        <f>+VLOOKUP(B95,Clasificación!C:C,1,FALSE)-B95</f>
        <v>0</v>
      </c>
    </row>
    <row r="96" spans="1:7" ht="16.5" customHeight="1">
      <c r="A96" s="31" t="s">
        <v>472</v>
      </c>
      <c r="B96" s="231">
        <v>4060501</v>
      </c>
      <c r="C96" s="231" t="s">
        <v>422</v>
      </c>
      <c r="D96" s="232">
        <v>-2182</v>
      </c>
      <c r="F96" s="235">
        <v>-0.32</v>
      </c>
      <c r="G96" s="31">
        <f>+VLOOKUP(B96,Clasificación!C:C,1,FALSE)-B96</f>
        <v>0</v>
      </c>
    </row>
    <row r="97" spans="1:7" ht="16.5" customHeight="1">
      <c r="A97" s="31" t="s">
        <v>472</v>
      </c>
      <c r="B97" s="231">
        <v>407</v>
      </c>
      <c r="C97" s="231" t="s">
        <v>135</v>
      </c>
      <c r="D97" s="232">
        <v>-1075</v>
      </c>
      <c r="F97" s="235">
        <v>-1143.51</v>
      </c>
      <c r="G97" s="31">
        <f>+VLOOKUP(B97,Clasificación!C:C,1,FALSE)-B97</f>
        <v>0</v>
      </c>
    </row>
    <row r="98" spans="1:7" ht="16.5" customHeight="1">
      <c r="A98" s="31" t="s">
        <v>472</v>
      </c>
      <c r="B98" s="231">
        <v>40701</v>
      </c>
      <c r="C98" s="231" t="s">
        <v>697</v>
      </c>
      <c r="D98" s="232">
        <v>-1075</v>
      </c>
      <c r="F98" s="235">
        <v>-0.16</v>
      </c>
      <c r="G98" s="31">
        <f>+VLOOKUP(B98,Clasificación!C:C,1,FALSE)-B98</f>
        <v>0</v>
      </c>
    </row>
    <row r="99" spans="1:7" ht="16.5" customHeight="1">
      <c r="A99" s="31" t="s">
        <v>472</v>
      </c>
      <c r="B99" s="231">
        <v>408</v>
      </c>
      <c r="C99" s="231" t="s">
        <v>267</v>
      </c>
      <c r="D99" s="232">
        <v>-2832832</v>
      </c>
      <c r="F99" s="235">
        <v>-412.3</v>
      </c>
      <c r="G99" s="31">
        <f>+VLOOKUP(B99,Clasificación!C:C,1,FALSE)-B99</f>
        <v>0</v>
      </c>
    </row>
    <row r="100" spans="1:7" ht="16.5" customHeight="1">
      <c r="A100" s="31" t="s">
        <v>472</v>
      </c>
      <c r="B100" s="231">
        <v>40802</v>
      </c>
      <c r="C100" s="231" t="s">
        <v>241</v>
      </c>
      <c r="D100" s="232">
        <v>-69</v>
      </c>
      <c r="F100" s="235">
        <v>-0.01</v>
      </c>
      <c r="G100" s="31">
        <f>+VLOOKUP(B100,Clasificación!C:C,1,FALSE)-B100</f>
        <v>0</v>
      </c>
    </row>
    <row r="101" spans="1:7" ht="16.5" customHeight="1">
      <c r="A101" s="31" t="s">
        <v>472</v>
      </c>
      <c r="B101" s="231">
        <v>40803</v>
      </c>
      <c r="C101" s="231" t="s">
        <v>345</v>
      </c>
      <c r="D101" s="232">
        <v>-2832763</v>
      </c>
      <c r="F101" s="235">
        <v>-412.29</v>
      </c>
      <c r="G101" s="31">
        <f>+VLOOKUP(B101,Clasificación!C:C,1,FALSE)-B101</f>
        <v>0</v>
      </c>
    </row>
    <row r="102" spans="1:7" ht="16.5" customHeight="1">
      <c r="A102" s="31" t="s">
        <v>472</v>
      </c>
      <c r="B102" s="231">
        <v>5</v>
      </c>
      <c r="C102" s="231" t="s">
        <v>113</v>
      </c>
      <c r="D102" s="232">
        <v>544726586</v>
      </c>
      <c r="F102" s="235">
        <v>77097</v>
      </c>
      <c r="G102" s="31">
        <f>+VLOOKUP(B102,Clasificación!C:C,1,FALSE)-B102</f>
        <v>0</v>
      </c>
    </row>
    <row r="103" spans="1:7" ht="16.5" customHeight="1">
      <c r="B103" s="231">
        <v>51</v>
      </c>
      <c r="C103" s="231" t="s">
        <v>268</v>
      </c>
      <c r="D103" s="232">
        <v>544726586</v>
      </c>
      <c r="F103" s="235">
        <v>77097</v>
      </c>
      <c r="G103" s="31">
        <f>+VLOOKUP(B103,Clasificación!C:C,1,FALSE)-B103</f>
        <v>0</v>
      </c>
    </row>
    <row r="104" spans="1:7" ht="16.5" customHeight="1">
      <c r="B104" s="231">
        <v>511</v>
      </c>
      <c r="C104" s="231" t="s">
        <v>269</v>
      </c>
      <c r="D104" s="232">
        <v>44966110</v>
      </c>
      <c r="F104" s="235">
        <v>6530.68</v>
      </c>
      <c r="G104" s="31">
        <f>+VLOOKUP(B104,Clasificación!C:C,1,FALSE)-B104</f>
        <v>0</v>
      </c>
    </row>
    <row r="105" spans="1:7" ht="16.5" customHeight="1">
      <c r="B105" s="231">
        <v>51102</v>
      </c>
      <c r="C105" s="231" t="s">
        <v>270</v>
      </c>
      <c r="D105" s="232">
        <v>41324400</v>
      </c>
      <c r="F105" s="235">
        <v>6000</v>
      </c>
      <c r="G105" s="31">
        <f>+VLOOKUP(B105,Clasificación!C:C,1,FALSE)-B105</f>
        <v>0</v>
      </c>
    </row>
    <row r="106" spans="1:7" ht="16.5" customHeight="1">
      <c r="B106" s="231">
        <v>5110201</v>
      </c>
      <c r="C106" s="231" t="s">
        <v>698</v>
      </c>
      <c r="D106" s="232">
        <v>41324400</v>
      </c>
      <c r="F106" s="235">
        <v>6000</v>
      </c>
      <c r="G106" s="31">
        <f>+VLOOKUP(B106,Clasificación!C:C,1,FALSE)-B106</f>
        <v>0</v>
      </c>
    </row>
    <row r="107" spans="1:7" ht="16.5" customHeight="1">
      <c r="A107" s="31" t="s">
        <v>371</v>
      </c>
      <c r="B107" s="231">
        <v>511020101</v>
      </c>
      <c r="C107" s="231" t="s">
        <v>242</v>
      </c>
      <c r="D107" s="232">
        <v>41324400</v>
      </c>
      <c r="F107" s="235">
        <v>6000</v>
      </c>
      <c r="G107" s="31">
        <f>+VLOOKUP(B107,Clasificación!C:C,1,FALSE)-B107</f>
        <v>0</v>
      </c>
    </row>
    <row r="108" spans="1:7" ht="16.5" customHeight="1">
      <c r="B108" s="231">
        <v>51104</v>
      </c>
      <c r="C108" s="231" t="s">
        <v>699</v>
      </c>
      <c r="D108" s="232">
        <v>3641710</v>
      </c>
      <c r="F108" s="235">
        <v>530.67999999999995</v>
      </c>
      <c r="G108" s="31">
        <f>+VLOOKUP(B108,Clasificación!C:C,1,FALSE)-B108</f>
        <v>0</v>
      </c>
    </row>
    <row r="109" spans="1:7" ht="16.5" customHeight="1">
      <c r="A109" s="31" t="s">
        <v>258</v>
      </c>
      <c r="B109" s="231">
        <v>5110401</v>
      </c>
      <c r="C109" s="231" t="s">
        <v>699</v>
      </c>
      <c r="D109" s="232">
        <v>3641710</v>
      </c>
      <c r="F109" s="235">
        <v>530.67999999999995</v>
      </c>
      <c r="G109" s="31">
        <f>+VLOOKUP(B109,Clasificación!C:C,1,FALSE)-B109</f>
        <v>0</v>
      </c>
    </row>
    <row r="110" spans="1:7" ht="16.5" customHeight="1">
      <c r="B110" s="231">
        <v>512</v>
      </c>
      <c r="C110" s="231" t="s">
        <v>137</v>
      </c>
      <c r="D110" s="232">
        <v>23879785</v>
      </c>
      <c r="F110" s="235">
        <v>3415.08</v>
      </c>
      <c r="G110" s="31">
        <f>+VLOOKUP(B110,Clasificación!C:C,1,FALSE)-B110</f>
        <v>0</v>
      </c>
    </row>
    <row r="111" spans="1:7" ht="16.5" customHeight="1">
      <c r="A111" s="31" t="s">
        <v>472</v>
      </c>
      <c r="B111" s="231">
        <v>51201</v>
      </c>
      <c r="C111" s="231" t="s">
        <v>700</v>
      </c>
      <c r="D111" s="232">
        <v>21138184</v>
      </c>
      <c r="F111" s="235">
        <v>3030.11</v>
      </c>
      <c r="G111" s="31">
        <f>+VLOOKUP(B111,Clasificación!C:C,1,FALSE)-B111</f>
        <v>0</v>
      </c>
    </row>
    <row r="112" spans="1:7" ht="16.5" customHeight="1">
      <c r="B112" s="231">
        <v>5120101</v>
      </c>
      <c r="C112" s="231" t="s">
        <v>700</v>
      </c>
      <c r="D112" s="232">
        <v>21138184</v>
      </c>
      <c r="F112" s="235">
        <v>3030.11</v>
      </c>
      <c r="G112" s="31">
        <f>+VLOOKUP(B112,Clasificación!C:C,1,FALSE)-B112</f>
        <v>0</v>
      </c>
    </row>
    <row r="113" spans="1:7" ht="16.5" customHeight="1">
      <c r="A113" s="31" t="s">
        <v>256</v>
      </c>
      <c r="B113" s="231">
        <v>51203</v>
      </c>
      <c r="C113" s="231" t="s">
        <v>110</v>
      </c>
      <c r="D113" s="232">
        <v>2741601</v>
      </c>
      <c r="F113" s="235">
        <v>384.97</v>
      </c>
      <c r="G113" s="31">
        <f>+VLOOKUP(B113,Clasificación!C:C,1,FALSE)-B113</f>
        <v>0</v>
      </c>
    </row>
    <row r="114" spans="1:7" ht="16.5" customHeight="1">
      <c r="B114" s="231">
        <v>513</v>
      </c>
      <c r="C114" s="231" t="s">
        <v>14</v>
      </c>
      <c r="D114" s="232">
        <v>411024435</v>
      </c>
      <c r="F114" s="235">
        <v>59467.199999999997</v>
      </c>
      <c r="G114" s="31">
        <f>+VLOOKUP(B114,Clasificación!C:C,1,FALSE)-B114</f>
        <v>0</v>
      </c>
    </row>
    <row r="115" spans="1:7" ht="16.5" customHeight="1">
      <c r="A115" s="31" t="s">
        <v>566</v>
      </c>
      <c r="B115" s="231">
        <v>51301</v>
      </c>
      <c r="C115" s="231" t="s">
        <v>138</v>
      </c>
      <c r="D115" s="232">
        <v>72095799</v>
      </c>
      <c r="F115" s="235">
        <v>10419.040000000001</v>
      </c>
      <c r="G115" s="31">
        <f>+VLOOKUP(B115,Clasificación!C:C,1,FALSE)-B115</f>
        <v>0</v>
      </c>
    </row>
    <row r="116" spans="1:7" ht="16.5" customHeight="1">
      <c r="B116" s="231">
        <v>5130101</v>
      </c>
      <c r="C116" s="231" t="s">
        <v>106</v>
      </c>
      <c r="D116" s="232">
        <v>65175552</v>
      </c>
      <c r="F116" s="235">
        <v>9416.9</v>
      </c>
      <c r="G116" s="31">
        <f>+VLOOKUP(B116,Clasificación!C:C,1,FALSE)-B116</f>
        <v>0</v>
      </c>
    </row>
    <row r="117" spans="1:7" ht="16.5" customHeight="1">
      <c r="B117" s="231">
        <v>5130104</v>
      </c>
      <c r="C117" s="231" t="s">
        <v>107</v>
      </c>
      <c r="D117" s="232">
        <v>5622963</v>
      </c>
      <c r="F117" s="235">
        <v>812.53</v>
      </c>
      <c r="G117" s="31">
        <f>+VLOOKUP(B117,Clasificación!C:C,1,FALSE)-B117</f>
        <v>0</v>
      </c>
    </row>
    <row r="118" spans="1:7" ht="16.5" customHeight="1">
      <c r="B118" s="231">
        <v>5130105</v>
      </c>
      <c r="C118" s="231" t="s">
        <v>108</v>
      </c>
      <c r="D118" s="232">
        <v>1297284</v>
      </c>
      <c r="F118" s="235">
        <v>189.61</v>
      </c>
      <c r="G118" s="31">
        <f>+VLOOKUP(B118,Clasificación!C:C,1,FALSE)-B118</f>
        <v>0</v>
      </c>
    </row>
    <row r="119" spans="1:7" ht="16.5" customHeight="1">
      <c r="B119" s="231">
        <v>51302</v>
      </c>
      <c r="C119" s="231" t="s">
        <v>236</v>
      </c>
      <c r="D119" s="232">
        <v>41651516</v>
      </c>
      <c r="F119" s="235">
        <v>6016.98</v>
      </c>
      <c r="G119" s="31">
        <f>+VLOOKUP(B119,Clasificación!C:C,1,FALSE)-B119</f>
        <v>0</v>
      </c>
    </row>
    <row r="120" spans="1:7" ht="16.5" customHeight="1">
      <c r="B120" s="231">
        <v>5130201</v>
      </c>
      <c r="C120" s="231" t="s">
        <v>243</v>
      </c>
      <c r="D120" s="232">
        <v>11723492</v>
      </c>
      <c r="F120" s="235">
        <v>1695.49</v>
      </c>
      <c r="G120" s="31">
        <f>+VLOOKUP(B120,Clasificación!C:C,1,FALSE)-B120</f>
        <v>0</v>
      </c>
    </row>
    <row r="121" spans="1:7" ht="16.5" customHeight="1">
      <c r="A121" s="31" t="s">
        <v>443</v>
      </c>
      <c r="B121" s="231">
        <v>5130202</v>
      </c>
      <c r="C121" s="231" t="s">
        <v>348</v>
      </c>
      <c r="D121" s="232">
        <v>4578648</v>
      </c>
      <c r="F121" s="235">
        <v>669.2</v>
      </c>
      <c r="G121" s="31">
        <f>+VLOOKUP(B121,Clasificación!C:C,1,FALSE)-B121</f>
        <v>0</v>
      </c>
    </row>
    <row r="122" spans="1:7" ht="16.5" customHeight="1">
      <c r="B122" s="231">
        <v>5130204</v>
      </c>
      <c r="C122" s="231" t="s">
        <v>109</v>
      </c>
      <c r="D122" s="232">
        <v>25349376</v>
      </c>
      <c r="F122" s="235">
        <v>3652.29</v>
      </c>
      <c r="G122" s="31">
        <f>+VLOOKUP(B122,Clasificación!C:C,1,FALSE)-B122</f>
        <v>0</v>
      </c>
    </row>
    <row r="123" spans="1:7" ht="16.5" customHeight="1">
      <c r="A123" s="31" t="s">
        <v>330</v>
      </c>
      <c r="B123" s="231">
        <v>51304</v>
      </c>
      <c r="C123" s="231" t="s">
        <v>114</v>
      </c>
      <c r="D123" s="232">
        <v>154625079</v>
      </c>
      <c r="F123" s="235">
        <v>22361.170000000002</v>
      </c>
      <c r="G123" s="31">
        <f>+VLOOKUP(B123,Clasificación!C:C,1,FALSE)-B123</f>
        <v>0</v>
      </c>
    </row>
    <row r="124" spans="1:7" ht="16.5" customHeight="1">
      <c r="A124" s="31" t="s">
        <v>330</v>
      </c>
      <c r="B124" s="231">
        <v>5130401</v>
      </c>
      <c r="C124" s="231" t="s">
        <v>340</v>
      </c>
      <c r="D124" s="232">
        <v>2272727</v>
      </c>
      <c r="F124" s="235">
        <v>327.89</v>
      </c>
      <c r="G124" s="31">
        <f>+VLOOKUP(B124,Clasificación!C:C,1,FALSE)-B124</f>
        <v>0</v>
      </c>
    </row>
    <row r="125" spans="1:7" ht="16.5" customHeight="1">
      <c r="B125" s="231">
        <v>5130403</v>
      </c>
      <c r="C125" s="231" t="s">
        <v>701</v>
      </c>
      <c r="D125" s="232">
        <v>24345670</v>
      </c>
      <c r="F125" s="235">
        <v>3496.31</v>
      </c>
      <c r="G125" s="31">
        <f>+VLOOKUP(B125,Clasificación!C:C,1,FALSE)-B125</f>
        <v>0</v>
      </c>
    </row>
    <row r="126" spans="1:7" ht="16.5" customHeight="1">
      <c r="B126" s="231">
        <v>5130405</v>
      </c>
      <c r="C126" s="231" t="s">
        <v>245</v>
      </c>
      <c r="D126" s="232">
        <v>68723193</v>
      </c>
      <c r="F126" s="235">
        <v>9972.74</v>
      </c>
      <c r="G126" s="31">
        <f>+VLOOKUP(B126,Clasificación!C:C,1,FALSE)-B126</f>
        <v>0</v>
      </c>
    </row>
    <row r="127" spans="1:7" ht="16.5" customHeight="1">
      <c r="B127" s="231">
        <v>5130408</v>
      </c>
      <c r="C127" s="231" t="s">
        <v>244</v>
      </c>
      <c r="D127" s="232">
        <v>9516360</v>
      </c>
      <c r="F127" s="235">
        <v>1363.64</v>
      </c>
      <c r="G127" s="31">
        <f>+VLOOKUP(B127,Clasificación!C:C,1,FALSE)-B127</f>
        <v>0</v>
      </c>
    </row>
    <row r="128" spans="1:7" ht="16.5" customHeight="1">
      <c r="B128" s="231">
        <v>5130409</v>
      </c>
      <c r="C128" s="231" t="s">
        <v>702</v>
      </c>
      <c r="D128" s="232">
        <v>6818181</v>
      </c>
      <c r="F128" s="235">
        <v>974.4</v>
      </c>
      <c r="G128" s="31">
        <f>+VLOOKUP(B128,Clasificación!C:C,1,FALSE)-B128</f>
        <v>0</v>
      </c>
    </row>
    <row r="129" spans="1:7" ht="16.5" customHeight="1">
      <c r="B129" s="231">
        <v>51304102</v>
      </c>
      <c r="C129" s="231" t="s">
        <v>341</v>
      </c>
      <c r="D129" s="232">
        <v>42948948</v>
      </c>
      <c r="F129" s="235">
        <v>6226.19</v>
      </c>
      <c r="G129" s="31">
        <f>+VLOOKUP(B129,Clasificación!C:C,1,FALSE)-B129</f>
        <v>0</v>
      </c>
    </row>
    <row r="130" spans="1:7" ht="16.5" customHeight="1">
      <c r="B130" s="231">
        <v>51305</v>
      </c>
      <c r="C130" s="231" t="s">
        <v>703</v>
      </c>
      <c r="D130" s="232">
        <v>9887448</v>
      </c>
      <c r="F130" s="235">
        <v>1432.6999999999998</v>
      </c>
      <c r="G130" s="31">
        <f>+VLOOKUP(B130,Clasificación!C:C,1,FALSE)-B130</f>
        <v>0</v>
      </c>
    </row>
    <row r="131" spans="1:7" ht="16.5" customHeight="1">
      <c r="A131" s="31" t="s">
        <v>474</v>
      </c>
      <c r="B131" s="231">
        <v>5130501</v>
      </c>
      <c r="C131" s="231" t="s">
        <v>349</v>
      </c>
      <c r="D131" s="232">
        <v>9887448</v>
      </c>
      <c r="F131" s="235">
        <v>1432.6999999999998</v>
      </c>
      <c r="G131" s="31">
        <f>+VLOOKUP(B131,Clasificación!C:C,1,FALSE)-B131</f>
        <v>0</v>
      </c>
    </row>
    <row r="132" spans="1:7" ht="16.5" customHeight="1">
      <c r="A132" s="31" t="s">
        <v>474</v>
      </c>
      <c r="B132" s="231">
        <v>513050101</v>
      </c>
      <c r="C132" s="231" t="s">
        <v>704</v>
      </c>
      <c r="D132" s="232">
        <v>3113771</v>
      </c>
      <c r="F132" s="235">
        <v>452.54</v>
      </c>
      <c r="G132" s="31">
        <f>+VLOOKUP(B132,Clasificación!C:C,1,FALSE)-B132</f>
        <v>0</v>
      </c>
    </row>
    <row r="133" spans="1:7" ht="16.5" customHeight="1">
      <c r="A133" s="31" t="s">
        <v>474</v>
      </c>
      <c r="B133" s="231">
        <v>513050103</v>
      </c>
      <c r="C133" s="231" t="s">
        <v>350</v>
      </c>
      <c r="D133" s="232">
        <v>4439496</v>
      </c>
      <c r="F133" s="235">
        <v>643.17999999999995</v>
      </c>
      <c r="G133" s="31">
        <f>+VLOOKUP(B133,Clasificación!C:C,1,FALSE)-B133</f>
        <v>0</v>
      </c>
    </row>
    <row r="134" spans="1:7" ht="16.5" customHeight="1">
      <c r="B134" s="231">
        <v>513050109</v>
      </c>
      <c r="C134" s="231" t="s">
        <v>705</v>
      </c>
      <c r="D134" s="232">
        <v>1613636</v>
      </c>
      <c r="F134" s="235">
        <v>233.07</v>
      </c>
      <c r="G134" s="31">
        <f>+VLOOKUP(B134,Clasificación!C:C,1,FALSE)-B134</f>
        <v>0</v>
      </c>
    </row>
    <row r="135" spans="1:7" ht="16.5" customHeight="1">
      <c r="B135" s="231">
        <v>513050110</v>
      </c>
      <c r="C135" s="231" t="s">
        <v>706</v>
      </c>
      <c r="D135" s="232">
        <v>720545</v>
      </c>
      <c r="F135" s="235">
        <v>103.91</v>
      </c>
      <c r="G135" s="31">
        <f>+VLOOKUP(B135,Clasificación!C:C,1,FALSE)-B135</f>
        <v>0</v>
      </c>
    </row>
    <row r="136" spans="1:7" ht="16.5" customHeight="1">
      <c r="B136" s="231">
        <v>51306</v>
      </c>
      <c r="C136" s="231" t="s">
        <v>111</v>
      </c>
      <c r="D136" s="232">
        <v>2762727</v>
      </c>
      <c r="F136" s="235">
        <v>400.56</v>
      </c>
      <c r="G136" s="31">
        <f>+VLOOKUP(B136,Clasificación!C:C,1,FALSE)-B136</f>
        <v>0</v>
      </c>
    </row>
    <row r="137" spans="1:7" ht="16.5" customHeight="1">
      <c r="B137" s="231">
        <v>5130605</v>
      </c>
      <c r="C137" s="231" t="s">
        <v>707</v>
      </c>
      <c r="D137" s="232">
        <v>2762727</v>
      </c>
      <c r="F137" s="235">
        <v>400.56</v>
      </c>
      <c r="G137" s="31">
        <f>+VLOOKUP(B137,Clasificación!C:C,1,FALSE)-B137</f>
        <v>0</v>
      </c>
    </row>
    <row r="138" spans="1:7" ht="16.5" customHeight="1">
      <c r="A138" s="31" t="s">
        <v>159</v>
      </c>
      <c r="B138" s="231">
        <v>51307</v>
      </c>
      <c r="C138" s="231" t="s">
        <v>351</v>
      </c>
      <c r="D138" s="232">
        <v>72938321</v>
      </c>
      <c r="F138" s="235">
        <v>10553.88</v>
      </c>
      <c r="G138" s="31">
        <f>+VLOOKUP(B138,Clasificación!C:C,1,FALSE)-B138</f>
        <v>0</v>
      </c>
    </row>
    <row r="139" spans="1:7" ht="17.25" customHeight="1">
      <c r="A139" s="31" t="s">
        <v>159</v>
      </c>
      <c r="B139" s="233">
        <v>5130701</v>
      </c>
      <c r="C139" s="231" t="s">
        <v>352</v>
      </c>
      <c r="D139" s="234">
        <v>31703555</v>
      </c>
      <c r="F139" s="235">
        <v>4549.08</v>
      </c>
      <c r="G139" s="31">
        <f>+VLOOKUP(B139,Clasificación!C:C,1,FALSE)-B139</f>
        <v>0</v>
      </c>
    </row>
    <row r="140" spans="1:7" ht="17.25" customHeight="1">
      <c r="B140" s="233">
        <v>5130703</v>
      </c>
      <c r="C140" s="231" t="s">
        <v>708</v>
      </c>
      <c r="D140" s="234">
        <v>10062605</v>
      </c>
      <c r="F140" s="235">
        <v>1455.72</v>
      </c>
      <c r="G140" s="31">
        <f>+VLOOKUP(B140,Clasificación!C:C,1,FALSE)-B140</f>
        <v>0</v>
      </c>
    </row>
    <row r="141" spans="1:7" ht="17.25" customHeight="1">
      <c r="B141" s="233">
        <v>51309</v>
      </c>
      <c r="C141" s="231" t="s">
        <v>37</v>
      </c>
      <c r="D141" s="234">
        <v>1920000</v>
      </c>
      <c r="F141" s="235">
        <v>276.27</v>
      </c>
      <c r="G141" s="31">
        <f>+VLOOKUP(B141,Clasificación!C:C,1,FALSE)-B141</f>
        <v>0</v>
      </c>
    </row>
    <row r="142" spans="1:7" ht="17.25" customHeight="1">
      <c r="B142" s="233">
        <v>5130902</v>
      </c>
      <c r="C142" s="231" t="s">
        <v>246</v>
      </c>
      <c r="D142" s="234">
        <v>1920000</v>
      </c>
      <c r="F142" s="235">
        <v>276.27</v>
      </c>
      <c r="G142" s="31">
        <f>+VLOOKUP(B142,Clasificación!C:C,1,FALSE)-B142</f>
        <v>0</v>
      </c>
    </row>
    <row r="143" spans="1:7" ht="17.25" customHeight="1">
      <c r="B143" s="233">
        <v>51310</v>
      </c>
      <c r="C143" s="231" t="s">
        <v>140</v>
      </c>
      <c r="D143" s="234">
        <v>55143545</v>
      </c>
      <c r="F143" s="235">
        <v>8006.6</v>
      </c>
      <c r="G143" s="31">
        <f>+VLOOKUP(B143,Clasificación!C:C,1,FALSE)-B143</f>
        <v>0</v>
      </c>
    </row>
    <row r="144" spans="1:7" ht="17.25" customHeight="1">
      <c r="B144" s="233">
        <v>5131001</v>
      </c>
      <c r="C144" s="231" t="s">
        <v>353</v>
      </c>
      <c r="D144" s="234">
        <v>1980062</v>
      </c>
      <c r="F144" s="235">
        <v>285.58</v>
      </c>
      <c r="G144" s="31">
        <f>+VLOOKUP(B144,Clasificación!C:C,1,FALSE)-B144</f>
        <v>0</v>
      </c>
    </row>
    <row r="145" spans="1:7" ht="17.25" customHeight="1">
      <c r="A145" s="31" t="s">
        <v>157</v>
      </c>
      <c r="B145" s="233">
        <v>5131002</v>
      </c>
      <c r="C145" s="231" t="s">
        <v>354</v>
      </c>
      <c r="D145" s="234">
        <v>41589981</v>
      </c>
      <c r="F145" s="235">
        <v>6061.15</v>
      </c>
      <c r="G145" s="31">
        <f>+VLOOKUP(B145,Clasificación!C:C,1,FALSE)-B145</f>
        <v>0</v>
      </c>
    </row>
    <row r="146" spans="1:7" ht="17.25" customHeight="1">
      <c r="A146" s="31" t="s">
        <v>157</v>
      </c>
      <c r="B146" s="233">
        <v>5131003</v>
      </c>
      <c r="C146" s="231" t="s">
        <v>355</v>
      </c>
      <c r="D146" s="234">
        <v>294543</v>
      </c>
      <c r="F146" s="235">
        <v>42.56</v>
      </c>
      <c r="G146" s="31">
        <f>+VLOOKUP(B146,Clasificación!C:C,1,FALSE)-B146</f>
        <v>0</v>
      </c>
    </row>
    <row r="147" spans="1:7" ht="17.25" customHeight="1">
      <c r="B147" s="233">
        <v>5131005</v>
      </c>
      <c r="C147" s="231" t="s">
        <v>356</v>
      </c>
      <c r="D147" s="234">
        <v>374295</v>
      </c>
      <c r="F147" s="235">
        <v>53.74</v>
      </c>
      <c r="G147" s="31">
        <f>+VLOOKUP(B147,Clasificación!C:C,1,FALSE)-B147</f>
        <v>0</v>
      </c>
    </row>
    <row r="148" spans="1:7" ht="17.25" customHeight="1">
      <c r="A148" s="31" t="s">
        <v>158</v>
      </c>
      <c r="B148" s="233">
        <v>5131006</v>
      </c>
      <c r="C148" s="231" t="s">
        <v>247</v>
      </c>
      <c r="D148" s="234">
        <v>7570736</v>
      </c>
      <c r="F148" s="235">
        <v>1085.33</v>
      </c>
      <c r="G148" s="31">
        <f>+VLOOKUP(B148,Clasificación!C:C,1,FALSE)-B148</f>
        <v>0</v>
      </c>
    </row>
    <row r="149" spans="1:7" ht="17.25" customHeight="1">
      <c r="A149" s="31" t="s">
        <v>158</v>
      </c>
      <c r="B149" s="233">
        <v>5131008</v>
      </c>
      <c r="C149" s="231" t="s">
        <v>357</v>
      </c>
      <c r="D149" s="234">
        <v>1664245</v>
      </c>
      <c r="F149" s="235">
        <v>242.96</v>
      </c>
      <c r="G149" s="31">
        <f>+VLOOKUP(B149,Clasificación!C:C,1,FALSE)-B149</f>
        <v>0</v>
      </c>
    </row>
    <row r="150" spans="1:7" ht="17.25" customHeight="1">
      <c r="B150" s="233">
        <v>5131022</v>
      </c>
      <c r="C150" s="231" t="s">
        <v>709</v>
      </c>
      <c r="D150" s="234">
        <v>514001</v>
      </c>
      <c r="F150" s="235">
        <v>75.02</v>
      </c>
      <c r="G150" s="31">
        <f>+VLOOKUP(B150,Clasificación!C:C,1,FALSE)-B150</f>
        <v>0</v>
      </c>
    </row>
    <row r="151" spans="1:7" ht="17.25" customHeight="1">
      <c r="B151" s="233">
        <v>5131099</v>
      </c>
      <c r="C151" s="231" t="s">
        <v>248</v>
      </c>
      <c r="D151" s="234">
        <v>1155682</v>
      </c>
      <c r="F151" s="235">
        <v>168.3</v>
      </c>
      <c r="G151" s="31">
        <f>+VLOOKUP(B151,Clasificación!C:C,1,FALSE)-B151</f>
        <v>0</v>
      </c>
    </row>
    <row r="152" spans="1:7" ht="17.25" customHeight="1">
      <c r="A152" s="31" t="s">
        <v>157</v>
      </c>
      <c r="B152" s="233">
        <v>514</v>
      </c>
      <c r="C152" s="231" t="s">
        <v>272</v>
      </c>
      <c r="D152" s="234">
        <v>12680287</v>
      </c>
      <c r="F152" s="235">
        <v>122.9399999999996</v>
      </c>
      <c r="G152" s="31">
        <f>+VLOOKUP(B152,Clasificación!C:C,1,FALSE)-B152</f>
        <v>0</v>
      </c>
    </row>
    <row r="153" spans="1:7" ht="17.25" customHeight="1">
      <c r="B153" s="233">
        <v>51405</v>
      </c>
      <c r="C153" s="231" t="s">
        <v>61</v>
      </c>
      <c r="D153" s="234">
        <v>846662</v>
      </c>
      <c r="F153" s="235">
        <v>122.94</v>
      </c>
      <c r="G153" s="31">
        <f>+VLOOKUP(B153,Clasificación!C:C,1,FALSE)-B153</f>
        <v>0</v>
      </c>
    </row>
    <row r="154" spans="1:7" ht="17.25" customHeight="1">
      <c r="A154" s="31" t="s">
        <v>158</v>
      </c>
      <c r="B154" s="233">
        <v>5140501</v>
      </c>
      <c r="C154" s="231" t="s">
        <v>710</v>
      </c>
      <c r="D154" s="234">
        <v>846662</v>
      </c>
      <c r="F154" s="235">
        <v>122.94</v>
      </c>
      <c r="G154" s="31">
        <f>+VLOOKUP(B154,Clasificación!C:C,1,FALSE)-B154</f>
        <v>0</v>
      </c>
    </row>
    <row r="155" spans="1:7" ht="17.25" customHeight="1">
      <c r="B155" s="233">
        <v>51407</v>
      </c>
      <c r="C155" s="231" t="s">
        <v>273</v>
      </c>
      <c r="D155" s="234">
        <v>11833625</v>
      </c>
      <c r="F155" s="235">
        <v>0</v>
      </c>
      <c r="G155" s="31">
        <f>+VLOOKUP(B155,Clasificación!C:C,1,FALSE)-B155</f>
        <v>0</v>
      </c>
    </row>
    <row r="156" spans="1:7" ht="17.25" customHeight="1">
      <c r="B156" s="233">
        <v>5140701</v>
      </c>
      <c r="C156" s="231" t="s">
        <v>239</v>
      </c>
      <c r="D156" s="234">
        <v>11833625</v>
      </c>
      <c r="F156" s="235">
        <v>0</v>
      </c>
      <c r="G156" s="31">
        <f>+VLOOKUP(B156,Clasificación!C:C,1,FALSE)-B156</f>
        <v>0</v>
      </c>
    </row>
    <row r="157" spans="1:7" ht="17.25" customHeight="1">
      <c r="B157" s="233">
        <v>515</v>
      </c>
      <c r="C157" s="231" t="s">
        <v>139</v>
      </c>
      <c r="D157" s="234">
        <v>52175969</v>
      </c>
      <c r="F157" s="235">
        <v>7561.0999999999985</v>
      </c>
      <c r="G157" s="31">
        <f>+VLOOKUP(B157,Clasificación!C:C,1,FALSE)-B157</f>
        <v>0</v>
      </c>
    </row>
    <row r="158" spans="1:7" ht="17.25" customHeight="1">
      <c r="B158" s="233">
        <v>51503</v>
      </c>
      <c r="C158" s="231" t="s">
        <v>274</v>
      </c>
      <c r="D158" s="234">
        <v>44825768</v>
      </c>
      <c r="F158" s="235">
        <v>6495.47</v>
      </c>
      <c r="G158" s="31">
        <f>+VLOOKUP(B158,Clasificación!C:C,1,FALSE)-B158</f>
        <v>0</v>
      </c>
    </row>
    <row r="159" spans="1:7" ht="17.25" customHeight="1">
      <c r="B159" s="233">
        <v>5150301</v>
      </c>
      <c r="C159" s="231" t="s">
        <v>250</v>
      </c>
      <c r="D159" s="234">
        <v>43866748</v>
      </c>
      <c r="F159" s="235">
        <v>6358.76</v>
      </c>
      <c r="G159" s="31">
        <f>+VLOOKUP(B159,Clasificación!C:C,1,FALSE)-B159</f>
        <v>0</v>
      </c>
    </row>
    <row r="160" spans="1:7" ht="17.25" customHeight="1">
      <c r="B160" s="233">
        <v>5150302</v>
      </c>
      <c r="C160" s="231" t="s">
        <v>358</v>
      </c>
      <c r="D160" s="234">
        <v>959020</v>
      </c>
      <c r="F160" s="235">
        <v>136.71</v>
      </c>
      <c r="G160" s="31">
        <f>+VLOOKUP(B160,Clasificación!C:C,1,FALSE)-B160</f>
        <v>0</v>
      </c>
    </row>
    <row r="161" spans="1:7" ht="17.25" customHeight="1">
      <c r="B161" s="233">
        <v>51504</v>
      </c>
      <c r="C161" s="231" t="s">
        <v>249</v>
      </c>
      <c r="D161" s="234">
        <v>3449953</v>
      </c>
      <c r="F161" s="235">
        <v>504.70000000000027</v>
      </c>
      <c r="G161" s="31">
        <f>+VLOOKUP(B161,Clasificación!C:C,1,FALSE)-B161</f>
        <v>0</v>
      </c>
    </row>
    <row r="162" spans="1:7" ht="17.25" customHeight="1">
      <c r="A162" s="31" t="s">
        <v>261</v>
      </c>
      <c r="B162" s="233">
        <v>51505</v>
      </c>
      <c r="C162" s="231" t="s">
        <v>275</v>
      </c>
      <c r="D162" s="234">
        <v>2072548</v>
      </c>
      <c r="F162" s="235">
        <v>294.22000000000003</v>
      </c>
      <c r="G162" s="31">
        <f>+VLOOKUP(B162,Clasificación!C:C,1,FALSE)-B162</f>
        <v>0</v>
      </c>
    </row>
    <row r="163" spans="1:7" ht="17.25" customHeight="1">
      <c r="B163" s="233">
        <v>51506</v>
      </c>
      <c r="C163" s="231" t="s">
        <v>711</v>
      </c>
      <c r="D163" s="234">
        <v>1827700</v>
      </c>
      <c r="F163" s="235">
        <v>266.70999999999998</v>
      </c>
      <c r="G163" s="31">
        <f>+VLOOKUP(B163,Clasificación!C:C,1,FALSE)-B163</f>
        <v>0</v>
      </c>
    </row>
    <row r="164" spans="1:7" ht="17.25" customHeight="1">
      <c r="B164" s="233"/>
      <c r="C164" s="231" t="s">
        <v>712</v>
      </c>
      <c r="D164" s="234"/>
      <c r="F164" s="235">
        <v>238.10000000009313</v>
      </c>
    </row>
    <row r="165" spans="1:7" ht="17.25" customHeight="1">
      <c r="B165" s="233"/>
      <c r="C165" s="231" t="s">
        <v>713</v>
      </c>
      <c r="D165" s="234"/>
      <c r="F165" s="235">
        <v>238.10000000009313</v>
      </c>
    </row>
  </sheetData>
  <customSheetViews>
    <customSheetView guid="{970CBB53-F4B3-462F-AEFE-2BC403F5F0AD}" scale="90" showGridLines="0">
      <pane ySplit="5" topLeftCell="A66" activePane="bottomLeft" state="frozen"/>
      <selection pane="bottomLeft" activeCell="D12" sqref="D12"/>
      <pageMargins left="0.7" right="0.7" top="0.75" bottom="0.75" header="0.3" footer="0.3"/>
      <pageSetup paperSize="9" orientation="portrait" verticalDpi="0" r:id="rId1"/>
    </customSheetView>
    <customSheetView guid="{7F8679DA-D059-4901-ACAC-85DFCE49504A}" scale="90" showGridLines="0" topLeftCell="A204">
      <selection activeCell="G215" sqref="G215"/>
      <pageMargins left="0.7" right="0.7" top="0.75" bottom="0.75" header="0.3" footer="0.3"/>
      <pageSetup paperSize="9" orientation="portrait" r:id="rId2"/>
    </customSheetView>
    <customSheetView guid="{599159CD-1620-491F-A2F6-FFBFC633DFF1}" scale="90" showGridLines="0" topLeftCell="A22">
      <selection activeCell="C55" sqref="C55"/>
      <pageMargins left="0.7" right="0.7" top="0.75" bottom="0.75" header="0.3" footer="0.3"/>
      <pageSetup paperSize="9" orientation="portrait" r:id="rId3"/>
    </customSheetView>
  </customSheetViews>
  <pageMargins left="0.7" right="0.7" top="0.75" bottom="0.75" header="0.3" footer="0.3"/>
  <pageSetup paperSize="9" orientation="portrait" r:id="rId4"/>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2D43BD-D2F9-4F24-B159-B7FE0611BE0C}">
  <dimension ref="A1:I75"/>
  <sheetViews>
    <sheetView topLeftCell="B25" workbookViewId="0">
      <selection activeCell="E33" sqref="E33"/>
    </sheetView>
  </sheetViews>
  <sheetFormatPr baseColWidth="10" defaultColWidth="11.44140625" defaultRowHeight="13.2"/>
  <cols>
    <col min="1" max="1" width="17.33203125" style="396" hidden="1" customWidth="1"/>
    <col min="2" max="2" width="17.33203125" style="396" customWidth="1"/>
    <col min="3" max="3" width="15.6640625" style="392" bestFit="1" customWidth="1"/>
    <col min="4" max="4" width="67.33203125" style="412" customWidth="1"/>
    <col min="5" max="5" width="19" style="396" bestFit="1" customWidth="1"/>
    <col min="6" max="6" width="7.109375" style="396" customWidth="1"/>
    <col min="7" max="7" width="20.6640625" style="395" customWidth="1"/>
    <col min="8" max="8" width="18.6640625" style="396" customWidth="1"/>
    <col min="9" max="9" width="18.5546875" style="396" customWidth="1"/>
    <col min="10" max="10" width="8.88671875" style="396" customWidth="1"/>
    <col min="11" max="11" width="5.109375" style="396" customWidth="1"/>
    <col min="12" max="12" width="16.6640625" style="396" customWidth="1"/>
    <col min="13" max="13" width="14" style="396" customWidth="1"/>
    <col min="14" max="17" width="8.88671875" style="396" customWidth="1"/>
    <col min="18" max="18" width="14.6640625" style="396" bestFit="1" customWidth="1"/>
    <col min="19" max="19" width="16.6640625" style="396" customWidth="1"/>
    <col min="20" max="252" width="8.88671875" style="396" customWidth="1"/>
    <col min="253" max="253" width="1" style="396" customWidth="1"/>
    <col min="254" max="254" width="17.33203125" style="396" customWidth="1"/>
    <col min="255" max="255" width="67.33203125" style="396" customWidth="1"/>
    <col min="256" max="256" width="28.44140625" style="396" customWidth="1"/>
    <col min="257" max="508" width="8.88671875" style="396" customWidth="1"/>
    <col min="509" max="509" width="1" style="396" customWidth="1"/>
    <col min="510" max="510" width="17.33203125" style="396" customWidth="1"/>
    <col min="511" max="511" width="67.33203125" style="396" customWidth="1"/>
    <col min="512" max="512" width="28.44140625" style="396" customWidth="1"/>
    <col min="513" max="764" width="8.88671875" style="396" customWidth="1"/>
    <col min="765" max="765" width="1" style="396" customWidth="1"/>
    <col min="766" max="766" width="17.33203125" style="396" customWidth="1"/>
    <col min="767" max="767" width="67.33203125" style="396" customWidth="1"/>
    <col min="768" max="768" width="28.44140625" style="396" customWidth="1"/>
    <col min="769" max="1020" width="8.88671875" style="396" customWidth="1"/>
    <col min="1021" max="1021" width="1" style="396" customWidth="1"/>
    <col min="1022" max="1022" width="17.33203125" style="396" customWidth="1"/>
    <col min="1023" max="1023" width="67.33203125" style="396" customWidth="1"/>
    <col min="1024" max="1024" width="28.44140625" style="396" customWidth="1"/>
    <col min="1025" max="1276" width="8.88671875" style="396" customWidth="1"/>
    <col min="1277" max="1277" width="1" style="396" customWidth="1"/>
    <col min="1278" max="1278" width="17.33203125" style="396" customWidth="1"/>
    <col min="1279" max="1279" width="67.33203125" style="396" customWidth="1"/>
    <col min="1280" max="1280" width="28.44140625" style="396" customWidth="1"/>
    <col min="1281" max="1532" width="8.88671875" style="396" customWidth="1"/>
    <col min="1533" max="1533" width="1" style="396" customWidth="1"/>
    <col min="1534" max="1534" width="17.33203125" style="396" customWidth="1"/>
    <col min="1535" max="1535" width="67.33203125" style="396" customWidth="1"/>
    <col min="1536" max="1536" width="28.44140625" style="396" customWidth="1"/>
    <col min="1537" max="1788" width="8.88671875" style="396" customWidth="1"/>
    <col min="1789" max="1789" width="1" style="396" customWidth="1"/>
    <col min="1790" max="1790" width="17.33203125" style="396" customWidth="1"/>
    <col min="1791" max="1791" width="67.33203125" style="396" customWidth="1"/>
    <col min="1792" max="1792" width="28.44140625" style="396" customWidth="1"/>
    <col min="1793" max="2044" width="8.88671875" style="396" customWidth="1"/>
    <col min="2045" max="2045" width="1" style="396" customWidth="1"/>
    <col min="2046" max="2046" width="17.33203125" style="396" customWidth="1"/>
    <col min="2047" max="2047" width="67.33203125" style="396" customWidth="1"/>
    <col min="2048" max="2048" width="28.44140625" style="396" customWidth="1"/>
    <col min="2049" max="2300" width="8.88671875" style="396" customWidth="1"/>
    <col min="2301" max="2301" width="1" style="396" customWidth="1"/>
    <col min="2302" max="2302" width="17.33203125" style="396" customWidth="1"/>
    <col min="2303" max="2303" width="67.33203125" style="396" customWidth="1"/>
    <col min="2304" max="2304" width="28.44140625" style="396" customWidth="1"/>
    <col min="2305" max="2556" width="8.88671875" style="396" customWidth="1"/>
    <col min="2557" max="2557" width="1" style="396" customWidth="1"/>
    <col min="2558" max="2558" width="17.33203125" style="396" customWidth="1"/>
    <col min="2559" max="2559" width="67.33203125" style="396" customWidth="1"/>
    <col min="2560" max="2560" width="28.44140625" style="396" customWidth="1"/>
    <col min="2561" max="2812" width="8.88671875" style="396" customWidth="1"/>
    <col min="2813" max="2813" width="1" style="396" customWidth="1"/>
    <col min="2814" max="2814" width="17.33203125" style="396" customWidth="1"/>
    <col min="2815" max="2815" width="67.33203125" style="396" customWidth="1"/>
    <col min="2816" max="2816" width="28.44140625" style="396" customWidth="1"/>
    <col min="2817" max="3068" width="8.88671875" style="396" customWidth="1"/>
    <col min="3069" max="3069" width="1" style="396" customWidth="1"/>
    <col min="3070" max="3070" width="17.33203125" style="396" customWidth="1"/>
    <col min="3071" max="3071" width="67.33203125" style="396" customWidth="1"/>
    <col min="3072" max="3072" width="28.44140625" style="396" customWidth="1"/>
    <col min="3073" max="3324" width="8.88671875" style="396" customWidth="1"/>
    <col min="3325" max="3325" width="1" style="396" customWidth="1"/>
    <col min="3326" max="3326" width="17.33203125" style="396" customWidth="1"/>
    <col min="3327" max="3327" width="67.33203125" style="396" customWidth="1"/>
    <col min="3328" max="3328" width="28.44140625" style="396" customWidth="1"/>
    <col min="3329" max="3580" width="8.88671875" style="396" customWidth="1"/>
    <col min="3581" max="3581" width="1" style="396" customWidth="1"/>
    <col min="3582" max="3582" width="17.33203125" style="396" customWidth="1"/>
    <col min="3583" max="3583" width="67.33203125" style="396" customWidth="1"/>
    <col min="3584" max="3584" width="28.44140625" style="396" customWidth="1"/>
    <col min="3585" max="3836" width="8.88671875" style="396" customWidth="1"/>
    <col min="3837" max="3837" width="1" style="396" customWidth="1"/>
    <col min="3838" max="3838" width="17.33203125" style="396" customWidth="1"/>
    <col min="3839" max="3839" width="67.33203125" style="396" customWidth="1"/>
    <col min="3840" max="3840" width="28.44140625" style="396" customWidth="1"/>
    <col min="3841" max="4092" width="8.88671875" style="396" customWidth="1"/>
    <col min="4093" max="4093" width="1" style="396" customWidth="1"/>
    <col min="4094" max="4094" width="17.33203125" style="396" customWidth="1"/>
    <col min="4095" max="4095" width="67.33203125" style="396" customWidth="1"/>
    <col min="4096" max="4096" width="28.44140625" style="396" customWidth="1"/>
    <col min="4097" max="4348" width="8.88671875" style="396" customWidth="1"/>
    <col min="4349" max="4349" width="1" style="396" customWidth="1"/>
    <col min="4350" max="4350" width="17.33203125" style="396" customWidth="1"/>
    <col min="4351" max="4351" width="67.33203125" style="396" customWidth="1"/>
    <col min="4352" max="4352" width="28.44140625" style="396" customWidth="1"/>
    <col min="4353" max="4604" width="8.88671875" style="396" customWidth="1"/>
    <col min="4605" max="4605" width="1" style="396" customWidth="1"/>
    <col min="4606" max="4606" width="17.33203125" style="396" customWidth="1"/>
    <col min="4607" max="4607" width="67.33203125" style="396" customWidth="1"/>
    <col min="4608" max="4608" width="28.44140625" style="396" customWidth="1"/>
    <col min="4609" max="4860" width="8.88671875" style="396" customWidth="1"/>
    <col min="4861" max="4861" width="1" style="396" customWidth="1"/>
    <col min="4862" max="4862" width="17.33203125" style="396" customWidth="1"/>
    <col min="4863" max="4863" width="67.33203125" style="396" customWidth="1"/>
    <col min="4864" max="4864" width="28.44140625" style="396" customWidth="1"/>
    <col min="4865" max="5116" width="8.88671875" style="396" customWidth="1"/>
    <col min="5117" max="5117" width="1" style="396" customWidth="1"/>
    <col min="5118" max="5118" width="17.33203125" style="396" customWidth="1"/>
    <col min="5119" max="5119" width="67.33203125" style="396" customWidth="1"/>
    <col min="5120" max="5120" width="28.44140625" style="396" customWidth="1"/>
    <col min="5121" max="5372" width="8.88671875" style="396" customWidth="1"/>
    <col min="5373" max="5373" width="1" style="396" customWidth="1"/>
    <col min="5374" max="5374" width="17.33203125" style="396" customWidth="1"/>
    <col min="5375" max="5375" width="67.33203125" style="396" customWidth="1"/>
    <col min="5376" max="5376" width="28.44140625" style="396" customWidth="1"/>
    <col min="5377" max="5628" width="8.88671875" style="396" customWidth="1"/>
    <col min="5629" max="5629" width="1" style="396" customWidth="1"/>
    <col min="5630" max="5630" width="17.33203125" style="396" customWidth="1"/>
    <col min="5631" max="5631" width="67.33203125" style="396" customWidth="1"/>
    <col min="5632" max="5632" width="28.44140625" style="396" customWidth="1"/>
    <col min="5633" max="5884" width="8.88671875" style="396" customWidth="1"/>
    <col min="5885" max="5885" width="1" style="396" customWidth="1"/>
    <col min="5886" max="5886" width="17.33203125" style="396" customWidth="1"/>
    <col min="5887" max="5887" width="67.33203125" style="396" customWidth="1"/>
    <col min="5888" max="5888" width="28.44140625" style="396" customWidth="1"/>
    <col min="5889" max="6140" width="8.88671875" style="396" customWidth="1"/>
    <col min="6141" max="6141" width="1" style="396" customWidth="1"/>
    <col min="6142" max="6142" width="17.33203125" style="396" customWidth="1"/>
    <col min="6143" max="6143" width="67.33203125" style="396" customWidth="1"/>
    <col min="6144" max="6144" width="28.44140625" style="396" customWidth="1"/>
    <col min="6145" max="6396" width="8.88671875" style="396" customWidth="1"/>
    <col min="6397" max="6397" width="1" style="396" customWidth="1"/>
    <col min="6398" max="6398" width="17.33203125" style="396" customWidth="1"/>
    <col min="6399" max="6399" width="67.33203125" style="396" customWidth="1"/>
    <col min="6400" max="6400" width="28.44140625" style="396" customWidth="1"/>
    <col min="6401" max="6652" width="8.88671875" style="396" customWidth="1"/>
    <col min="6653" max="6653" width="1" style="396" customWidth="1"/>
    <col min="6654" max="6654" width="17.33203125" style="396" customWidth="1"/>
    <col min="6655" max="6655" width="67.33203125" style="396" customWidth="1"/>
    <col min="6656" max="6656" width="28.44140625" style="396" customWidth="1"/>
    <col min="6657" max="6908" width="8.88671875" style="396" customWidth="1"/>
    <col min="6909" max="6909" width="1" style="396" customWidth="1"/>
    <col min="6910" max="6910" width="17.33203125" style="396" customWidth="1"/>
    <col min="6911" max="6911" width="67.33203125" style="396" customWidth="1"/>
    <col min="6912" max="6912" width="28.44140625" style="396" customWidth="1"/>
    <col min="6913" max="7164" width="8.88671875" style="396" customWidth="1"/>
    <col min="7165" max="7165" width="1" style="396" customWidth="1"/>
    <col min="7166" max="7166" width="17.33203125" style="396" customWidth="1"/>
    <col min="7167" max="7167" width="67.33203125" style="396" customWidth="1"/>
    <col min="7168" max="7168" width="28.44140625" style="396" customWidth="1"/>
    <col min="7169" max="7420" width="8.88671875" style="396" customWidth="1"/>
    <col min="7421" max="7421" width="1" style="396" customWidth="1"/>
    <col min="7422" max="7422" width="17.33203125" style="396" customWidth="1"/>
    <col min="7423" max="7423" width="67.33203125" style="396" customWidth="1"/>
    <col min="7424" max="7424" width="28.44140625" style="396" customWidth="1"/>
    <col min="7425" max="7676" width="8.88671875" style="396" customWidth="1"/>
    <col min="7677" max="7677" width="1" style="396" customWidth="1"/>
    <col min="7678" max="7678" width="17.33203125" style="396" customWidth="1"/>
    <col min="7679" max="7679" width="67.33203125" style="396" customWidth="1"/>
    <col min="7680" max="7680" width="28.44140625" style="396" customWidth="1"/>
    <col min="7681" max="7932" width="8.88671875" style="396" customWidth="1"/>
    <col min="7933" max="7933" width="1" style="396" customWidth="1"/>
    <col min="7934" max="7934" width="17.33203125" style="396" customWidth="1"/>
    <col min="7935" max="7935" width="67.33203125" style="396" customWidth="1"/>
    <col min="7936" max="7936" width="28.44140625" style="396" customWidth="1"/>
    <col min="7937" max="8188" width="8.88671875" style="396" customWidth="1"/>
    <col min="8189" max="8189" width="1" style="396" customWidth="1"/>
    <col min="8190" max="8190" width="17.33203125" style="396" customWidth="1"/>
    <col min="8191" max="8191" width="67.33203125" style="396" customWidth="1"/>
    <col min="8192" max="8192" width="28.44140625" style="396" customWidth="1"/>
    <col min="8193" max="8444" width="8.88671875" style="396" customWidth="1"/>
    <col min="8445" max="8445" width="1" style="396" customWidth="1"/>
    <col min="8446" max="8446" width="17.33203125" style="396" customWidth="1"/>
    <col min="8447" max="8447" width="67.33203125" style="396" customWidth="1"/>
    <col min="8448" max="8448" width="28.44140625" style="396" customWidth="1"/>
    <col min="8449" max="8700" width="8.88671875" style="396" customWidth="1"/>
    <col min="8701" max="8701" width="1" style="396" customWidth="1"/>
    <col min="8702" max="8702" width="17.33203125" style="396" customWidth="1"/>
    <col min="8703" max="8703" width="67.33203125" style="396" customWidth="1"/>
    <col min="8704" max="8704" width="28.44140625" style="396" customWidth="1"/>
    <col min="8705" max="8956" width="8.88671875" style="396" customWidth="1"/>
    <col min="8957" max="8957" width="1" style="396" customWidth="1"/>
    <col min="8958" max="8958" width="17.33203125" style="396" customWidth="1"/>
    <col min="8959" max="8959" width="67.33203125" style="396" customWidth="1"/>
    <col min="8960" max="8960" width="28.44140625" style="396" customWidth="1"/>
    <col min="8961" max="9212" width="8.88671875" style="396" customWidth="1"/>
    <col min="9213" max="9213" width="1" style="396" customWidth="1"/>
    <col min="9214" max="9214" width="17.33203125" style="396" customWidth="1"/>
    <col min="9215" max="9215" width="67.33203125" style="396" customWidth="1"/>
    <col min="9216" max="9216" width="28.44140625" style="396" customWidth="1"/>
    <col min="9217" max="9468" width="8.88671875" style="396" customWidth="1"/>
    <col min="9469" max="9469" width="1" style="396" customWidth="1"/>
    <col min="9470" max="9470" width="17.33203125" style="396" customWidth="1"/>
    <col min="9471" max="9471" width="67.33203125" style="396" customWidth="1"/>
    <col min="9472" max="9472" width="28.44140625" style="396" customWidth="1"/>
    <col min="9473" max="9724" width="8.88671875" style="396" customWidth="1"/>
    <col min="9725" max="9725" width="1" style="396" customWidth="1"/>
    <col min="9726" max="9726" width="17.33203125" style="396" customWidth="1"/>
    <col min="9727" max="9727" width="67.33203125" style="396" customWidth="1"/>
    <col min="9728" max="9728" width="28.44140625" style="396" customWidth="1"/>
    <col min="9729" max="9980" width="8.88671875" style="396" customWidth="1"/>
    <col min="9981" max="9981" width="1" style="396" customWidth="1"/>
    <col min="9982" max="9982" width="17.33203125" style="396" customWidth="1"/>
    <col min="9983" max="9983" width="67.33203125" style="396" customWidth="1"/>
    <col min="9984" max="9984" width="28.44140625" style="396" customWidth="1"/>
    <col min="9985" max="10236" width="8.88671875" style="396" customWidth="1"/>
    <col min="10237" max="10237" width="1" style="396" customWidth="1"/>
    <col min="10238" max="10238" width="17.33203125" style="396" customWidth="1"/>
    <col min="10239" max="10239" width="67.33203125" style="396" customWidth="1"/>
    <col min="10240" max="10240" width="28.44140625" style="396" customWidth="1"/>
    <col min="10241" max="10492" width="8.88671875" style="396" customWidth="1"/>
    <col min="10493" max="10493" width="1" style="396" customWidth="1"/>
    <col min="10494" max="10494" width="17.33203125" style="396" customWidth="1"/>
    <col min="10495" max="10495" width="67.33203125" style="396" customWidth="1"/>
    <col min="10496" max="10496" width="28.44140625" style="396" customWidth="1"/>
    <col min="10497" max="10748" width="8.88671875" style="396" customWidth="1"/>
    <col min="10749" max="10749" width="1" style="396" customWidth="1"/>
    <col min="10750" max="10750" width="17.33203125" style="396" customWidth="1"/>
    <col min="10751" max="10751" width="67.33203125" style="396" customWidth="1"/>
    <col min="10752" max="10752" width="28.44140625" style="396" customWidth="1"/>
    <col min="10753" max="11004" width="8.88671875" style="396" customWidth="1"/>
    <col min="11005" max="11005" width="1" style="396" customWidth="1"/>
    <col min="11006" max="11006" width="17.33203125" style="396" customWidth="1"/>
    <col min="11007" max="11007" width="67.33203125" style="396" customWidth="1"/>
    <col min="11008" max="11008" width="28.44140625" style="396" customWidth="1"/>
    <col min="11009" max="11260" width="8.88671875" style="396" customWidth="1"/>
    <col min="11261" max="11261" width="1" style="396" customWidth="1"/>
    <col min="11262" max="11262" width="17.33203125" style="396" customWidth="1"/>
    <col min="11263" max="11263" width="67.33203125" style="396" customWidth="1"/>
    <col min="11264" max="11264" width="28.44140625" style="396" customWidth="1"/>
    <col min="11265" max="11516" width="8.88671875" style="396" customWidth="1"/>
    <col min="11517" max="11517" width="1" style="396" customWidth="1"/>
    <col min="11518" max="11518" width="17.33203125" style="396" customWidth="1"/>
    <col min="11519" max="11519" width="67.33203125" style="396" customWidth="1"/>
    <col min="11520" max="11520" width="28.44140625" style="396" customWidth="1"/>
    <col min="11521" max="11772" width="8.88671875" style="396" customWidth="1"/>
    <col min="11773" max="11773" width="1" style="396" customWidth="1"/>
    <col min="11774" max="11774" width="17.33203125" style="396" customWidth="1"/>
    <col min="11775" max="11775" width="67.33203125" style="396" customWidth="1"/>
    <col min="11776" max="11776" width="28.44140625" style="396" customWidth="1"/>
    <col min="11777" max="12028" width="8.88671875" style="396" customWidth="1"/>
    <col min="12029" max="12029" width="1" style="396" customWidth="1"/>
    <col min="12030" max="12030" width="17.33203125" style="396" customWidth="1"/>
    <col min="12031" max="12031" width="67.33203125" style="396" customWidth="1"/>
    <col min="12032" max="12032" width="28.44140625" style="396" customWidth="1"/>
    <col min="12033" max="12284" width="8.88671875" style="396" customWidth="1"/>
    <col min="12285" max="12285" width="1" style="396" customWidth="1"/>
    <col min="12286" max="12286" width="17.33203125" style="396" customWidth="1"/>
    <col min="12287" max="12287" width="67.33203125" style="396" customWidth="1"/>
    <col min="12288" max="12288" width="28.44140625" style="396" customWidth="1"/>
    <col min="12289" max="12540" width="8.88671875" style="396" customWidth="1"/>
    <col min="12541" max="12541" width="1" style="396" customWidth="1"/>
    <col min="12542" max="12542" width="17.33203125" style="396" customWidth="1"/>
    <col min="12543" max="12543" width="67.33203125" style="396" customWidth="1"/>
    <col min="12544" max="12544" width="28.44140625" style="396" customWidth="1"/>
    <col min="12545" max="12796" width="8.88671875" style="396" customWidth="1"/>
    <col min="12797" max="12797" width="1" style="396" customWidth="1"/>
    <col min="12798" max="12798" width="17.33203125" style="396" customWidth="1"/>
    <col min="12799" max="12799" width="67.33203125" style="396" customWidth="1"/>
    <col min="12800" max="12800" width="28.44140625" style="396" customWidth="1"/>
    <col min="12801" max="13052" width="8.88671875" style="396" customWidth="1"/>
    <col min="13053" max="13053" width="1" style="396" customWidth="1"/>
    <col min="13054" max="13054" width="17.33203125" style="396" customWidth="1"/>
    <col min="13055" max="13055" width="67.33203125" style="396" customWidth="1"/>
    <col min="13056" max="13056" width="28.44140625" style="396" customWidth="1"/>
    <col min="13057" max="13308" width="8.88671875" style="396" customWidth="1"/>
    <col min="13309" max="13309" width="1" style="396" customWidth="1"/>
    <col min="13310" max="13310" width="17.33203125" style="396" customWidth="1"/>
    <col min="13311" max="13311" width="67.33203125" style="396" customWidth="1"/>
    <col min="13312" max="13312" width="28.44140625" style="396" customWidth="1"/>
    <col min="13313" max="13564" width="8.88671875" style="396" customWidth="1"/>
    <col min="13565" max="13565" width="1" style="396" customWidth="1"/>
    <col min="13566" max="13566" width="17.33203125" style="396" customWidth="1"/>
    <col min="13567" max="13567" width="67.33203125" style="396" customWidth="1"/>
    <col min="13568" max="13568" width="28.44140625" style="396" customWidth="1"/>
    <col min="13569" max="13820" width="8.88671875" style="396" customWidth="1"/>
    <col min="13821" max="13821" width="1" style="396" customWidth="1"/>
    <col min="13822" max="13822" width="17.33203125" style="396" customWidth="1"/>
    <col min="13823" max="13823" width="67.33203125" style="396" customWidth="1"/>
    <col min="13824" max="13824" width="28.44140625" style="396" customWidth="1"/>
    <col min="13825" max="14076" width="8.88671875" style="396" customWidth="1"/>
    <col min="14077" max="14077" width="1" style="396" customWidth="1"/>
    <col min="14078" max="14078" width="17.33203125" style="396" customWidth="1"/>
    <col min="14079" max="14079" width="67.33203125" style="396" customWidth="1"/>
    <col min="14080" max="14080" width="28.44140625" style="396" customWidth="1"/>
    <col min="14081" max="14332" width="8.88671875" style="396" customWidth="1"/>
    <col min="14333" max="14333" width="1" style="396" customWidth="1"/>
    <col min="14334" max="14334" width="17.33203125" style="396" customWidth="1"/>
    <col min="14335" max="14335" width="67.33203125" style="396" customWidth="1"/>
    <col min="14336" max="14336" width="28.44140625" style="396" customWidth="1"/>
    <col min="14337" max="14588" width="8.88671875" style="396" customWidth="1"/>
    <col min="14589" max="14589" width="1" style="396" customWidth="1"/>
    <col min="14590" max="14590" width="17.33203125" style="396" customWidth="1"/>
    <col min="14591" max="14591" width="67.33203125" style="396" customWidth="1"/>
    <col min="14592" max="14592" width="28.44140625" style="396" customWidth="1"/>
    <col min="14593" max="14844" width="8.88671875" style="396" customWidth="1"/>
    <col min="14845" max="14845" width="1" style="396" customWidth="1"/>
    <col min="14846" max="14846" width="17.33203125" style="396" customWidth="1"/>
    <col min="14847" max="14847" width="67.33203125" style="396" customWidth="1"/>
    <col min="14848" max="14848" width="28.44140625" style="396" customWidth="1"/>
    <col min="14849" max="15100" width="8.88671875" style="396" customWidth="1"/>
    <col min="15101" max="15101" width="1" style="396" customWidth="1"/>
    <col min="15102" max="15102" width="17.33203125" style="396" customWidth="1"/>
    <col min="15103" max="15103" width="67.33203125" style="396" customWidth="1"/>
    <col min="15104" max="15104" width="28.44140625" style="396" customWidth="1"/>
    <col min="15105" max="15356" width="8.88671875" style="396" customWidth="1"/>
    <col min="15357" max="15357" width="1" style="396" customWidth="1"/>
    <col min="15358" max="15358" width="17.33203125" style="396" customWidth="1"/>
    <col min="15359" max="15359" width="67.33203125" style="396" customWidth="1"/>
    <col min="15360" max="15360" width="28.44140625" style="396" customWidth="1"/>
    <col min="15361" max="15612" width="8.88671875" style="396" customWidth="1"/>
    <col min="15613" max="15613" width="1" style="396" customWidth="1"/>
    <col min="15614" max="15614" width="17.33203125" style="396" customWidth="1"/>
    <col min="15615" max="15615" width="67.33203125" style="396" customWidth="1"/>
    <col min="15616" max="15616" width="28.44140625" style="396" customWidth="1"/>
    <col min="15617" max="15868" width="8.88671875" style="396" customWidth="1"/>
    <col min="15869" max="15869" width="1" style="396" customWidth="1"/>
    <col min="15870" max="15870" width="17.33203125" style="396" customWidth="1"/>
    <col min="15871" max="15871" width="67.33203125" style="396" customWidth="1"/>
    <col min="15872" max="15872" width="28.44140625" style="396" customWidth="1"/>
    <col min="15873" max="16124" width="8.88671875" style="396" customWidth="1"/>
    <col min="16125" max="16125" width="1" style="396" customWidth="1"/>
    <col min="16126" max="16126" width="17.33203125" style="396" customWidth="1"/>
    <col min="16127" max="16127" width="67.33203125" style="396" customWidth="1"/>
    <col min="16128" max="16128" width="28.44140625" style="396" customWidth="1"/>
    <col min="16129" max="16384" width="8.88671875" style="396" customWidth="1"/>
  </cols>
  <sheetData>
    <row r="1" spans="1:7" ht="15" customHeight="1">
      <c r="A1" s="391"/>
      <c r="B1" s="391"/>
      <c r="D1" s="393" t="s">
        <v>746</v>
      </c>
      <c r="E1" s="394"/>
      <c r="F1" s="394"/>
    </row>
    <row r="2" spans="1:7" ht="15" customHeight="1">
      <c r="A2" s="397"/>
      <c r="B2" s="397"/>
      <c r="D2" s="397" t="s">
        <v>515</v>
      </c>
      <c r="E2" s="391"/>
      <c r="F2" s="391"/>
    </row>
    <row r="3" spans="1:7" ht="15" customHeight="1">
      <c r="A3" s="397"/>
      <c r="B3" s="397"/>
      <c r="D3" s="397"/>
      <c r="E3" s="391"/>
      <c r="F3" s="391"/>
    </row>
    <row r="4" spans="1:7" ht="15" customHeight="1">
      <c r="A4" s="397"/>
      <c r="B4" s="397"/>
      <c r="C4" s="398"/>
      <c r="D4" s="397" t="s">
        <v>514</v>
      </c>
      <c r="E4" s="391"/>
      <c r="F4" s="391"/>
    </row>
    <row r="5" spans="1:7" s="401" customFormat="1" ht="15" customHeight="1">
      <c r="A5" s="399" t="s">
        <v>1</v>
      </c>
      <c r="B5" s="399"/>
      <c r="C5" s="399"/>
      <c r="D5" s="399" t="s">
        <v>442</v>
      </c>
      <c r="E5" s="400" t="s">
        <v>747</v>
      </c>
      <c r="F5" s="400"/>
      <c r="G5" s="400" t="s">
        <v>484</v>
      </c>
    </row>
    <row r="6" spans="1:7" s="405" customFormat="1" ht="15" customHeight="1">
      <c r="A6" s="402">
        <v>1</v>
      </c>
      <c r="B6" s="402"/>
      <c r="C6" s="413">
        <v>1</v>
      </c>
      <c r="D6" s="403" t="s">
        <v>3</v>
      </c>
      <c r="E6" s="404">
        <v>3318180122</v>
      </c>
      <c r="F6" s="404"/>
      <c r="G6" s="404">
        <v>483504.37</v>
      </c>
    </row>
    <row r="7" spans="1:7" s="405" customFormat="1" ht="15" customHeight="1">
      <c r="A7" s="402">
        <v>11</v>
      </c>
      <c r="B7" s="402"/>
      <c r="C7" s="413">
        <v>11</v>
      </c>
      <c r="D7" s="403" t="s">
        <v>4</v>
      </c>
      <c r="E7" s="404">
        <v>1613564705</v>
      </c>
      <c r="F7" s="404"/>
      <c r="G7" s="404">
        <v>234959.06</v>
      </c>
    </row>
    <row r="8" spans="1:7" s="405" customFormat="1" ht="15" customHeight="1">
      <c r="A8" s="402">
        <v>111</v>
      </c>
      <c r="B8" s="402"/>
      <c r="C8" s="413">
        <v>111</v>
      </c>
      <c r="D8" s="403" t="s">
        <v>5</v>
      </c>
      <c r="E8" s="404">
        <v>1561792662</v>
      </c>
      <c r="F8" s="404"/>
      <c r="G8" s="404">
        <v>227309.35</v>
      </c>
    </row>
    <row r="9" spans="1:7" s="406" customFormat="1" ht="15" customHeight="1">
      <c r="A9" s="402">
        <v>111105</v>
      </c>
      <c r="B9" s="402"/>
      <c r="C9" s="413">
        <v>11103</v>
      </c>
      <c r="D9" s="403" t="s">
        <v>16</v>
      </c>
      <c r="E9" s="404">
        <v>1561792662</v>
      </c>
      <c r="F9" s="404"/>
      <c r="G9" s="404">
        <v>227309.35</v>
      </c>
    </row>
    <row r="10" spans="1:7" s="406" customFormat="1" ht="15" customHeight="1">
      <c r="A10" s="402"/>
      <c r="B10" s="402"/>
      <c r="C10" s="413">
        <v>1110301</v>
      </c>
      <c r="D10" s="403" t="s">
        <v>605</v>
      </c>
      <c r="E10" s="404">
        <v>6700041</v>
      </c>
      <c r="F10" s="404"/>
      <c r="G10" s="404">
        <v>976.12</v>
      </c>
    </row>
    <row r="11" spans="1:7" s="406" customFormat="1" ht="15" customHeight="1">
      <c r="A11" s="402"/>
      <c r="B11" s="402" t="s">
        <v>153</v>
      </c>
      <c r="C11" s="413">
        <v>111030101</v>
      </c>
      <c r="D11" s="403" t="s">
        <v>606</v>
      </c>
      <c r="E11" s="404">
        <v>4000000</v>
      </c>
      <c r="F11" s="404" t="s">
        <v>564</v>
      </c>
      <c r="G11" s="404">
        <v>583.20000000000005</v>
      </c>
    </row>
    <row r="12" spans="1:7" s="406" customFormat="1" ht="15" customHeight="1">
      <c r="A12" s="402"/>
      <c r="B12" s="402" t="s">
        <v>153</v>
      </c>
      <c r="C12" s="413">
        <v>111030102</v>
      </c>
      <c r="D12" s="403" t="s">
        <v>607</v>
      </c>
      <c r="E12" s="404">
        <v>2700041</v>
      </c>
      <c r="F12" s="404" t="s">
        <v>564</v>
      </c>
      <c r="G12" s="404">
        <v>392.92</v>
      </c>
    </row>
    <row r="13" spans="1:7" s="406" customFormat="1" ht="15" customHeight="1">
      <c r="A13" s="402"/>
      <c r="B13" s="402"/>
      <c r="C13" s="413">
        <v>1110302</v>
      </c>
      <c r="D13" s="403" t="s">
        <v>608</v>
      </c>
      <c r="E13" s="404">
        <v>1555092621</v>
      </c>
      <c r="F13" s="404"/>
      <c r="G13" s="404">
        <v>226333.23</v>
      </c>
    </row>
    <row r="14" spans="1:7" s="406" customFormat="1" ht="15" customHeight="1">
      <c r="A14" s="402"/>
      <c r="B14" s="402" t="s">
        <v>153</v>
      </c>
      <c r="C14" s="413">
        <v>111030201</v>
      </c>
      <c r="D14" s="403" t="s">
        <v>609</v>
      </c>
      <c r="E14" s="404">
        <v>1540322234</v>
      </c>
      <c r="F14" s="404" t="s">
        <v>564</v>
      </c>
      <c r="G14" s="404">
        <v>224183.5</v>
      </c>
    </row>
    <row r="15" spans="1:7" s="406" customFormat="1" ht="15" customHeight="1">
      <c r="A15" s="402"/>
      <c r="B15" s="402" t="s">
        <v>153</v>
      </c>
      <c r="C15" s="413">
        <v>111030202</v>
      </c>
      <c r="D15" s="403" t="s">
        <v>610</v>
      </c>
      <c r="E15" s="404">
        <v>12986175</v>
      </c>
      <c r="F15" s="404" t="s">
        <v>564</v>
      </c>
      <c r="G15" s="404">
        <v>1890.05</v>
      </c>
    </row>
    <row r="16" spans="1:7" s="406" customFormat="1" ht="15.6" customHeight="1">
      <c r="A16" s="402"/>
      <c r="B16" s="402" t="s">
        <v>153</v>
      </c>
      <c r="C16" s="413">
        <v>111030203</v>
      </c>
      <c r="D16" s="403" t="s">
        <v>611</v>
      </c>
      <c r="E16" s="404">
        <v>1784212</v>
      </c>
      <c r="F16" s="404" t="s">
        <v>564</v>
      </c>
      <c r="G16" s="404">
        <v>259.68</v>
      </c>
    </row>
    <row r="17" spans="1:9" s="406" customFormat="1" ht="15" customHeight="1">
      <c r="A17" s="402"/>
      <c r="B17" s="402"/>
      <c r="C17" s="413">
        <v>113</v>
      </c>
      <c r="D17" s="403" t="s">
        <v>612</v>
      </c>
      <c r="E17" s="404">
        <v>51772043</v>
      </c>
      <c r="F17" s="404"/>
      <c r="G17" s="404">
        <v>7649.71</v>
      </c>
    </row>
    <row r="18" spans="1:9" s="406" customFormat="1" ht="15" customHeight="1">
      <c r="A18" s="402"/>
      <c r="B18" s="402"/>
      <c r="C18" s="413">
        <v>11308</v>
      </c>
      <c r="D18" s="403" t="s">
        <v>613</v>
      </c>
      <c r="E18" s="404">
        <v>51772043</v>
      </c>
      <c r="F18" s="404"/>
      <c r="G18" s="404">
        <v>7649.71</v>
      </c>
    </row>
    <row r="19" spans="1:9" s="406" customFormat="1" ht="15" customHeight="1">
      <c r="A19" s="402"/>
      <c r="B19" s="402"/>
      <c r="C19" s="413">
        <v>1130801</v>
      </c>
      <c r="D19" s="403" t="s">
        <v>231</v>
      </c>
      <c r="E19" s="404">
        <v>1454883</v>
      </c>
      <c r="F19" s="404" t="s">
        <v>564</v>
      </c>
      <c r="G19" s="404">
        <v>211.1</v>
      </c>
    </row>
    <row r="20" spans="1:9" s="406" customFormat="1" ht="15" customHeight="1">
      <c r="A20" s="402"/>
      <c r="B20" s="402"/>
      <c r="C20" s="413">
        <v>1130802</v>
      </c>
      <c r="D20" s="403" t="s">
        <v>614</v>
      </c>
      <c r="E20" s="404">
        <v>50317160</v>
      </c>
      <c r="F20" s="404"/>
      <c r="G20" s="404">
        <v>7438.61</v>
      </c>
    </row>
    <row r="21" spans="1:9" s="406" customFormat="1" ht="15" customHeight="1">
      <c r="A21" s="402"/>
      <c r="B21" s="402"/>
      <c r="C21" s="413">
        <v>113080201</v>
      </c>
      <c r="D21" s="403" t="s">
        <v>232</v>
      </c>
      <c r="E21" s="404">
        <v>50317160</v>
      </c>
      <c r="F21" s="404" t="s">
        <v>564</v>
      </c>
      <c r="G21" s="404">
        <v>7438.61</v>
      </c>
    </row>
    <row r="22" spans="1:9" s="405" customFormat="1" ht="15" customHeight="1">
      <c r="A22" s="402">
        <v>111106</v>
      </c>
      <c r="B22" s="402"/>
      <c r="C22" s="413">
        <v>12</v>
      </c>
      <c r="D22" s="403" t="s">
        <v>7</v>
      </c>
      <c r="E22" s="404">
        <v>1704615417</v>
      </c>
      <c r="F22" s="404"/>
      <c r="G22" s="404">
        <v>248545.31</v>
      </c>
    </row>
    <row r="23" spans="1:9" s="405" customFormat="1" ht="15" customHeight="1">
      <c r="A23" s="402"/>
      <c r="B23" s="402"/>
      <c r="C23" s="413">
        <v>121</v>
      </c>
      <c r="D23" s="403" t="s">
        <v>98</v>
      </c>
      <c r="E23" s="404">
        <v>1585803182</v>
      </c>
      <c r="F23" s="404"/>
      <c r="G23" s="404">
        <v>230475.12000000002</v>
      </c>
      <c r="H23" s="406"/>
      <c r="I23" s="406"/>
    </row>
    <row r="24" spans="1:9" s="405" customFormat="1" ht="15" customHeight="1">
      <c r="A24" s="402"/>
      <c r="B24" s="402"/>
      <c r="C24" s="413">
        <v>12101</v>
      </c>
      <c r="D24" s="403" t="s">
        <v>63</v>
      </c>
      <c r="E24" s="404">
        <v>900000000</v>
      </c>
      <c r="F24" s="404"/>
      <c r="G24" s="404">
        <v>130651.79</v>
      </c>
      <c r="H24" s="406"/>
      <c r="I24" s="406"/>
    </row>
    <row r="25" spans="1:9" s="405" customFormat="1" ht="15" customHeight="1">
      <c r="A25" s="402"/>
      <c r="B25" s="402"/>
      <c r="C25" s="413">
        <v>121011</v>
      </c>
      <c r="D25" s="403" t="s">
        <v>615</v>
      </c>
      <c r="E25" s="404">
        <v>900000000</v>
      </c>
      <c r="F25" s="404"/>
      <c r="G25" s="404">
        <v>130651.79</v>
      </c>
      <c r="H25" s="406"/>
      <c r="I25" s="406"/>
    </row>
    <row r="26" spans="1:9" s="405" customFormat="1" ht="15" customHeight="1">
      <c r="A26" s="402"/>
      <c r="B26" s="402"/>
      <c r="C26" s="413">
        <v>12101103</v>
      </c>
      <c r="D26" s="403" t="s">
        <v>616</v>
      </c>
      <c r="E26" s="404">
        <v>900000000</v>
      </c>
      <c r="F26" s="404"/>
      <c r="G26" s="404">
        <v>130651.79</v>
      </c>
      <c r="H26" s="406"/>
      <c r="I26" s="406"/>
    </row>
    <row r="27" spans="1:9" s="405" customFormat="1" ht="15" customHeight="1">
      <c r="A27" s="402"/>
      <c r="B27" s="402"/>
      <c r="C27" s="413">
        <v>1210110301</v>
      </c>
      <c r="D27" s="403" t="s">
        <v>617</v>
      </c>
      <c r="E27" s="404">
        <v>900000000</v>
      </c>
      <c r="F27" s="404" t="s">
        <v>564</v>
      </c>
      <c r="G27" s="404">
        <v>130651.79</v>
      </c>
      <c r="H27" s="406"/>
      <c r="I27" s="406"/>
    </row>
    <row r="28" spans="1:9" s="405" customFormat="1" ht="15" customHeight="1">
      <c r="A28" s="402"/>
      <c r="B28" s="402"/>
      <c r="C28" s="413">
        <v>12102</v>
      </c>
      <c r="D28" s="403" t="s">
        <v>252</v>
      </c>
      <c r="E28" s="404">
        <v>685803182</v>
      </c>
      <c r="F28" s="404"/>
      <c r="G28" s="404">
        <v>99823.33</v>
      </c>
      <c r="H28" s="406"/>
      <c r="I28" s="406"/>
    </row>
    <row r="29" spans="1:9" s="405" customFormat="1" ht="15" customHeight="1">
      <c r="A29" s="402"/>
      <c r="B29" s="402"/>
      <c r="C29" s="413">
        <v>121021</v>
      </c>
      <c r="D29" s="403" t="s">
        <v>253</v>
      </c>
      <c r="E29" s="404">
        <v>685803182</v>
      </c>
      <c r="F29" s="404"/>
      <c r="G29" s="404">
        <v>99823.33</v>
      </c>
      <c r="H29" s="406"/>
      <c r="I29" s="406"/>
    </row>
    <row r="30" spans="1:9" s="405" customFormat="1" ht="15" customHeight="1">
      <c r="A30" s="402"/>
      <c r="B30" s="402"/>
      <c r="C30" s="413">
        <v>1210212</v>
      </c>
      <c r="D30" s="403" t="s">
        <v>254</v>
      </c>
      <c r="E30" s="404">
        <v>687081000</v>
      </c>
      <c r="F30" s="404"/>
      <c r="G30" s="404">
        <v>100000</v>
      </c>
      <c r="H30" s="406"/>
      <c r="I30" s="406"/>
    </row>
    <row r="31" spans="1:9" s="405" customFormat="1" ht="15" customHeight="1">
      <c r="A31" s="402">
        <v>112</v>
      </c>
      <c r="B31" s="402"/>
      <c r="C31" s="413">
        <v>121021201</v>
      </c>
      <c r="D31" s="403" t="s">
        <v>618</v>
      </c>
      <c r="E31" s="404">
        <v>687081000</v>
      </c>
      <c r="F31" s="404" t="s">
        <v>564</v>
      </c>
      <c r="G31" s="404">
        <v>100000</v>
      </c>
    </row>
    <row r="32" spans="1:9" s="405" customFormat="1" ht="15" customHeight="1">
      <c r="A32" s="402">
        <v>11201</v>
      </c>
      <c r="B32" s="402"/>
      <c r="C32" s="413">
        <v>1210218</v>
      </c>
      <c r="D32" s="403" t="s">
        <v>257</v>
      </c>
      <c r="E32" s="404">
        <v>-1277818</v>
      </c>
      <c r="F32" s="404"/>
      <c r="G32" s="404">
        <v>-176.67000000000007</v>
      </c>
    </row>
    <row r="33" spans="1:7" s="407" customFormat="1" ht="15" customHeight="1">
      <c r="A33" s="402">
        <v>1120101</v>
      </c>
      <c r="B33" s="402"/>
      <c r="C33" s="413">
        <v>12102181</v>
      </c>
      <c r="D33" s="403" t="s">
        <v>258</v>
      </c>
      <c r="E33" s="404">
        <v>25271732</v>
      </c>
      <c r="F33" s="404"/>
      <c r="G33" s="404">
        <v>3678.13</v>
      </c>
    </row>
    <row r="34" spans="1:7" s="406" customFormat="1" ht="15" customHeight="1">
      <c r="A34" s="402">
        <v>112010101</v>
      </c>
      <c r="B34" s="402"/>
      <c r="C34" s="413">
        <v>1210218101</v>
      </c>
      <c r="D34" s="403" t="s">
        <v>619</v>
      </c>
      <c r="E34" s="404">
        <v>25271732</v>
      </c>
      <c r="F34" s="404" t="s">
        <v>564</v>
      </c>
      <c r="G34" s="404">
        <v>3678.13</v>
      </c>
    </row>
    <row r="35" spans="1:7" s="406" customFormat="1" ht="15" customHeight="1">
      <c r="A35" s="402">
        <v>1120102</v>
      </c>
      <c r="B35" s="402"/>
      <c r="C35" s="413">
        <v>12102182</v>
      </c>
      <c r="D35" s="403" t="s">
        <v>259</v>
      </c>
      <c r="E35" s="404">
        <v>-26549550</v>
      </c>
      <c r="F35" s="404"/>
      <c r="G35" s="404">
        <v>-3854.8</v>
      </c>
    </row>
    <row r="36" spans="1:7" s="406" customFormat="1" ht="15" customHeight="1">
      <c r="A36" s="402">
        <v>112010208</v>
      </c>
      <c r="B36" s="402"/>
      <c r="C36" s="413">
        <v>1210218201</v>
      </c>
      <c r="D36" s="403" t="s">
        <v>620</v>
      </c>
      <c r="E36" s="404">
        <v>-26549550</v>
      </c>
      <c r="F36" s="404" t="s">
        <v>564</v>
      </c>
      <c r="G36" s="404">
        <v>-3854.8</v>
      </c>
    </row>
    <row r="37" spans="1:7" s="406" customFormat="1" ht="15" customHeight="1">
      <c r="A37" s="402"/>
      <c r="B37" s="402"/>
      <c r="C37" s="413"/>
      <c r="D37" s="403"/>
      <c r="E37" s="404"/>
      <c r="F37" s="404"/>
      <c r="G37" s="404"/>
    </row>
    <row r="38" spans="1:7" s="406" customFormat="1" ht="15" customHeight="1">
      <c r="A38" s="402">
        <v>112010209</v>
      </c>
      <c r="B38" s="402"/>
      <c r="C38" s="413">
        <v>127</v>
      </c>
      <c r="D38" s="403" t="s">
        <v>331</v>
      </c>
      <c r="E38" s="404">
        <v>96939517</v>
      </c>
      <c r="F38" s="404"/>
      <c r="G38" s="404">
        <v>14734.19</v>
      </c>
    </row>
    <row r="39" spans="1:7" s="406" customFormat="1" ht="15" customHeight="1">
      <c r="A39" s="402">
        <v>112010211</v>
      </c>
      <c r="B39" s="402"/>
      <c r="C39" s="413">
        <v>12701</v>
      </c>
      <c r="D39" s="403" t="s">
        <v>621</v>
      </c>
      <c r="E39" s="404">
        <v>96939517</v>
      </c>
      <c r="F39" s="404"/>
      <c r="G39" s="404">
        <v>14734.19</v>
      </c>
    </row>
    <row r="40" spans="1:7" s="406" customFormat="1" ht="15" customHeight="1">
      <c r="A40" s="402">
        <v>112010211</v>
      </c>
      <c r="B40" s="402"/>
      <c r="C40" s="413">
        <v>1270102</v>
      </c>
      <c r="D40" s="403" t="s">
        <v>99</v>
      </c>
      <c r="E40" s="404">
        <v>32272727</v>
      </c>
      <c r="F40" s="404" t="s">
        <v>564</v>
      </c>
      <c r="G40" s="404">
        <v>5081.26</v>
      </c>
    </row>
    <row r="41" spans="1:7" s="406" customFormat="1" ht="15" customHeight="1">
      <c r="A41" s="402">
        <v>112010212</v>
      </c>
      <c r="B41" s="402"/>
      <c r="C41" s="413">
        <v>1270103</v>
      </c>
      <c r="D41" s="403" t="s">
        <v>622</v>
      </c>
      <c r="E41" s="404">
        <v>32908364</v>
      </c>
      <c r="F41" s="404" t="s">
        <v>564</v>
      </c>
      <c r="G41" s="404">
        <v>4987.9399999999996</v>
      </c>
    </row>
    <row r="42" spans="1:7" s="406" customFormat="1" ht="15" customHeight="1">
      <c r="A42" s="402">
        <v>112010212</v>
      </c>
      <c r="B42" s="402"/>
      <c r="C42" s="413">
        <v>1270104</v>
      </c>
      <c r="D42" s="403" t="s">
        <v>333</v>
      </c>
      <c r="E42" s="404">
        <v>24392332</v>
      </c>
      <c r="F42" s="404" t="s">
        <v>564</v>
      </c>
      <c r="G42" s="404">
        <v>3604.59</v>
      </c>
    </row>
    <row r="43" spans="1:7" s="406" customFormat="1" ht="15" customHeight="1">
      <c r="A43" s="402">
        <v>1120103</v>
      </c>
      <c r="B43" s="402"/>
      <c r="C43" s="413">
        <v>1270107</v>
      </c>
      <c r="D43" s="403" t="s">
        <v>338</v>
      </c>
      <c r="E43" s="404">
        <v>14410909</v>
      </c>
      <c r="F43" s="404" t="s">
        <v>564</v>
      </c>
      <c r="G43" s="404">
        <v>2090.9699999999998</v>
      </c>
    </row>
    <row r="44" spans="1:7" s="406" customFormat="1" ht="15" customHeight="1">
      <c r="A44" s="402">
        <v>112010304</v>
      </c>
      <c r="B44" s="402"/>
      <c r="C44" s="413">
        <v>1270120</v>
      </c>
      <c r="D44" s="403" t="s">
        <v>334</v>
      </c>
      <c r="E44" s="404">
        <v>-7044815</v>
      </c>
      <c r="F44" s="404"/>
      <c r="G44" s="404">
        <v>-1030.57</v>
      </c>
    </row>
    <row r="45" spans="1:7" s="406" customFormat="1" ht="15" customHeight="1">
      <c r="A45" s="402">
        <v>112010306</v>
      </c>
      <c r="B45" s="402"/>
      <c r="C45" s="413">
        <v>127012003</v>
      </c>
      <c r="D45" s="403" t="s">
        <v>336</v>
      </c>
      <c r="E45" s="404">
        <v>-4162633</v>
      </c>
      <c r="F45" s="404" t="s">
        <v>564</v>
      </c>
      <c r="G45" s="404">
        <v>-612.33000000000004</v>
      </c>
    </row>
    <row r="46" spans="1:7" s="406" customFormat="1" ht="15" customHeight="1">
      <c r="A46" s="402">
        <v>11203</v>
      </c>
      <c r="B46" s="402"/>
      <c r="C46" s="413">
        <v>127012006</v>
      </c>
      <c r="D46" s="403" t="s">
        <v>623</v>
      </c>
      <c r="E46" s="404">
        <v>-2882182</v>
      </c>
      <c r="F46" s="404" t="s">
        <v>564</v>
      </c>
      <c r="G46" s="404">
        <v>-418.24</v>
      </c>
    </row>
    <row r="47" spans="1:7" s="406" customFormat="1" ht="15" customHeight="1">
      <c r="A47" s="402">
        <v>1120302</v>
      </c>
      <c r="B47" s="402"/>
      <c r="C47" s="413">
        <v>129</v>
      </c>
      <c r="D47" s="403" t="s">
        <v>339</v>
      </c>
      <c r="E47" s="404">
        <v>21872718</v>
      </c>
      <c r="F47" s="404"/>
      <c r="G47" s="404">
        <v>3336</v>
      </c>
    </row>
    <row r="48" spans="1:7" s="406" customFormat="1" ht="15" customHeight="1">
      <c r="A48" s="402">
        <v>112030201</v>
      </c>
      <c r="B48" s="402"/>
      <c r="C48" s="413">
        <v>12901</v>
      </c>
      <c r="D48" s="403" t="s">
        <v>624</v>
      </c>
      <c r="E48" s="404">
        <v>21872718</v>
      </c>
      <c r="F48" s="404" t="s">
        <v>564</v>
      </c>
      <c r="G48" s="404">
        <v>3336</v>
      </c>
    </row>
    <row r="49" spans="1:9" s="406" customFormat="1" ht="15" customHeight="1">
      <c r="A49" s="402"/>
      <c r="B49" s="402"/>
      <c r="C49" s="413"/>
      <c r="D49" s="403"/>
      <c r="E49" s="404"/>
      <c r="F49" s="404"/>
      <c r="G49" s="404"/>
    </row>
    <row r="50" spans="1:9" s="406" customFormat="1" ht="15" customHeight="1">
      <c r="A50" s="402">
        <v>112030202</v>
      </c>
      <c r="B50" s="402"/>
      <c r="C50" s="413">
        <v>2</v>
      </c>
      <c r="D50" s="403" t="s">
        <v>8</v>
      </c>
      <c r="E50" s="404">
        <v>714061928</v>
      </c>
      <c r="F50" s="404"/>
      <c r="G50" s="404">
        <v>105238.75</v>
      </c>
    </row>
    <row r="51" spans="1:9" s="406" customFormat="1" ht="15" customHeight="1">
      <c r="A51" s="402">
        <v>112030203</v>
      </c>
      <c r="B51" s="402"/>
      <c r="C51" s="413">
        <v>21</v>
      </c>
      <c r="D51" s="403" t="s">
        <v>9</v>
      </c>
      <c r="E51" s="404">
        <v>714061928</v>
      </c>
      <c r="F51" s="404"/>
      <c r="G51" s="404">
        <v>105238.75</v>
      </c>
    </row>
    <row r="52" spans="1:9" s="406" customFormat="1" ht="15" customHeight="1">
      <c r="A52" s="402">
        <v>11205</v>
      </c>
      <c r="B52" s="402"/>
      <c r="C52" s="413">
        <v>211</v>
      </c>
      <c r="D52" s="403" t="s">
        <v>260</v>
      </c>
      <c r="E52" s="404">
        <v>697239877</v>
      </c>
      <c r="F52" s="404"/>
      <c r="G52" s="404">
        <v>102776.38</v>
      </c>
    </row>
    <row r="53" spans="1:9" s="406" customFormat="1" ht="15" customHeight="1">
      <c r="A53" s="402">
        <v>11206</v>
      </c>
      <c r="B53" s="402"/>
      <c r="C53" s="413">
        <v>21103</v>
      </c>
      <c r="D53" s="403" t="s">
        <v>234</v>
      </c>
      <c r="E53" s="404">
        <v>680822277</v>
      </c>
      <c r="F53" s="404"/>
      <c r="G53" s="404">
        <v>100369.23</v>
      </c>
    </row>
    <row r="54" spans="1:9" s="406" customFormat="1" ht="15" customHeight="1">
      <c r="A54" s="402"/>
      <c r="B54" s="402"/>
      <c r="C54" s="413">
        <v>211030104</v>
      </c>
      <c r="D54" s="403" t="s">
        <v>625</v>
      </c>
      <c r="E54" s="404">
        <v>680822277</v>
      </c>
      <c r="F54" s="404" t="s">
        <v>564</v>
      </c>
      <c r="G54" s="404">
        <v>100369.23</v>
      </c>
    </row>
    <row r="55" spans="1:9" s="406" customFormat="1" ht="15" customHeight="1">
      <c r="A55" s="402"/>
      <c r="B55" s="402"/>
      <c r="C55" s="413">
        <v>21107</v>
      </c>
      <c r="D55" s="403" t="s">
        <v>262</v>
      </c>
      <c r="E55" s="404">
        <v>16417600</v>
      </c>
      <c r="F55" s="404"/>
      <c r="G55" s="404">
        <v>2407.15</v>
      </c>
    </row>
    <row r="56" spans="1:9" s="406" customFormat="1" ht="15" customHeight="1">
      <c r="A56" s="402"/>
      <c r="B56" s="402"/>
      <c r="C56" s="413">
        <v>2110701</v>
      </c>
      <c r="D56" s="403" t="s">
        <v>626</v>
      </c>
      <c r="E56" s="404">
        <v>16417600</v>
      </c>
      <c r="F56" s="404" t="s">
        <v>564</v>
      </c>
      <c r="G56" s="404">
        <v>2407.15</v>
      </c>
    </row>
    <row r="57" spans="1:9" s="406" customFormat="1" ht="15" customHeight="1">
      <c r="A57" s="402"/>
      <c r="B57" s="402"/>
      <c r="C57" s="413">
        <v>214</v>
      </c>
      <c r="D57" s="403" t="s">
        <v>10</v>
      </c>
      <c r="E57" s="404">
        <v>16822051</v>
      </c>
      <c r="F57" s="404"/>
      <c r="G57" s="404">
        <v>2462.37</v>
      </c>
    </row>
    <row r="58" spans="1:9" s="406" customFormat="1" ht="15" customHeight="1">
      <c r="A58" s="402"/>
      <c r="B58" s="402"/>
      <c r="C58" s="413">
        <v>21401</v>
      </c>
      <c r="D58" s="403" t="s">
        <v>263</v>
      </c>
      <c r="E58" s="404">
        <v>2585527</v>
      </c>
      <c r="F58" s="404"/>
      <c r="G58" s="404">
        <v>379.39</v>
      </c>
    </row>
    <row r="59" spans="1:9" s="406" customFormat="1" ht="15" customHeight="1">
      <c r="A59" s="402"/>
      <c r="B59" s="402"/>
      <c r="C59" s="413">
        <v>2140107</v>
      </c>
      <c r="D59" s="403" t="s">
        <v>100</v>
      </c>
      <c r="E59" s="404">
        <v>2585527</v>
      </c>
      <c r="F59" s="404" t="s">
        <v>564</v>
      </c>
      <c r="G59" s="404">
        <v>379.39</v>
      </c>
    </row>
    <row r="60" spans="1:9" s="406" customFormat="1" ht="15" customHeight="1">
      <c r="A60" s="402"/>
      <c r="B60" s="402"/>
      <c r="C60" s="413">
        <v>21403</v>
      </c>
      <c r="D60" s="403" t="s">
        <v>264</v>
      </c>
      <c r="E60" s="404">
        <v>14236524</v>
      </c>
      <c r="F60" s="404"/>
      <c r="G60" s="404">
        <v>2082.98</v>
      </c>
    </row>
    <row r="61" spans="1:9" s="406" customFormat="1" ht="15" customHeight="1">
      <c r="A61" s="402"/>
      <c r="B61" s="402"/>
      <c r="C61" s="413">
        <v>2140304</v>
      </c>
      <c r="D61" s="403" t="s">
        <v>627</v>
      </c>
      <c r="E61" s="404">
        <v>14236524</v>
      </c>
      <c r="F61" s="404" t="s">
        <v>564</v>
      </c>
      <c r="G61" s="404">
        <v>2082.98</v>
      </c>
    </row>
    <row r="62" spans="1:9" s="406" customFormat="1" ht="15" customHeight="1">
      <c r="A62" s="402"/>
      <c r="B62" s="402"/>
      <c r="C62"/>
      <c r="D62" s="408"/>
      <c r="E62" s="408"/>
      <c r="F62" s="408"/>
      <c r="G62"/>
    </row>
    <row r="63" spans="1:9" s="405" customFormat="1" ht="15" customHeight="1">
      <c r="A63" s="402">
        <v>11207</v>
      </c>
      <c r="B63" s="402"/>
      <c r="C63"/>
      <c r="D63" s="408"/>
      <c r="E63" s="408"/>
      <c r="F63" s="408"/>
      <c r="G63"/>
      <c r="H63" s="406"/>
      <c r="I63" s="406"/>
    </row>
    <row r="64" spans="1:9" s="406" customFormat="1" ht="15" customHeight="1">
      <c r="A64" s="402">
        <v>11208</v>
      </c>
      <c r="B64" s="402"/>
      <c r="C64" s="413">
        <v>3</v>
      </c>
      <c r="D64" s="403" t="s">
        <v>18</v>
      </c>
      <c r="E64" s="404">
        <v>2604118194</v>
      </c>
      <c r="F64" s="404"/>
      <c r="G64" s="404">
        <v>378265.62</v>
      </c>
    </row>
    <row r="65" spans="1:9" s="406" customFormat="1" ht="15" customHeight="1">
      <c r="A65" s="402">
        <v>11213</v>
      </c>
      <c r="B65" s="402"/>
      <c r="C65" s="413">
        <v>310</v>
      </c>
      <c r="D65" s="403" t="s">
        <v>102</v>
      </c>
      <c r="E65" s="404">
        <v>3180771806</v>
      </c>
      <c r="F65" s="404"/>
      <c r="G65" s="404">
        <v>465470.93</v>
      </c>
    </row>
    <row r="66" spans="1:9" s="406" customFormat="1" ht="15" customHeight="1">
      <c r="A66" s="402">
        <v>113</v>
      </c>
      <c r="B66" s="402"/>
      <c r="C66" s="413">
        <v>310101</v>
      </c>
      <c r="D66" s="403" t="s">
        <v>628</v>
      </c>
      <c r="E66" s="404">
        <v>2500000000</v>
      </c>
      <c r="F66" s="404"/>
      <c r="G66" s="404">
        <v>366628.41</v>
      </c>
    </row>
    <row r="67" spans="1:9" s="406" customFormat="1" ht="15" customHeight="1">
      <c r="A67" s="402">
        <v>11301</v>
      </c>
      <c r="B67" s="402"/>
      <c r="C67" s="413">
        <v>31010101</v>
      </c>
      <c r="D67" s="403" t="s">
        <v>343</v>
      </c>
      <c r="E67" s="404">
        <v>2500000000</v>
      </c>
      <c r="F67" s="404"/>
      <c r="G67" s="404">
        <v>366628.41</v>
      </c>
    </row>
    <row r="68" spans="1:9" s="405" customFormat="1" ht="15" customHeight="1">
      <c r="A68" s="402">
        <v>11302</v>
      </c>
      <c r="B68" s="402"/>
      <c r="C68" s="413">
        <v>310102</v>
      </c>
      <c r="D68" s="403" t="s">
        <v>629</v>
      </c>
      <c r="E68" s="404">
        <v>680771806</v>
      </c>
      <c r="F68" s="404"/>
      <c r="G68" s="404">
        <v>98842.52</v>
      </c>
      <c r="H68" s="406"/>
      <c r="I68" s="406"/>
    </row>
    <row r="69" spans="1:9" s="406" customFormat="1" ht="15" customHeight="1">
      <c r="A69" s="402">
        <v>11306</v>
      </c>
      <c r="B69" s="402"/>
      <c r="C69" s="413">
        <v>31010202</v>
      </c>
      <c r="D69" s="403" t="s">
        <v>630</v>
      </c>
      <c r="E69" s="404">
        <v>680771806</v>
      </c>
      <c r="F69" s="404"/>
      <c r="G69" s="404">
        <v>98842.52</v>
      </c>
    </row>
    <row r="70" spans="1:9" s="406" customFormat="1" ht="15" customHeight="1">
      <c r="A70" s="402">
        <v>114</v>
      </c>
      <c r="B70" s="402"/>
      <c r="C70" s="413">
        <v>315</v>
      </c>
      <c r="D70" s="403" t="s">
        <v>12</v>
      </c>
      <c r="E70" s="404">
        <v>2754149</v>
      </c>
      <c r="F70" s="404"/>
      <c r="G70" s="404">
        <v>399.62</v>
      </c>
    </row>
    <row r="71" spans="1:9" s="406" customFormat="1" ht="15" customHeight="1">
      <c r="A71" s="402">
        <v>114102</v>
      </c>
      <c r="B71" s="402"/>
      <c r="C71" s="413">
        <v>31501</v>
      </c>
      <c r="D71" s="403" t="s">
        <v>631</v>
      </c>
      <c r="E71" s="404">
        <v>2618753</v>
      </c>
      <c r="F71" s="404"/>
      <c r="G71" s="404">
        <v>379.97</v>
      </c>
    </row>
    <row r="72" spans="1:9" s="406" customFormat="1" ht="15" customHeight="1">
      <c r="A72" s="402">
        <v>114103</v>
      </c>
      <c r="B72" s="402"/>
      <c r="C72" s="413">
        <v>31502</v>
      </c>
      <c r="D72" s="403" t="s">
        <v>632</v>
      </c>
      <c r="E72" s="404">
        <v>135396</v>
      </c>
      <c r="F72" s="404"/>
      <c r="G72" s="404">
        <v>19.649999999999999</v>
      </c>
    </row>
    <row r="73" spans="1:9" s="406" customFormat="1" ht="15" customHeight="1">
      <c r="A73" s="402">
        <v>114105</v>
      </c>
      <c r="B73" s="402"/>
      <c r="C73" s="413">
        <v>316</v>
      </c>
      <c r="D73" s="403" t="s">
        <v>82</v>
      </c>
      <c r="E73" s="404">
        <v>-579407761</v>
      </c>
      <c r="F73" s="404"/>
      <c r="G73" s="404">
        <v>-87604.93</v>
      </c>
    </row>
    <row r="74" spans="1:9" s="406" customFormat="1" ht="15" customHeight="1">
      <c r="A74" s="402">
        <v>115</v>
      </c>
      <c r="B74" s="402"/>
      <c r="C74" s="413">
        <v>31601</v>
      </c>
      <c r="D74" s="403" t="s">
        <v>103</v>
      </c>
      <c r="E74" s="404">
        <v>-579407761</v>
      </c>
      <c r="F74" s="404"/>
      <c r="G74" s="404">
        <v>-87604.93</v>
      </c>
    </row>
    <row r="75" spans="1:9" ht="15" customHeight="1">
      <c r="A75" s="402">
        <v>510307</v>
      </c>
      <c r="B75" s="402"/>
      <c r="C75" s="409"/>
      <c r="D75" s="410"/>
      <c r="E75" s="410"/>
      <c r="F75" s="410"/>
      <c r="G75" s="411"/>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B1:AA92"/>
  <sheetViews>
    <sheetView showGridLines="0" topLeftCell="A68" zoomScale="90" zoomScaleNormal="90" zoomScaleSheetLayoutView="70" workbookViewId="0">
      <selection activeCell="C91" sqref="C91"/>
    </sheetView>
  </sheetViews>
  <sheetFormatPr baseColWidth="10" defaultColWidth="8.6640625" defaultRowHeight="13.8"/>
  <cols>
    <col min="1" max="1" width="4.33203125" style="29" customWidth="1"/>
    <col min="2" max="2" width="6.88671875" style="60" customWidth="1"/>
    <col min="3" max="3" width="34.6640625" style="29" customWidth="1"/>
    <col min="4" max="4" width="10.6640625" style="29" customWidth="1"/>
    <col min="5" max="5" width="16.6640625" style="29" customWidth="1"/>
    <col min="6" max="6" width="13.88671875" style="29" customWidth="1"/>
    <col min="7" max="7" width="12.109375" style="29" customWidth="1"/>
    <col min="8" max="8" width="14.33203125" style="29" customWidth="1"/>
    <col min="9" max="9" width="14.6640625" style="29" customWidth="1"/>
    <col min="10" max="10" width="23.109375" style="29" customWidth="1"/>
    <col min="11" max="11" width="3.6640625" style="29" customWidth="1"/>
    <col min="12" max="12" width="2.44140625" style="29" customWidth="1"/>
    <col min="13" max="13" width="8.6640625" style="64"/>
    <col min="14" max="16384" width="8.6640625" style="29"/>
  </cols>
  <sheetData>
    <row r="1" spans="2:11" ht="16.8">
      <c r="C1" s="624"/>
      <c r="D1" s="624"/>
      <c r="E1" s="624"/>
      <c r="F1" s="624"/>
      <c r="G1" s="624"/>
      <c r="H1" s="624"/>
      <c r="I1" s="624"/>
      <c r="J1" s="624"/>
      <c r="K1" s="624"/>
    </row>
    <row r="2" spans="2:11" ht="16.8">
      <c r="C2" s="200"/>
      <c r="D2" s="200"/>
      <c r="E2" s="200"/>
      <c r="F2" s="200"/>
      <c r="G2" s="200"/>
      <c r="H2" s="200"/>
      <c r="I2" s="200"/>
      <c r="J2" s="200"/>
      <c r="K2" s="200"/>
    </row>
    <row r="3" spans="2:11" ht="36" customHeight="1">
      <c r="C3" s="200"/>
      <c r="D3" s="200"/>
      <c r="E3" s="200"/>
      <c r="F3" s="200"/>
      <c r="G3" s="200"/>
      <c r="H3" s="200"/>
      <c r="I3" s="200"/>
      <c r="J3" s="200"/>
      <c r="K3" s="200"/>
    </row>
    <row r="4" spans="2:11" ht="16.8">
      <c r="C4" s="200"/>
      <c r="D4" s="200"/>
      <c r="E4" s="200"/>
      <c r="F4" s="200"/>
      <c r="G4" s="200"/>
      <c r="H4" s="200"/>
      <c r="I4" s="200"/>
      <c r="J4" s="200"/>
      <c r="K4" s="200"/>
    </row>
    <row r="5" spans="2:11" ht="16.8">
      <c r="B5" s="379"/>
      <c r="C5" s="378"/>
      <c r="D5" s="378"/>
      <c r="E5" s="378"/>
      <c r="F5" s="378"/>
      <c r="G5" s="378"/>
      <c r="H5" s="378"/>
      <c r="I5" s="378"/>
      <c r="J5" s="378"/>
      <c r="K5" s="200"/>
    </row>
    <row r="6" spans="2:11" ht="16.8">
      <c r="C6" s="625" t="s">
        <v>204</v>
      </c>
      <c r="D6" s="625"/>
      <c r="E6" s="625"/>
      <c r="F6" s="625"/>
      <c r="G6" s="625"/>
      <c r="H6" s="625"/>
      <c r="I6" s="625"/>
      <c r="J6" s="625"/>
      <c r="K6" s="625"/>
    </row>
    <row r="7" spans="2:11" ht="16.8">
      <c r="C7" s="626" t="s">
        <v>538</v>
      </c>
      <c r="D7" s="626"/>
      <c r="E7" s="626"/>
      <c r="F7" s="626"/>
      <c r="G7" s="626"/>
      <c r="H7" s="626"/>
      <c r="I7" s="626"/>
      <c r="J7" s="626"/>
      <c r="K7" s="626"/>
    </row>
    <row r="8" spans="2:11">
      <c r="C8" s="49"/>
      <c r="D8" s="22"/>
      <c r="E8" s="22"/>
      <c r="F8" s="22"/>
      <c r="G8" s="22"/>
      <c r="H8" s="22"/>
      <c r="I8" s="22"/>
      <c r="J8" s="22"/>
    </row>
    <row r="9" spans="2:11">
      <c r="B9" s="60" t="s">
        <v>278</v>
      </c>
      <c r="C9" s="185" t="s">
        <v>279</v>
      </c>
      <c r="D9" s="22"/>
      <c r="E9" s="22"/>
      <c r="F9" s="22"/>
      <c r="G9" s="22"/>
      <c r="H9" s="22"/>
      <c r="I9" s="22"/>
      <c r="J9" s="22"/>
    </row>
    <row r="10" spans="2:11">
      <c r="C10" s="49"/>
      <c r="D10" s="22"/>
      <c r="E10" s="22"/>
      <c r="F10" s="22"/>
      <c r="G10" s="22"/>
      <c r="H10" s="22"/>
      <c r="I10" s="22"/>
      <c r="J10" s="22"/>
    </row>
    <row r="11" spans="2:11">
      <c r="B11" s="60" t="s">
        <v>280</v>
      </c>
      <c r="C11" s="48" t="s">
        <v>297</v>
      </c>
      <c r="E11" s="22" t="s">
        <v>573</v>
      </c>
      <c r="F11" s="22"/>
      <c r="G11" s="22"/>
      <c r="H11" s="22"/>
      <c r="I11" s="22"/>
      <c r="J11" s="22"/>
    </row>
    <row r="12" spans="2:11">
      <c r="B12" s="60" t="s">
        <v>281</v>
      </c>
      <c r="C12" s="48" t="s">
        <v>298</v>
      </c>
      <c r="E12" s="22" t="s">
        <v>574</v>
      </c>
      <c r="F12" s="22"/>
      <c r="G12" s="22"/>
      <c r="H12" s="22"/>
      <c r="I12" s="22"/>
      <c r="J12" s="22"/>
    </row>
    <row r="13" spans="2:11">
      <c r="B13" s="60" t="s">
        <v>282</v>
      </c>
      <c r="C13" s="48" t="s">
        <v>299</v>
      </c>
      <c r="E13" s="22" t="s">
        <v>575</v>
      </c>
      <c r="F13" s="22"/>
      <c r="G13" s="22"/>
      <c r="H13" s="22"/>
      <c r="I13" s="22"/>
      <c r="J13" s="22"/>
    </row>
    <row r="14" spans="2:11">
      <c r="B14" s="60" t="s">
        <v>283</v>
      </c>
      <c r="C14" s="48" t="s">
        <v>300</v>
      </c>
      <c r="E14" s="22" t="s">
        <v>576</v>
      </c>
      <c r="F14" s="22"/>
      <c r="G14" s="22"/>
      <c r="H14" s="22"/>
      <c r="I14" s="22"/>
      <c r="J14" s="22"/>
    </row>
    <row r="15" spans="2:11">
      <c r="B15" s="60" t="s">
        <v>284</v>
      </c>
      <c r="C15" s="48" t="s">
        <v>301</v>
      </c>
      <c r="E15" s="22" t="s">
        <v>577</v>
      </c>
      <c r="F15" s="22"/>
      <c r="G15" s="22"/>
      <c r="H15" s="22"/>
      <c r="I15" s="22"/>
      <c r="J15" s="22"/>
    </row>
    <row r="16" spans="2:11" ht="14.4">
      <c r="B16" s="60" t="s">
        <v>285</v>
      </c>
      <c r="C16" s="48" t="s">
        <v>302</v>
      </c>
      <c r="E16" s="310" t="s">
        <v>579</v>
      </c>
      <c r="F16" s="22"/>
      <c r="G16" s="22"/>
      <c r="H16" s="22"/>
      <c r="I16" s="22"/>
      <c r="J16" s="22"/>
    </row>
    <row r="17" spans="2:10">
      <c r="B17" s="60" t="s">
        <v>286</v>
      </c>
      <c r="C17" s="48" t="s">
        <v>303</v>
      </c>
      <c r="E17" s="166" t="s">
        <v>578</v>
      </c>
      <c r="F17" s="22"/>
      <c r="G17" s="22"/>
      <c r="H17" s="22"/>
      <c r="I17" s="22"/>
      <c r="J17" s="22"/>
    </row>
    <row r="18" spans="2:10">
      <c r="B18" s="60" t="s">
        <v>287</v>
      </c>
      <c r="C18" s="48" t="s">
        <v>304</v>
      </c>
      <c r="E18" s="22" t="s">
        <v>576</v>
      </c>
      <c r="F18" s="22"/>
      <c r="G18" s="22"/>
      <c r="H18" s="22"/>
      <c r="I18" s="22"/>
      <c r="J18" s="22"/>
    </row>
    <row r="19" spans="2:10">
      <c r="C19" s="49"/>
      <c r="D19" s="22"/>
      <c r="E19" s="22"/>
      <c r="F19" s="22"/>
      <c r="G19" s="22"/>
      <c r="H19" s="22"/>
      <c r="I19" s="22"/>
      <c r="J19" s="22"/>
    </row>
    <row r="20" spans="2:10">
      <c r="C20" s="49"/>
      <c r="D20" s="22"/>
      <c r="E20" s="22"/>
      <c r="F20" s="22"/>
      <c r="G20" s="22"/>
      <c r="H20" s="22"/>
      <c r="I20" s="22"/>
      <c r="J20" s="22"/>
    </row>
    <row r="21" spans="2:10">
      <c r="B21" s="60" t="s">
        <v>288</v>
      </c>
      <c r="C21" s="185" t="s">
        <v>289</v>
      </c>
      <c r="D21" s="22"/>
      <c r="E21" s="22"/>
      <c r="F21" s="22"/>
      <c r="G21" s="22"/>
      <c r="H21" s="22"/>
      <c r="I21" s="22"/>
      <c r="J21" s="22"/>
    </row>
    <row r="22" spans="2:10">
      <c r="C22" s="49"/>
      <c r="D22" s="22"/>
      <c r="E22" s="22"/>
      <c r="F22" s="22"/>
      <c r="G22" s="22"/>
      <c r="H22" s="22"/>
      <c r="I22" s="22"/>
      <c r="J22" s="22"/>
    </row>
    <row r="23" spans="2:10">
      <c r="B23" s="60" t="s">
        <v>290</v>
      </c>
      <c r="C23" s="48" t="s">
        <v>305</v>
      </c>
      <c r="E23" s="186" t="s">
        <v>580</v>
      </c>
      <c r="F23" s="22"/>
      <c r="G23" s="22"/>
      <c r="H23" s="22"/>
      <c r="I23" s="22"/>
    </row>
    <row r="24" spans="2:10">
      <c r="B24" s="60" t="s">
        <v>291</v>
      </c>
      <c r="C24" s="48" t="s">
        <v>306</v>
      </c>
      <c r="E24" s="181" t="s">
        <v>581</v>
      </c>
      <c r="F24" s="22"/>
      <c r="G24" s="22"/>
      <c r="H24" s="22"/>
      <c r="I24" s="22"/>
    </row>
    <row r="25" spans="2:10">
      <c r="B25" s="60" t="s">
        <v>292</v>
      </c>
      <c r="C25" s="48" t="s">
        <v>307</v>
      </c>
      <c r="E25" s="416" t="s">
        <v>750</v>
      </c>
      <c r="F25" s="417"/>
      <c r="G25" s="417"/>
      <c r="H25" s="417"/>
      <c r="I25" s="417"/>
      <c r="J25" s="417"/>
    </row>
    <row r="26" spans="2:10">
      <c r="B26" s="60" t="s">
        <v>293</v>
      </c>
      <c r="C26" s="48" t="s">
        <v>305</v>
      </c>
      <c r="E26" s="186" t="s">
        <v>582</v>
      </c>
      <c r="F26" s="129"/>
      <c r="G26" s="22"/>
      <c r="H26" s="22"/>
      <c r="I26" s="22"/>
      <c r="J26" s="22"/>
    </row>
    <row r="27" spans="2:10">
      <c r="C27" s="48"/>
      <c r="E27" s="186" t="s">
        <v>748</v>
      </c>
      <c r="F27" s="129"/>
      <c r="G27" s="22"/>
      <c r="H27" s="22"/>
      <c r="I27" s="22"/>
      <c r="J27" s="22"/>
    </row>
    <row r="28" spans="2:10">
      <c r="B28" s="60" t="s">
        <v>294</v>
      </c>
      <c r="C28" s="48" t="s">
        <v>306</v>
      </c>
      <c r="E28" s="181" t="s">
        <v>583</v>
      </c>
      <c r="F28" s="22"/>
      <c r="G28" s="22"/>
      <c r="H28" s="22"/>
      <c r="I28" s="22"/>
      <c r="J28" s="22"/>
    </row>
    <row r="29" spans="2:10">
      <c r="C29" s="48"/>
      <c r="E29" s="181" t="s">
        <v>584</v>
      </c>
      <c r="F29" s="22"/>
      <c r="G29" s="22"/>
      <c r="H29" s="22"/>
      <c r="I29" s="22"/>
      <c r="J29" s="22"/>
    </row>
    <row r="32" spans="2:10">
      <c r="B32" s="60" t="s">
        <v>295</v>
      </c>
      <c r="C32" s="54" t="s">
        <v>296</v>
      </c>
    </row>
    <row r="34" spans="3:7">
      <c r="C34" s="62" t="s">
        <v>205</v>
      </c>
      <c r="D34" s="59"/>
      <c r="E34" s="628" t="s">
        <v>206</v>
      </c>
      <c r="F34" s="628"/>
      <c r="G34" s="628"/>
    </row>
    <row r="35" spans="3:7">
      <c r="C35" s="187" t="s">
        <v>308</v>
      </c>
      <c r="E35" s="61" t="s">
        <v>592</v>
      </c>
    </row>
    <row r="36" spans="3:7">
      <c r="C36" s="187"/>
      <c r="E36" s="61"/>
    </row>
    <row r="37" spans="3:7">
      <c r="C37" s="317" t="s">
        <v>207</v>
      </c>
      <c r="D37" s="318"/>
      <c r="E37" s="318"/>
      <c r="F37" s="318"/>
      <c r="G37" s="318"/>
    </row>
    <row r="38" spans="3:7">
      <c r="C38" s="188" t="s">
        <v>69</v>
      </c>
      <c r="E38" s="61" t="s">
        <v>586</v>
      </c>
    </row>
    <row r="39" spans="3:7">
      <c r="C39" s="189" t="s">
        <v>587</v>
      </c>
      <c r="E39" s="61" t="s">
        <v>825</v>
      </c>
    </row>
    <row r="40" spans="3:7">
      <c r="C40" s="189" t="s">
        <v>588</v>
      </c>
      <c r="E40" s="61" t="s">
        <v>585</v>
      </c>
    </row>
    <row r="41" spans="3:7" ht="15.75" customHeight="1">
      <c r="C41" s="189" t="s">
        <v>589</v>
      </c>
      <c r="E41" s="61" t="s">
        <v>826</v>
      </c>
    </row>
    <row r="42" spans="3:7">
      <c r="C42" s="29" t="s">
        <v>590</v>
      </c>
      <c r="E42" s="61" t="s">
        <v>827</v>
      </c>
    </row>
    <row r="43" spans="3:7">
      <c r="C43" s="188"/>
      <c r="E43" s="61"/>
    </row>
    <row r="44" spans="3:7">
      <c r="C44" s="188"/>
      <c r="E44" s="61"/>
    </row>
    <row r="45" spans="3:7">
      <c r="C45" s="317" t="s">
        <v>492</v>
      </c>
      <c r="D45" s="318"/>
      <c r="E45" s="318"/>
      <c r="F45" s="318"/>
      <c r="G45" s="318"/>
    </row>
    <row r="46" spans="3:7">
      <c r="C46" s="202" t="s">
        <v>591</v>
      </c>
      <c r="E46" s="61" t="s">
        <v>592</v>
      </c>
    </row>
    <row r="47" spans="3:7">
      <c r="C47" s="202" t="s">
        <v>593</v>
      </c>
      <c r="E47" s="61" t="s">
        <v>594</v>
      </c>
    </row>
    <row r="48" spans="3:7">
      <c r="C48" s="202" t="s">
        <v>493</v>
      </c>
      <c r="E48" s="61" t="s">
        <v>595</v>
      </c>
    </row>
    <row r="49" spans="2:27">
      <c r="C49" s="202"/>
      <c r="E49" s="61"/>
    </row>
    <row r="50" spans="2:27">
      <c r="C50" s="202"/>
      <c r="E50" s="61"/>
    </row>
    <row r="51" spans="2:27">
      <c r="B51" s="60" t="s">
        <v>309</v>
      </c>
      <c r="C51" s="49" t="s">
        <v>310</v>
      </c>
    </row>
    <row r="53" spans="2:27" ht="39.6" customHeight="1">
      <c r="C53" s="627" t="s">
        <v>735</v>
      </c>
      <c r="D53" s="627"/>
      <c r="E53" s="627"/>
      <c r="F53" s="627"/>
      <c r="G53" s="627"/>
      <c r="H53" s="627"/>
      <c r="I53" s="627"/>
      <c r="J53" s="627"/>
      <c r="K53" s="627"/>
    </row>
    <row r="55" spans="2:27">
      <c r="C55" s="55" t="s">
        <v>208</v>
      </c>
      <c r="D55" s="190" t="s">
        <v>222</v>
      </c>
      <c r="E55" s="65">
        <v>4180000000</v>
      </c>
    </row>
    <row r="56" spans="2:27">
      <c r="C56" s="55" t="s">
        <v>209</v>
      </c>
      <c r="D56" s="190" t="s">
        <v>222</v>
      </c>
      <c r="E56" s="65">
        <v>4180000000</v>
      </c>
    </row>
    <row r="57" spans="2:27">
      <c r="C57" s="55" t="s">
        <v>210</v>
      </c>
      <c r="D57" s="190" t="s">
        <v>222</v>
      </c>
      <c r="E57" s="65">
        <v>2500000000</v>
      </c>
    </row>
    <row r="58" spans="2:27">
      <c r="C58" s="55" t="s">
        <v>211</v>
      </c>
      <c r="D58" s="190" t="s">
        <v>222</v>
      </c>
      <c r="E58" s="65">
        <v>1000000</v>
      </c>
    </row>
    <row r="61" spans="2:27">
      <c r="B61" s="623" t="s">
        <v>320</v>
      </c>
      <c r="C61" s="623"/>
      <c r="D61" s="623"/>
      <c r="E61" s="623"/>
      <c r="F61" s="623"/>
      <c r="G61" s="623"/>
      <c r="H61" s="623"/>
      <c r="I61" s="623"/>
      <c r="J61" s="623"/>
    </row>
    <row r="62" spans="2:27" ht="42" customHeight="1">
      <c r="B62" s="365" t="s">
        <v>212</v>
      </c>
      <c r="C62" s="365" t="s">
        <v>311</v>
      </c>
      <c r="D62" s="365" t="s">
        <v>318</v>
      </c>
      <c r="E62" s="365" t="s">
        <v>312</v>
      </c>
      <c r="F62" s="365" t="s">
        <v>313</v>
      </c>
      <c r="G62" s="365" t="s">
        <v>314</v>
      </c>
      <c r="H62" s="365" t="s">
        <v>315</v>
      </c>
      <c r="I62" s="365" t="s">
        <v>316</v>
      </c>
      <c r="J62" s="365" t="s">
        <v>317</v>
      </c>
      <c r="M62" s="29"/>
      <c r="N62" s="64"/>
    </row>
    <row r="63" spans="2:27" ht="12.6" customHeight="1">
      <c r="B63" s="366">
        <v>1</v>
      </c>
      <c r="C63" s="367" t="s">
        <v>586</v>
      </c>
      <c r="D63" s="366" t="s">
        <v>174</v>
      </c>
      <c r="E63" s="368" t="s">
        <v>598</v>
      </c>
      <c r="F63" s="368">
        <v>1000</v>
      </c>
      <c r="G63" s="366" t="s">
        <v>601</v>
      </c>
      <c r="H63" s="368">
        <v>1000</v>
      </c>
      <c r="I63" s="369">
        <v>1000000000</v>
      </c>
      <c r="J63" s="370">
        <v>0.4</v>
      </c>
      <c r="N63" s="64"/>
      <c r="O63" s="364"/>
      <c r="P63" s="64"/>
      <c r="Q63" s="64"/>
      <c r="R63" s="64"/>
      <c r="S63" s="64"/>
      <c r="T63" s="64"/>
      <c r="U63" s="64"/>
      <c r="V63" s="64"/>
      <c r="W63" s="64"/>
      <c r="X63" s="64"/>
      <c r="Y63" s="64"/>
      <c r="Z63" s="64"/>
      <c r="AA63" s="64"/>
    </row>
    <row r="64" spans="2:27" ht="12.6" customHeight="1">
      <c r="B64" s="366">
        <v>2</v>
      </c>
      <c r="C64" s="367" t="s">
        <v>596</v>
      </c>
      <c r="D64" s="366" t="s">
        <v>174</v>
      </c>
      <c r="E64" s="368" t="s">
        <v>599</v>
      </c>
      <c r="F64" s="368">
        <v>1000</v>
      </c>
      <c r="G64" s="366" t="s">
        <v>601</v>
      </c>
      <c r="H64" s="368">
        <v>1000</v>
      </c>
      <c r="I64" s="369">
        <v>1000000000</v>
      </c>
      <c r="J64" s="370">
        <v>0.4</v>
      </c>
      <c r="N64" s="64"/>
      <c r="O64" s="64"/>
      <c r="P64" s="64"/>
      <c r="Q64" s="64"/>
      <c r="R64" s="64"/>
      <c r="S64" s="64"/>
      <c r="T64" s="64"/>
      <c r="U64" s="64"/>
      <c r="V64" s="64"/>
      <c r="W64" s="64"/>
      <c r="X64" s="64"/>
      <c r="Y64" s="64"/>
      <c r="Z64" s="64"/>
      <c r="AA64" s="64"/>
    </row>
    <row r="65" spans="2:27" ht="12.6" customHeight="1">
      <c r="B65" s="366">
        <v>3</v>
      </c>
      <c r="C65" s="371" t="s">
        <v>597</v>
      </c>
      <c r="D65" s="366" t="s">
        <v>174</v>
      </c>
      <c r="E65" s="368" t="s">
        <v>600</v>
      </c>
      <c r="F65" s="366">
        <v>500</v>
      </c>
      <c r="G65" s="366" t="s">
        <v>601</v>
      </c>
      <c r="H65" s="366">
        <v>500</v>
      </c>
      <c r="I65" s="369">
        <v>500000000</v>
      </c>
      <c r="J65" s="370">
        <v>0.2</v>
      </c>
      <c r="N65" s="64"/>
      <c r="O65" s="64"/>
      <c r="P65" s="64"/>
      <c r="Q65" s="64"/>
      <c r="R65" s="64"/>
      <c r="S65" s="64"/>
      <c r="T65" s="64"/>
      <c r="U65" s="64"/>
      <c r="V65" s="64"/>
      <c r="W65" s="64"/>
      <c r="X65" s="64"/>
      <c r="Y65" s="64"/>
      <c r="Z65" s="64"/>
      <c r="AA65" s="64"/>
    </row>
    <row r="66" spans="2:27">
      <c r="N66" s="64"/>
      <c r="O66" s="64"/>
      <c r="P66" s="64"/>
      <c r="Q66" s="64"/>
      <c r="R66" s="64"/>
      <c r="S66" s="64"/>
      <c r="T66" s="64"/>
      <c r="U66" s="64"/>
      <c r="V66" s="64"/>
      <c r="W66" s="64"/>
      <c r="X66" s="64"/>
      <c r="Y66" s="64"/>
      <c r="Z66" s="64"/>
      <c r="AA66" s="64"/>
    </row>
    <row r="67" spans="2:27">
      <c r="N67" s="64"/>
      <c r="O67" s="64"/>
      <c r="P67" s="64"/>
      <c r="Q67" s="64"/>
      <c r="R67" s="64"/>
      <c r="S67" s="64"/>
      <c r="T67" s="64"/>
      <c r="U67" s="64"/>
      <c r="V67" s="64"/>
      <c r="W67" s="64"/>
      <c r="X67" s="64"/>
      <c r="Y67" s="64"/>
      <c r="Z67" s="64"/>
      <c r="AA67" s="64"/>
    </row>
    <row r="68" spans="2:27" ht="15" customHeight="1">
      <c r="B68" s="623" t="s">
        <v>321</v>
      </c>
      <c r="C68" s="623"/>
      <c r="D68" s="623"/>
      <c r="E68" s="623"/>
      <c r="F68" s="623"/>
      <c r="G68" s="623"/>
      <c r="H68" s="623"/>
      <c r="I68" s="623"/>
      <c r="J68" s="623"/>
    </row>
    <row r="69" spans="2:27" ht="39.75" customHeight="1">
      <c r="B69" s="365" t="s">
        <v>212</v>
      </c>
      <c r="C69" s="365" t="s">
        <v>311</v>
      </c>
      <c r="D69" s="365" t="s">
        <v>318</v>
      </c>
      <c r="E69" s="365" t="s">
        <v>312</v>
      </c>
      <c r="F69" s="365" t="s">
        <v>313</v>
      </c>
      <c r="G69" s="365" t="s">
        <v>314</v>
      </c>
      <c r="H69" s="365" t="s">
        <v>315</v>
      </c>
      <c r="I69" s="365" t="s">
        <v>316</v>
      </c>
      <c r="J69" s="365" t="s">
        <v>322</v>
      </c>
      <c r="M69" s="29"/>
    </row>
    <row r="70" spans="2:27" ht="12" customHeight="1">
      <c r="B70" s="366">
        <v>1</v>
      </c>
      <c r="C70" s="367" t="s">
        <v>586</v>
      </c>
      <c r="D70" s="366" t="s">
        <v>174</v>
      </c>
      <c r="E70" s="368" t="s">
        <v>732</v>
      </c>
      <c r="F70" s="368">
        <v>1672</v>
      </c>
      <c r="G70" s="366" t="s">
        <v>601</v>
      </c>
      <c r="H70" s="368">
        <v>1672</v>
      </c>
      <c r="I70" s="369">
        <v>1672000000</v>
      </c>
      <c r="J70" s="370">
        <v>0.4</v>
      </c>
    </row>
    <row r="71" spans="2:27" ht="12" customHeight="1">
      <c r="B71" s="366">
        <v>2</v>
      </c>
      <c r="C71" s="367" t="s">
        <v>596</v>
      </c>
      <c r="D71" s="366" t="s">
        <v>174</v>
      </c>
      <c r="E71" s="368" t="s">
        <v>733</v>
      </c>
      <c r="F71" s="368">
        <v>1672</v>
      </c>
      <c r="G71" s="366" t="s">
        <v>601</v>
      </c>
      <c r="H71" s="368">
        <v>1672</v>
      </c>
      <c r="I71" s="369">
        <v>1672000000</v>
      </c>
      <c r="J71" s="370">
        <v>0.4</v>
      </c>
    </row>
    <row r="72" spans="2:27" ht="12" customHeight="1">
      <c r="B72" s="366">
        <v>3</v>
      </c>
      <c r="C72" s="371" t="s">
        <v>597</v>
      </c>
      <c r="D72" s="366" t="s">
        <v>174</v>
      </c>
      <c r="E72" s="368" t="s">
        <v>734</v>
      </c>
      <c r="F72" s="366">
        <v>836</v>
      </c>
      <c r="G72" s="366" t="s">
        <v>601</v>
      </c>
      <c r="H72" s="366">
        <v>836</v>
      </c>
      <c r="I72" s="369">
        <v>836000000</v>
      </c>
      <c r="J72" s="370">
        <v>0.2</v>
      </c>
    </row>
    <row r="75" spans="2:27">
      <c r="B75" s="60" t="s">
        <v>323</v>
      </c>
      <c r="C75" s="56" t="s">
        <v>324</v>
      </c>
    </row>
    <row r="76" spans="2:27">
      <c r="B76" s="29"/>
    </row>
    <row r="77" spans="2:27">
      <c r="B77" s="60" t="s">
        <v>325</v>
      </c>
      <c r="C77" s="56" t="s">
        <v>604</v>
      </c>
      <c r="M77" s="29"/>
    </row>
    <row r="78" spans="2:27">
      <c r="B78" s="60" t="s">
        <v>326</v>
      </c>
      <c r="C78" s="56" t="s">
        <v>603</v>
      </c>
      <c r="M78" s="29"/>
    </row>
    <row r="81" spans="2:18">
      <c r="B81" s="60" t="s">
        <v>327</v>
      </c>
      <c r="C81" s="56" t="s">
        <v>213</v>
      </c>
    </row>
    <row r="83" spans="2:18">
      <c r="C83" s="63" t="s">
        <v>427</v>
      </c>
      <c r="D83" s="59"/>
      <c r="E83" s="62" t="s">
        <v>214</v>
      </c>
      <c r="F83" s="59"/>
      <c r="G83" s="59"/>
    </row>
    <row r="84" spans="2:18">
      <c r="C84" s="191" t="s">
        <v>586</v>
      </c>
      <c r="E84" s="188" t="s">
        <v>96</v>
      </c>
    </row>
    <row r="85" spans="2:18">
      <c r="C85" s="191" t="s">
        <v>596</v>
      </c>
      <c r="E85" s="188" t="s">
        <v>96</v>
      </c>
      <c r="N85" s="64"/>
      <c r="O85" s="64"/>
      <c r="P85" s="64"/>
      <c r="Q85" s="64"/>
      <c r="R85" s="64"/>
    </row>
    <row r="86" spans="2:18">
      <c r="C86" s="61" t="s">
        <v>597</v>
      </c>
      <c r="E86" s="188" t="s">
        <v>96</v>
      </c>
      <c r="N86" s="64"/>
      <c r="O86" s="64"/>
      <c r="P86" s="64"/>
      <c r="Q86" s="64"/>
      <c r="R86" s="64"/>
    </row>
    <row r="87" spans="2:18">
      <c r="C87" s="192"/>
      <c r="E87" s="193"/>
    </row>
    <row r="89" spans="2:18">
      <c r="C89" s="48"/>
    </row>
    <row r="90" spans="2:18">
      <c r="C90" s="48"/>
    </row>
    <row r="91" spans="2:18">
      <c r="C91" s="597" t="s">
        <v>586</v>
      </c>
      <c r="D91" s="598"/>
      <c r="E91" s="598"/>
      <c r="F91" s="597" t="s">
        <v>585</v>
      </c>
      <c r="G91" s="183"/>
      <c r="I91" s="183" t="s">
        <v>160</v>
      </c>
    </row>
    <row r="92" spans="2:18">
      <c r="C92" s="184" t="s">
        <v>69</v>
      </c>
      <c r="F92" s="184" t="s">
        <v>215</v>
      </c>
      <c r="G92" s="184"/>
      <c r="I92" s="184" t="s">
        <v>161</v>
      </c>
    </row>
  </sheetData>
  <customSheetViews>
    <customSheetView guid="{7F8679DA-D059-4901-ACAC-85DFCE49504A}" scale="90" showGridLines="0" topLeftCell="A72">
      <selection activeCell="F94" sqref="F94"/>
      <pageMargins left="0.75" right="0.75" top="1" bottom="1" header="0.5" footer="0.5"/>
      <pageSetup orientation="portrait" r:id="rId1"/>
      <headerFooter alignWithMargins="0"/>
    </customSheetView>
    <customSheetView guid="{599159CD-1620-491F-A2F6-FFBFC633DFF1}" scale="90" showGridLines="0" topLeftCell="A72">
      <selection activeCell="F94" sqref="F94"/>
      <pageMargins left="0.75" right="0.75" top="1" bottom="1" header="0.5" footer="0.5"/>
      <pageSetup orientation="portrait" r:id="rId2"/>
      <headerFooter alignWithMargins="0"/>
    </customSheetView>
  </customSheetViews>
  <mergeCells count="7">
    <mergeCell ref="B61:J61"/>
    <mergeCell ref="B68:J68"/>
    <mergeCell ref="C1:K1"/>
    <mergeCell ref="C6:K6"/>
    <mergeCell ref="C7:K7"/>
    <mergeCell ref="C53:K53"/>
    <mergeCell ref="E34:G34"/>
  </mergeCells>
  <hyperlinks>
    <hyperlink ref="E17" r:id="rId3" display="www.itauinvest.com.py" xr:uid="{00000000-0004-0000-0100-000000000000}"/>
    <hyperlink ref="E16" r:id="rId4" xr:uid="{00000000-0004-0000-0100-000001000000}"/>
  </hyperlinks>
  <pageMargins left="0.75" right="0.75" top="1.55" bottom="1" header="0.5" footer="0.5"/>
  <pageSetup paperSize="9" scale="54" orientation="portrait" r:id="rId5"/>
  <headerFooter alignWithMargins="0"/>
  <drawing r:id="rId6"/>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B10:N107"/>
  <sheetViews>
    <sheetView showGridLines="0" tabSelected="1" topLeftCell="A77" zoomScale="70" zoomScaleNormal="70" workbookViewId="0">
      <selection activeCell="G96" sqref="G96"/>
    </sheetView>
  </sheetViews>
  <sheetFormatPr baseColWidth="10" defaultColWidth="11.44140625" defaultRowHeight="15.6"/>
  <cols>
    <col min="1" max="1" width="4.6640625" style="2" customWidth="1"/>
    <col min="2" max="2" width="51.109375" style="2" customWidth="1"/>
    <col min="3" max="3" width="16.33203125" style="39" customWidth="1"/>
    <col min="4" max="4" width="25" style="2" customWidth="1"/>
    <col min="5" max="5" width="26.33203125" style="2" customWidth="1"/>
    <col min="6" max="6" width="57.88671875" style="2" customWidth="1"/>
    <col min="7" max="7" width="15.6640625" style="39" customWidth="1"/>
    <col min="8" max="8" width="24.33203125" style="2" bestFit="1" customWidth="1"/>
    <col min="9" max="9" width="20.77734375" style="4" customWidth="1"/>
    <col min="10" max="10" width="2.5546875" style="2" customWidth="1"/>
    <col min="11" max="11" width="19.33203125" style="2" customWidth="1"/>
    <col min="12" max="12" width="16.6640625" style="1" customWidth="1"/>
    <col min="13" max="13" width="18.6640625" style="1" bestFit="1" customWidth="1"/>
    <col min="14" max="14" width="13.5546875" style="2" bestFit="1" customWidth="1"/>
    <col min="15" max="16384" width="11.44140625" style="2"/>
  </cols>
  <sheetData>
    <row r="10" spans="2:13" s="7" customFormat="1" ht="21" customHeight="1">
      <c r="B10" s="629" t="s">
        <v>573</v>
      </c>
      <c r="C10" s="629"/>
      <c r="D10" s="629"/>
      <c r="E10" s="629"/>
      <c r="F10" s="629"/>
      <c r="G10" s="629"/>
      <c r="H10" s="629"/>
      <c r="I10" s="629"/>
      <c r="L10" s="52"/>
      <c r="M10" s="52"/>
    </row>
    <row r="11" spans="2:13" ht="15" customHeight="1">
      <c r="B11" s="630" t="s">
        <v>539</v>
      </c>
      <c r="C11" s="630"/>
      <c r="D11" s="630"/>
      <c r="E11" s="630"/>
      <c r="F11" s="630"/>
      <c r="G11" s="630"/>
      <c r="H11" s="630"/>
      <c r="I11" s="630"/>
    </row>
    <row r="12" spans="2:13" ht="16.8">
      <c r="B12" s="631" t="s">
        <v>276</v>
      </c>
      <c r="C12" s="631"/>
      <c r="D12" s="631"/>
      <c r="E12" s="631"/>
      <c r="F12" s="631"/>
      <c r="G12" s="631"/>
      <c r="H12" s="631"/>
      <c r="I12" s="631"/>
    </row>
    <row r="13" spans="2:13" ht="15.6" customHeight="1">
      <c r="D13" s="194"/>
      <c r="E13" s="194"/>
      <c r="F13" s="194"/>
    </row>
    <row r="14" spans="2:13" ht="24" customHeight="1" thickBot="1">
      <c r="B14" s="315" t="s">
        <v>3</v>
      </c>
      <c r="C14" s="316"/>
      <c r="D14" s="316">
        <v>44742</v>
      </c>
      <c r="E14" s="316">
        <v>44561</v>
      </c>
      <c r="F14" s="315" t="s">
        <v>8</v>
      </c>
      <c r="G14" s="315"/>
      <c r="H14" s="316">
        <v>44742</v>
      </c>
      <c r="I14" s="316">
        <v>44561</v>
      </c>
    </row>
    <row r="15" spans="2:13" ht="11.4" customHeight="1">
      <c r="B15" s="69"/>
      <c r="C15" s="142"/>
      <c r="D15" s="111"/>
      <c r="E15" s="111"/>
      <c r="F15" s="328"/>
      <c r="G15" s="344"/>
      <c r="H15" s="339"/>
      <c r="I15" s="319"/>
    </row>
    <row r="16" spans="2:13">
      <c r="B16" s="69" t="s">
        <v>4</v>
      </c>
      <c r="C16" s="142"/>
      <c r="D16" s="111"/>
      <c r="E16" s="111"/>
      <c r="F16" s="66" t="s">
        <v>9</v>
      </c>
      <c r="G16" s="201"/>
      <c r="H16" s="167"/>
      <c r="I16" s="323"/>
    </row>
    <row r="17" spans="2:13">
      <c r="B17" s="69"/>
      <c r="C17" s="142"/>
      <c r="D17" s="111"/>
      <c r="E17" s="111"/>
      <c r="F17" s="66"/>
      <c r="G17" s="201"/>
      <c r="H17" s="167"/>
      <c r="I17" s="323"/>
    </row>
    <row r="18" spans="2:13">
      <c r="B18" s="69" t="s">
        <v>153</v>
      </c>
      <c r="C18" s="141" t="s">
        <v>652</v>
      </c>
      <c r="D18" s="340">
        <v>1421577748</v>
      </c>
      <c r="E18" s="112">
        <v>1561792662</v>
      </c>
      <c r="F18" s="66" t="s">
        <v>62</v>
      </c>
      <c r="G18" s="201"/>
      <c r="H18" s="337">
        <v>195877180</v>
      </c>
      <c r="I18" s="325">
        <v>697239877</v>
      </c>
      <c r="K18" s="197"/>
      <c r="L18" s="147"/>
      <c r="M18" s="147"/>
    </row>
    <row r="19" spans="2:13">
      <c r="B19" s="53" t="s">
        <v>16</v>
      </c>
      <c r="C19" s="141"/>
      <c r="D19" s="322">
        <v>1421577748</v>
      </c>
      <c r="E19" s="113">
        <v>1561792662</v>
      </c>
      <c r="F19" s="67" t="s">
        <v>659</v>
      </c>
      <c r="G19" s="201" t="s">
        <v>681</v>
      </c>
      <c r="H19" s="322">
        <v>1249327</v>
      </c>
      <c r="I19" s="323">
        <v>0</v>
      </c>
      <c r="K19" s="197"/>
      <c r="L19" s="147"/>
      <c r="M19" s="147"/>
    </row>
    <row r="20" spans="2:13">
      <c r="B20" s="53"/>
      <c r="C20" s="141"/>
      <c r="D20" s="322"/>
      <c r="E20" s="113"/>
      <c r="F20" s="67" t="s">
        <v>167</v>
      </c>
      <c r="G20" s="201" t="s">
        <v>682</v>
      </c>
      <c r="H20" s="322">
        <v>38609357</v>
      </c>
      <c r="I20" s="323">
        <v>16417600</v>
      </c>
      <c r="K20" s="197"/>
      <c r="L20" s="147"/>
      <c r="M20" s="147"/>
    </row>
    <row r="21" spans="2:13">
      <c r="B21" s="69" t="s">
        <v>91</v>
      </c>
      <c r="C21" s="141" t="s">
        <v>822</v>
      </c>
      <c r="D21" s="340">
        <v>0</v>
      </c>
      <c r="E21" s="324">
        <v>0</v>
      </c>
      <c r="F21" s="67" t="s">
        <v>660</v>
      </c>
      <c r="G21" s="201" t="s">
        <v>683</v>
      </c>
      <c r="H21" s="322">
        <v>156018496</v>
      </c>
      <c r="I21" s="336">
        <v>680822277</v>
      </c>
      <c r="K21" s="197"/>
      <c r="L21" s="147"/>
      <c r="M21" s="147"/>
    </row>
    <row r="22" spans="2:13">
      <c r="B22" s="53" t="s">
        <v>633</v>
      </c>
      <c r="C22" s="141"/>
      <c r="D22" s="322">
        <v>0</v>
      </c>
      <c r="E22" s="334">
        <v>0</v>
      </c>
      <c r="F22" s="67" t="s">
        <v>661</v>
      </c>
      <c r="G22" s="201"/>
      <c r="H22" s="322">
        <v>0</v>
      </c>
      <c r="I22" s="336">
        <v>0</v>
      </c>
      <c r="K22" s="197"/>
      <c r="L22" s="147"/>
      <c r="M22" s="147"/>
    </row>
    <row r="23" spans="2:13">
      <c r="B23" s="53" t="s">
        <v>64</v>
      </c>
      <c r="C23" s="141"/>
      <c r="D23" s="322">
        <v>0</v>
      </c>
      <c r="E23" s="334">
        <v>0</v>
      </c>
      <c r="F23" s="67" t="s">
        <v>662</v>
      </c>
      <c r="G23" s="201"/>
      <c r="H23" s="322">
        <v>0</v>
      </c>
      <c r="I23" s="336">
        <v>0</v>
      </c>
      <c r="K23" s="197"/>
      <c r="L23" s="147"/>
    </row>
    <row r="24" spans="2:13">
      <c r="B24" s="53" t="s">
        <v>482</v>
      </c>
      <c r="C24" s="140"/>
      <c r="D24" s="197"/>
      <c r="E24" s="2" t="s">
        <v>658</v>
      </c>
      <c r="F24" s="67"/>
      <c r="G24" s="201"/>
      <c r="H24" s="322">
        <v>0</v>
      </c>
      <c r="I24" s="336">
        <v>0</v>
      </c>
      <c r="K24" s="197"/>
      <c r="L24" s="147"/>
      <c r="M24" s="147"/>
    </row>
    <row r="25" spans="2:13">
      <c r="B25" s="69" t="s">
        <v>634</v>
      </c>
      <c r="C25" s="141"/>
      <c r="D25" s="322">
        <v>0</v>
      </c>
      <c r="E25" s="111" t="s">
        <v>658</v>
      </c>
      <c r="F25" s="115"/>
      <c r="G25" s="17"/>
      <c r="H25" s="331"/>
      <c r="I25" s="336"/>
      <c r="K25" s="197"/>
      <c r="L25" s="147"/>
      <c r="M25" s="147"/>
    </row>
    <row r="26" spans="2:13">
      <c r="B26" s="53"/>
      <c r="C26" s="141"/>
      <c r="D26" s="322">
        <v>0</v>
      </c>
      <c r="E26" s="113"/>
      <c r="F26" s="66" t="s">
        <v>489</v>
      </c>
      <c r="G26" s="201"/>
      <c r="H26" s="340">
        <v>0</v>
      </c>
      <c r="I26" s="327"/>
      <c r="K26" s="197"/>
      <c r="L26" s="147"/>
    </row>
    <row r="27" spans="2:13">
      <c r="B27" s="53"/>
      <c r="C27" s="141"/>
      <c r="D27" s="322">
        <v>0</v>
      </c>
      <c r="E27" s="113"/>
      <c r="F27" s="67" t="s">
        <v>203</v>
      </c>
      <c r="G27" s="201"/>
      <c r="H27" s="322">
        <v>0</v>
      </c>
      <c r="I27" s="336">
        <v>0</v>
      </c>
      <c r="K27" s="197"/>
      <c r="L27" s="147"/>
    </row>
    <row r="28" spans="2:13">
      <c r="B28" s="53"/>
      <c r="C28" s="141"/>
      <c r="D28" s="322"/>
      <c r="E28" s="113"/>
      <c r="F28" s="67" t="s">
        <v>663</v>
      </c>
      <c r="G28" s="201"/>
      <c r="H28" s="322"/>
      <c r="I28" s="336">
        <v>0</v>
      </c>
      <c r="K28" s="197"/>
      <c r="L28" s="147"/>
    </row>
    <row r="29" spans="2:13">
      <c r="B29" s="69" t="s">
        <v>462</v>
      </c>
      <c r="C29" s="141"/>
      <c r="D29" s="340">
        <v>684131895</v>
      </c>
      <c r="E29" s="340">
        <v>0</v>
      </c>
      <c r="F29" s="66"/>
      <c r="G29" s="201"/>
      <c r="H29" s="340"/>
      <c r="I29" s="327"/>
      <c r="K29" s="197"/>
      <c r="L29" s="147"/>
    </row>
    <row r="30" spans="2:13">
      <c r="B30" s="53" t="s">
        <v>635</v>
      </c>
      <c r="C30" s="141" t="s">
        <v>653</v>
      </c>
      <c r="D30" s="322">
        <v>0</v>
      </c>
      <c r="E30" s="113" t="s">
        <v>658</v>
      </c>
      <c r="F30" s="66" t="s">
        <v>664</v>
      </c>
      <c r="G30" s="201"/>
      <c r="H30" s="340">
        <v>3488365</v>
      </c>
      <c r="I30" s="327">
        <v>2585527</v>
      </c>
      <c r="K30" s="197"/>
      <c r="L30" s="147"/>
    </row>
    <row r="31" spans="2:13">
      <c r="B31" s="53" t="s">
        <v>636</v>
      </c>
      <c r="C31" s="141"/>
      <c r="D31" s="322">
        <v>0</v>
      </c>
      <c r="E31" s="113" t="s">
        <v>658</v>
      </c>
      <c r="F31" s="67" t="s">
        <v>65</v>
      </c>
      <c r="G31" s="201" t="s">
        <v>823</v>
      </c>
      <c r="H31" s="322">
        <v>0</v>
      </c>
      <c r="I31" s="336">
        <v>0</v>
      </c>
      <c r="K31" s="197"/>
      <c r="L31" s="147"/>
      <c r="M31" s="147"/>
    </row>
    <row r="32" spans="2:13">
      <c r="B32" s="53" t="s">
        <v>637</v>
      </c>
      <c r="C32" s="141"/>
      <c r="D32" s="322">
        <v>0</v>
      </c>
      <c r="E32" s="113" t="s">
        <v>658</v>
      </c>
      <c r="F32" s="68" t="s">
        <v>665</v>
      </c>
      <c r="G32" s="585"/>
      <c r="H32" s="322">
        <v>0</v>
      </c>
      <c r="I32" s="336">
        <v>0</v>
      </c>
      <c r="K32" s="197"/>
      <c r="L32" s="147"/>
      <c r="M32" s="147"/>
    </row>
    <row r="33" spans="2:14">
      <c r="B33" s="69" t="s">
        <v>638</v>
      </c>
      <c r="C33" s="141"/>
      <c r="D33" s="322">
        <v>0</v>
      </c>
      <c r="E33" s="111" t="s">
        <v>658</v>
      </c>
      <c r="F33" s="68" t="s">
        <v>666</v>
      </c>
      <c r="G33" s="585"/>
      <c r="H33" s="322">
        <v>0</v>
      </c>
      <c r="I33" s="336">
        <v>0</v>
      </c>
      <c r="K33" s="197"/>
      <c r="L33" s="147"/>
      <c r="M33" s="147"/>
    </row>
    <row r="34" spans="2:14">
      <c r="B34" s="69" t="s">
        <v>639</v>
      </c>
      <c r="C34" s="141" t="s">
        <v>654</v>
      </c>
      <c r="D34" s="322">
        <v>684131895</v>
      </c>
      <c r="E34" s="111" t="s">
        <v>658</v>
      </c>
      <c r="F34" s="68" t="s">
        <v>100</v>
      </c>
      <c r="G34" s="585"/>
      <c r="H34" s="322">
        <v>3488365</v>
      </c>
      <c r="I34" s="327">
        <v>2585527</v>
      </c>
      <c r="K34" s="197"/>
      <c r="L34" s="147"/>
      <c r="M34" s="147"/>
    </row>
    <row r="35" spans="2:14">
      <c r="B35" s="53" t="s">
        <v>640</v>
      </c>
      <c r="C35" s="141"/>
      <c r="D35" s="322"/>
      <c r="E35" s="113"/>
      <c r="F35" s="66"/>
      <c r="G35" s="201"/>
      <c r="H35" s="340">
        <v>0</v>
      </c>
      <c r="I35" s="336"/>
      <c r="K35" s="197"/>
      <c r="L35" s="147"/>
    </row>
    <row r="36" spans="2:14">
      <c r="B36" s="53" t="s">
        <v>641</v>
      </c>
      <c r="C36" s="141"/>
      <c r="D36" s="322">
        <v>0</v>
      </c>
      <c r="E36" s="113" t="s">
        <v>658</v>
      </c>
      <c r="F36" s="67" t="s">
        <v>21</v>
      </c>
      <c r="G36" s="201"/>
      <c r="H36" s="322">
        <v>0</v>
      </c>
      <c r="I36" s="336">
        <v>14236524</v>
      </c>
      <c r="K36" s="197"/>
      <c r="L36" s="147"/>
    </row>
    <row r="37" spans="2:14">
      <c r="B37" s="69" t="s">
        <v>642</v>
      </c>
      <c r="C37" s="141"/>
      <c r="D37" s="322">
        <v>0</v>
      </c>
      <c r="E37" s="111" t="s">
        <v>658</v>
      </c>
      <c r="F37" s="67" t="s">
        <v>667</v>
      </c>
      <c r="G37" s="201"/>
      <c r="H37" s="322">
        <v>0</v>
      </c>
      <c r="I37" s="336">
        <v>0</v>
      </c>
      <c r="K37" s="216"/>
      <c r="L37" s="147"/>
    </row>
    <row r="38" spans="2:14">
      <c r="B38" s="53"/>
      <c r="C38" s="141"/>
      <c r="D38" s="322">
        <v>0</v>
      </c>
      <c r="E38" s="113"/>
      <c r="F38" s="68" t="s">
        <v>668</v>
      </c>
      <c r="G38" s="17"/>
      <c r="H38" s="331"/>
      <c r="I38" s="327">
        <v>0</v>
      </c>
      <c r="K38" s="197"/>
      <c r="L38" s="147"/>
    </row>
    <row r="39" spans="2:14" ht="16.5" customHeight="1">
      <c r="B39" s="53"/>
      <c r="C39" s="141"/>
      <c r="D39" s="322">
        <v>0</v>
      </c>
      <c r="E39" s="113"/>
      <c r="F39" s="66" t="s">
        <v>669</v>
      </c>
      <c r="G39" s="201" t="s">
        <v>823</v>
      </c>
      <c r="H39" s="340">
        <v>2733333</v>
      </c>
      <c r="I39" s="327">
        <v>14236524</v>
      </c>
      <c r="K39" s="197"/>
      <c r="L39" s="147"/>
    </row>
    <row r="40" spans="2:14" ht="15.75" customHeight="1">
      <c r="B40" s="69" t="s">
        <v>66</v>
      </c>
      <c r="C40" s="140" t="s">
        <v>655</v>
      </c>
      <c r="D40" s="340">
        <v>133567315</v>
      </c>
      <c r="E40" s="112">
        <v>51772043</v>
      </c>
      <c r="F40" s="67" t="s">
        <v>478</v>
      </c>
      <c r="G40" s="201"/>
      <c r="H40" s="322">
        <v>0</v>
      </c>
      <c r="I40" s="336"/>
      <c r="K40" s="197"/>
      <c r="L40" s="147"/>
    </row>
    <row r="41" spans="2:14" ht="15.75" customHeight="1">
      <c r="B41" s="69" t="s">
        <v>463</v>
      </c>
      <c r="C41" s="141"/>
      <c r="D41" s="322">
        <v>133567315</v>
      </c>
      <c r="E41" s="113">
        <v>51772043</v>
      </c>
      <c r="F41" s="69"/>
      <c r="G41" s="140"/>
      <c r="H41" s="340">
        <v>0</v>
      </c>
      <c r="I41" s="327">
        <v>0</v>
      </c>
      <c r="K41" s="197"/>
      <c r="L41" s="147"/>
      <c r="M41" s="147"/>
      <c r="N41" s="148"/>
    </row>
    <row r="42" spans="2:14">
      <c r="B42" s="69"/>
      <c r="C42" s="141"/>
      <c r="D42" s="114"/>
      <c r="E42" s="114"/>
      <c r="F42" s="321" t="s">
        <v>22</v>
      </c>
      <c r="G42" s="17"/>
      <c r="H42" s="340">
        <v>202098878</v>
      </c>
      <c r="I42" s="325">
        <v>714061928</v>
      </c>
      <c r="K42" s="197"/>
      <c r="L42" s="147"/>
      <c r="M42" s="147"/>
      <c r="N42" s="148"/>
    </row>
    <row r="43" spans="2:14">
      <c r="B43" s="69"/>
      <c r="C43" s="141"/>
      <c r="D43" s="111"/>
      <c r="E43" s="111"/>
      <c r="F43" s="115"/>
      <c r="G43" s="17"/>
      <c r="H43" s="331"/>
      <c r="I43" s="323"/>
      <c r="K43" s="197"/>
      <c r="L43" s="147"/>
      <c r="M43" s="147"/>
    </row>
    <row r="44" spans="2:14">
      <c r="B44" s="69" t="s">
        <v>17</v>
      </c>
      <c r="C44" s="141"/>
      <c r="D44" s="111">
        <v>2239276958</v>
      </c>
      <c r="E44" s="111">
        <v>1613564705</v>
      </c>
      <c r="F44" s="66" t="s">
        <v>68</v>
      </c>
      <c r="G44" s="201"/>
      <c r="H44" s="340">
        <v>0</v>
      </c>
      <c r="I44" s="327"/>
      <c r="K44" s="197"/>
      <c r="L44" s="147"/>
      <c r="M44" s="147"/>
    </row>
    <row r="45" spans="2:14">
      <c r="B45" s="53"/>
      <c r="C45" s="141"/>
      <c r="D45" s="244">
        <v>0</v>
      </c>
      <c r="E45" s="244"/>
      <c r="F45" s="53" t="s">
        <v>670</v>
      </c>
      <c r="G45" s="140"/>
      <c r="H45" s="340">
        <v>0</v>
      </c>
      <c r="I45" s="336"/>
      <c r="K45" s="197"/>
      <c r="L45" s="147"/>
      <c r="M45" s="147"/>
    </row>
    <row r="46" spans="2:14">
      <c r="B46" s="53" t="s">
        <v>7</v>
      </c>
      <c r="C46" s="141"/>
      <c r="D46" s="244">
        <v>0</v>
      </c>
      <c r="E46" s="244"/>
      <c r="F46" s="67" t="s">
        <v>661</v>
      </c>
      <c r="G46" s="201"/>
      <c r="H46" s="340">
        <v>0</v>
      </c>
      <c r="I46" s="336">
        <v>0</v>
      </c>
      <c r="K46" s="197"/>
      <c r="L46" s="147"/>
      <c r="M46" s="147"/>
    </row>
    <row r="47" spans="2:14">
      <c r="B47" s="69" t="s">
        <v>394</v>
      </c>
      <c r="C47" s="141" t="s">
        <v>655</v>
      </c>
      <c r="D47" s="340">
        <v>1585288184</v>
      </c>
      <c r="E47" s="320">
        <v>1585803182</v>
      </c>
      <c r="F47" s="335" t="s">
        <v>477</v>
      </c>
      <c r="G47" s="201"/>
      <c r="H47" s="340">
        <v>0</v>
      </c>
      <c r="I47" s="330">
        <v>0</v>
      </c>
      <c r="K47" s="197"/>
      <c r="L47" s="147"/>
      <c r="M47" s="147"/>
    </row>
    <row r="48" spans="2:14">
      <c r="B48" s="53" t="s">
        <v>715</v>
      </c>
      <c r="C48" s="141"/>
      <c r="D48" s="322">
        <v>685288184</v>
      </c>
      <c r="E48" s="114">
        <v>685803182</v>
      </c>
      <c r="F48" s="335" t="s">
        <v>662</v>
      </c>
      <c r="G48" s="201"/>
      <c r="H48" s="340">
        <v>0</v>
      </c>
      <c r="I48" s="330">
        <v>0</v>
      </c>
      <c r="K48" s="197"/>
      <c r="L48" s="147"/>
      <c r="M48" s="147"/>
    </row>
    <row r="49" spans="2:13">
      <c r="B49" s="53" t="s">
        <v>57</v>
      </c>
      <c r="C49" s="141"/>
      <c r="D49" s="322">
        <v>900000000</v>
      </c>
      <c r="E49" s="114">
        <v>900000000</v>
      </c>
      <c r="F49" s="335" t="s">
        <v>671</v>
      </c>
      <c r="G49" s="201"/>
      <c r="H49" s="340">
        <v>0</v>
      </c>
      <c r="I49" s="330">
        <v>0</v>
      </c>
      <c r="K49" s="197"/>
      <c r="L49" s="147"/>
      <c r="M49" s="147"/>
    </row>
    <row r="50" spans="2:13">
      <c r="B50" s="53"/>
      <c r="C50" s="141"/>
      <c r="D50" s="322"/>
      <c r="E50" s="114"/>
      <c r="F50" s="335" t="s">
        <v>672</v>
      </c>
      <c r="G50" s="201"/>
      <c r="H50" s="340">
        <v>0</v>
      </c>
      <c r="I50" s="330"/>
      <c r="K50" s="197"/>
      <c r="L50" s="147"/>
      <c r="M50" s="147"/>
    </row>
    <row r="51" spans="2:13">
      <c r="B51" s="53"/>
      <c r="C51" s="141"/>
      <c r="D51" s="322"/>
      <c r="E51" s="111"/>
      <c r="F51" s="53" t="s">
        <v>673</v>
      </c>
      <c r="G51" s="17"/>
      <c r="H51" s="340">
        <v>0</v>
      </c>
      <c r="I51" s="336">
        <v>0</v>
      </c>
      <c r="K51" s="197"/>
      <c r="L51" s="147"/>
    </row>
    <row r="52" spans="2:13">
      <c r="B52" s="69"/>
      <c r="C52" s="141"/>
      <c r="D52" s="111"/>
      <c r="E52" s="111"/>
      <c r="F52" s="53"/>
      <c r="G52" s="17"/>
      <c r="H52" s="331"/>
      <c r="I52" s="336">
        <v>0</v>
      </c>
      <c r="L52" s="147"/>
    </row>
    <row r="53" spans="2:13">
      <c r="B53" s="69" t="s">
        <v>643</v>
      </c>
      <c r="C53" s="141"/>
      <c r="D53" s="111"/>
      <c r="E53" s="111" t="s">
        <v>658</v>
      </c>
      <c r="F53" s="115" t="s">
        <v>674</v>
      </c>
      <c r="G53" s="140"/>
      <c r="H53" s="340">
        <v>0</v>
      </c>
      <c r="I53" s="336"/>
      <c r="L53" s="147"/>
    </row>
    <row r="54" spans="2:13">
      <c r="B54" s="53" t="s">
        <v>67</v>
      </c>
      <c r="C54" s="142"/>
      <c r="D54" s="114"/>
      <c r="E54" s="114" t="s">
        <v>658</v>
      </c>
      <c r="F54" s="115" t="s">
        <v>675</v>
      </c>
      <c r="G54" s="140"/>
      <c r="H54" s="340">
        <v>0</v>
      </c>
      <c r="I54" s="336">
        <v>0</v>
      </c>
      <c r="L54" s="147"/>
    </row>
    <row r="55" spans="2:13">
      <c r="B55" s="53" t="s">
        <v>644</v>
      </c>
      <c r="C55" s="142"/>
      <c r="D55" s="114"/>
      <c r="E55" s="114" t="s">
        <v>658</v>
      </c>
      <c r="F55" s="115" t="s">
        <v>480</v>
      </c>
      <c r="G55" s="140"/>
      <c r="H55" s="340">
        <v>0</v>
      </c>
      <c r="I55" s="336">
        <v>0</v>
      </c>
      <c r="L55" s="147"/>
    </row>
    <row r="56" spans="2:13">
      <c r="B56" s="53" t="s">
        <v>645</v>
      </c>
      <c r="C56" s="142"/>
      <c r="D56" s="114"/>
      <c r="E56" s="114" t="s">
        <v>658</v>
      </c>
      <c r="F56" s="115"/>
      <c r="G56" s="140"/>
      <c r="H56" s="322"/>
      <c r="I56" s="336">
        <v>0</v>
      </c>
      <c r="L56" s="147"/>
    </row>
    <row r="57" spans="2:13">
      <c r="B57" s="53" t="s">
        <v>646</v>
      </c>
      <c r="C57" s="142"/>
      <c r="D57" s="114"/>
      <c r="E57" s="114" t="s">
        <v>658</v>
      </c>
      <c r="F57" s="115" t="s">
        <v>676</v>
      </c>
      <c r="G57" s="140"/>
      <c r="H57" s="340">
        <v>0</v>
      </c>
      <c r="I57" s="336"/>
      <c r="L57" s="147"/>
    </row>
    <row r="58" spans="2:13">
      <c r="B58" s="53" t="s">
        <v>647</v>
      </c>
      <c r="C58" s="142"/>
      <c r="D58" s="114"/>
      <c r="E58" s="114" t="s">
        <v>658</v>
      </c>
      <c r="F58" s="115" t="s">
        <v>677</v>
      </c>
      <c r="G58" s="140"/>
      <c r="H58" s="340">
        <v>0</v>
      </c>
      <c r="I58" s="336">
        <v>0</v>
      </c>
      <c r="L58" s="147"/>
    </row>
    <row r="59" spans="2:13">
      <c r="B59" s="53" t="s">
        <v>640</v>
      </c>
      <c r="C59" s="142"/>
      <c r="D59" s="114"/>
      <c r="E59" s="114"/>
      <c r="F59" s="115" t="s">
        <v>678</v>
      </c>
      <c r="G59" s="140"/>
      <c r="H59" s="340">
        <v>0</v>
      </c>
      <c r="I59" s="336">
        <v>0</v>
      </c>
      <c r="L59" s="147"/>
    </row>
    <row r="60" spans="2:13">
      <c r="B60" s="53" t="s">
        <v>648</v>
      </c>
      <c r="C60" s="142"/>
      <c r="D60" s="114"/>
      <c r="E60" s="114" t="s">
        <v>658</v>
      </c>
      <c r="F60" s="115" t="s">
        <v>679</v>
      </c>
      <c r="G60" s="140"/>
      <c r="H60" s="340">
        <v>0</v>
      </c>
      <c r="I60" s="336">
        <v>0</v>
      </c>
      <c r="L60" s="147"/>
    </row>
    <row r="61" spans="2:13">
      <c r="B61" s="53" t="s">
        <v>649</v>
      </c>
      <c r="C61" s="142"/>
      <c r="D61" s="114"/>
      <c r="E61" s="114" t="s">
        <v>658</v>
      </c>
      <c r="F61" s="321" t="s">
        <v>680</v>
      </c>
      <c r="G61" s="140"/>
      <c r="H61" s="340">
        <v>0</v>
      </c>
      <c r="I61" s="327">
        <v>0</v>
      </c>
      <c r="L61" s="147"/>
    </row>
    <row r="62" spans="2:13">
      <c r="B62" s="69"/>
      <c r="C62" s="141"/>
      <c r="D62" s="111"/>
      <c r="E62" s="111"/>
      <c r="F62" s="321" t="s">
        <v>23</v>
      </c>
      <c r="G62" s="140"/>
      <c r="H62" s="340">
        <v>202098878</v>
      </c>
      <c r="I62" s="327">
        <v>714061928</v>
      </c>
      <c r="L62" s="147"/>
    </row>
    <row r="63" spans="2:13">
      <c r="B63" s="69" t="s">
        <v>332</v>
      </c>
      <c r="C63" s="141" t="s">
        <v>656</v>
      </c>
      <c r="D63" s="340">
        <v>128147517</v>
      </c>
      <c r="E63" s="111">
        <v>103984332</v>
      </c>
      <c r="F63" s="115"/>
      <c r="G63" s="140"/>
      <c r="H63" s="322"/>
      <c r="I63" s="336"/>
      <c r="L63" s="147"/>
    </row>
    <row r="64" spans="2:13">
      <c r="B64" s="69" t="s">
        <v>650</v>
      </c>
      <c r="C64" s="141"/>
      <c r="D64" s="340">
        <v>-18221814</v>
      </c>
      <c r="E64" s="340">
        <v>-7044815</v>
      </c>
      <c r="F64" s="321" t="s">
        <v>18</v>
      </c>
      <c r="G64" s="140"/>
      <c r="H64" s="322"/>
      <c r="I64" s="336"/>
      <c r="L64" s="147"/>
    </row>
    <row r="65" spans="2:12">
      <c r="B65" s="69"/>
      <c r="C65" s="141"/>
      <c r="D65" s="111"/>
      <c r="E65" s="111"/>
      <c r="F65" s="321" t="s">
        <v>686</v>
      </c>
      <c r="G65" s="140"/>
      <c r="H65" s="322"/>
      <c r="I65" s="336"/>
      <c r="L65" s="147"/>
    </row>
    <row r="66" spans="2:12">
      <c r="B66" s="69" t="s">
        <v>488</v>
      </c>
      <c r="C66" s="141" t="s">
        <v>657</v>
      </c>
      <c r="D66" s="324">
        <v>0</v>
      </c>
      <c r="E66" s="324">
        <v>0</v>
      </c>
      <c r="F66" s="321" t="s">
        <v>685</v>
      </c>
      <c r="G66" s="140" t="s">
        <v>684</v>
      </c>
      <c r="H66" s="322">
        <v>3754264685</v>
      </c>
      <c r="I66" s="336">
        <v>2604118194</v>
      </c>
      <c r="L66" s="586"/>
    </row>
    <row r="67" spans="2:12">
      <c r="B67" s="69"/>
      <c r="C67" s="141"/>
      <c r="D67" s="111"/>
      <c r="E67" s="111"/>
      <c r="F67" s="115"/>
      <c r="G67" s="140"/>
      <c r="H67" s="322"/>
      <c r="I67" s="336"/>
      <c r="L67" s="586"/>
    </row>
    <row r="68" spans="2:12">
      <c r="B68" s="69" t="s">
        <v>651</v>
      </c>
      <c r="C68" s="141" t="s">
        <v>655</v>
      </c>
      <c r="D68" s="111">
        <v>21872718</v>
      </c>
      <c r="E68" s="111">
        <v>21872718</v>
      </c>
      <c r="F68" s="115"/>
      <c r="G68" s="140"/>
      <c r="H68" s="322"/>
      <c r="I68" s="336"/>
      <c r="L68" s="586"/>
    </row>
    <row r="69" spans="2:12">
      <c r="B69" s="69" t="s">
        <v>342</v>
      </c>
      <c r="C69" s="141"/>
      <c r="D69" s="322">
        <v>21872718</v>
      </c>
      <c r="E69" s="111">
        <v>21872718</v>
      </c>
      <c r="F69" s="115"/>
      <c r="G69" s="140"/>
      <c r="H69" s="322"/>
      <c r="I69" s="336"/>
      <c r="L69" s="147"/>
    </row>
    <row r="70" spans="2:12">
      <c r="B70" s="69"/>
      <c r="C70" s="141"/>
      <c r="D70" s="111"/>
      <c r="E70" s="111"/>
      <c r="F70" s="115"/>
      <c r="G70" s="140"/>
      <c r="H70" s="322"/>
      <c r="I70" s="336"/>
      <c r="L70" s="147"/>
    </row>
    <row r="71" spans="2:12">
      <c r="B71" s="69" t="s">
        <v>19</v>
      </c>
      <c r="C71" s="141"/>
      <c r="D71" s="111">
        <v>1717086605</v>
      </c>
      <c r="E71" s="111">
        <v>1704615417</v>
      </c>
      <c r="F71" s="115"/>
      <c r="G71" s="140"/>
      <c r="H71" s="322"/>
      <c r="I71" s="336"/>
      <c r="L71" s="147"/>
    </row>
    <row r="72" spans="2:12">
      <c r="B72" s="69"/>
      <c r="C72" s="141"/>
      <c r="D72" s="111"/>
      <c r="E72" s="111"/>
      <c r="F72" s="115"/>
      <c r="G72" s="140"/>
      <c r="H72" s="114"/>
      <c r="I72" s="336"/>
      <c r="L72" s="147"/>
    </row>
    <row r="73" spans="2:12">
      <c r="B73" s="69"/>
      <c r="C73" s="141"/>
      <c r="D73" s="111"/>
      <c r="E73" s="111"/>
      <c r="F73" s="115"/>
      <c r="G73" s="140"/>
      <c r="H73" s="114"/>
      <c r="I73" s="336"/>
      <c r="L73" s="147"/>
    </row>
    <row r="74" spans="2:12">
      <c r="B74" s="69"/>
      <c r="C74" s="141"/>
      <c r="D74" s="111"/>
      <c r="E74" s="111"/>
      <c r="F74" s="115"/>
      <c r="H74" s="114"/>
      <c r="I74" s="336"/>
      <c r="L74" s="147"/>
    </row>
    <row r="75" spans="2:12" ht="16.2" thickBot="1">
      <c r="B75" s="151" t="s">
        <v>20</v>
      </c>
      <c r="C75" s="152"/>
      <c r="D75" s="198">
        <v>3956363563</v>
      </c>
      <c r="E75" s="198">
        <v>3318180122</v>
      </c>
      <c r="F75" s="70" t="s">
        <v>24</v>
      </c>
      <c r="G75" s="143"/>
      <c r="H75" s="198">
        <v>3956363563</v>
      </c>
      <c r="I75" s="338">
        <v>3318180122</v>
      </c>
      <c r="K75" s="127">
        <v>0</v>
      </c>
      <c r="L75" s="127">
        <v>0</v>
      </c>
    </row>
    <row r="76" spans="2:12">
      <c r="D76" s="127"/>
      <c r="I76" s="197"/>
      <c r="L76" s="147"/>
    </row>
    <row r="77" spans="2:12">
      <c r="B77" s="271" t="s">
        <v>687</v>
      </c>
      <c r="D77" s="307"/>
      <c r="E77" s="39"/>
      <c r="F77" s="39"/>
      <c r="H77" s="39"/>
      <c r="I77" s="333"/>
      <c r="L77" s="147"/>
    </row>
    <row r="78" spans="2:12">
      <c r="I78" s="197"/>
      <c r="L78" s="147"/>
    </row>
    <row r="79" spans="2:12">
      <c r="B79" s="100"/>
      <c r="C79" s="100"/>
      <c r="D79" s="30"/>
      <c r="E79" s="30"/>
      <c r="F79" s="100"/>
      <c r="G79" s="100"/>
      <c r="H79" s="100"/>
      <c r="I79" s="332"/>
      <c r="J79" s="149"/>
      <c r="L79" s="147"/>
    </row>
    <row r="80" spans="2:12" ht="16.2" thickBot="1">
      <c r="B80" s="315"/>
      <c r="C80" s="316"/>
      <c r="D80" s="316">
        <v>44742</v>
      </c>
      <c r="E80" s="316">
        <v>44561</v>
      </c>
      <c r="F80" s="315"/>
      <c r="G80" s="315"/>
      <c r="H80" s="316">
        <v>44742</v>
      </c>
      <c r="I80" s="349">
        <v>44561</v>
      </c>
      <c r="J80" s="149"/>
      <c r="L80" s="147"/>
    </row>
    <row r="81" spans="2:12" ht="16.2" thickBot="1">
      <c r="B81" s="311" t="s">
        <v>468</v>
      </c>
      <c r="C81" s="312"/>
      <c r="D81" s="329">
        <v>0</v>
      </c>
      <c r="E81" s="329">
        <v>0</v>
      </c>
      <c r="F81" s="311" t="s">
        <v>469</v>
      </c>
      <c r="G81" s="313"/>
      <c r="H81" s="314">
        <v>0</v>
      </c>
      <c r="I81" s="346">
        <v>0</v>
      </c>
      <c r="J81" s="149"/>
      <c r="L81" s="147"/>
    </row>
    <row r="82" spans="2:12">
      <c r="I82" s="197"/>
      <c r="J82" s="149"/>
      <c r="L82" s="147"/>
    </row>
    <row r="83" spans="2:12">
      <c r="D83" s="197"/>
      <c r="I83" s="197"/>
      <c r="J83" s="149"/>
    </row>
    <row r="84" spans="2:12">
      <c r="D84" s="197"/>
      <c r="H84" s="195"/>
      <c r="I84" s="197"/>
      <c r="J84" s="149"/>
    </row>
    <row r="85" spans="2:12">
      <c r="D85" s="194"/>
      <c r="H85" s="196"/>
      <c r="J85" s="149"/>
    </row>
    <row r="86" spans="2:12">
      <c r="D86" s="6"/>
      <c r="J86" s="149"/>
    </row>
    <row r="87" spans="2:12">
      <c r="J87" s="39"/>
      <c r="L87" s="2"/>
    </row>
    <row r="89" spans="2:12">
      <c r="B89" s="597" t="s">
        <v>586</v>
      </c>
      <c r="C89" s="598"/>
      <c r="D89" s="598"/>
      <c r="E89" s="597" t="s">
        <v>585</v>
      </c>
      <c r="F89" s="253"/>
      <c r="G89" s="57" t="s">
        <v>471</v>
      </c>
      <c r="K89" s="149"/>
    </row>
    <row r="90" spans="2:12">
      <c r="B90" s="184" t="s">
        <v>69</v>
      </c>
      <c r="E90" s="184" t="s">
        <v>829</v>
      </c>
      <c r="F90" s="253"/>
      <c r="G90" s="184" t="s">
        <v>828</v>
      </c>
      <c r="K90" s="149"/>
    </row>
    <row r="91" spans="2:12">
      <c r="K91" s="149"/>
    </row>
    <row r="92" spans="2:12">
      <c r="K92" s="149"/>
    </row>
    <row r="93" spans="2:12">
      <c r="K93" s="149"/>
    </row>
    <row r="94" spans="2:12">
      <c r="K94" s="153"/>
    </row>
    <row r="95" spans="2:12">
      <c r="K95" s="154"/>
      <c r="L95" s="150"/>
    </row>
    <row r="96" spans="2:12">
      <c r="K96" s="149"/>
      <c r="L96" s="150"/>
    </row>
    <row r="97" spans="2:13">
      <c r="K97" s="149"/>
      <c r="L97" s="150"/>
    </row>
    <row r="98" spans="2:13">
      <c r="K98" s="39"/>
      <c r="L98" s="150"/>
    </row>
    <row r="99" spans="2:13">
      <c r="K99" s="39"/>
      <c r="L99" s="150"/>
    </row>
    <row r="100" spans="2:13">
      <c r="K100" s="39"/>
      <c r="L100" s="153"/>
    </row>
    <row r="101" spans="2:13">
      <c r="L101" s="155"/>
    </row>
    <row r="102" spans="2:13" ht="10.199999999999999" customHeight="1">
      <c r="L102" s="150"/>
    </row>
    <row r="103" spans="2:13">
      <c r="L103" s="150"/>
    </row>
    <row r="104" spans="2:13" ht="10.199999999999999" customHeight="1">
      <c r="L104" s="40"/>
    </row>
    <row r="105" spans="2:13" s="39" customFormat="1">
      <c r="B105" s="2"/>
      <c r="D105" s="2"/>
      <c r="E105" s="2"/>
      <c r="F105" s="2"/>
      <c r="H105" s="2"/>
      <c r="I105" s="4"/>
      <c r="J105" s="2"/>
      <c r="K105" s="2"/>
      <c r="L105" s="40"/>
      <c r="M105" s="40"/>
    </row>
    <row r="106" spans="2:13" s="39" customFormat="1">
      <c r="B106" s="2"/>
      <c r="D106" s="2"/>
      <c r="E106" s="2"/>
      <c r="F106" s="2"/>
      <c r="H106" s="2"/>
      <c r="I106" s="4"/>
      <c r="J106" s="2"/>
      <c r="K106" s="2"/>
      <c r="L106" s="40"/>
      <c r="M106" s="40"/>
    </row>
    <row r="107" spans="2:13" s="39" customFormat="1">
      <c r="B107" s="2"/>
      <c r="D107" s="2"/>
      <c r="E107" s="2"/>
      <c r="F107" s="2"/>
      <c r="H107" s="2"/>
      <c r="I107" s="4"/>
      <c r="J107" s="2"/>
      <c r="K107" s="2"/>
      <c r="L107" s="1"/>
      <c r="M107" s="40"/>
    </row>
  </sheetData>
  <mergeCells count="3">
    <mergeCell ref="B10:I10"/>
    <mergeCell ref="B11:I11"/>
    <mergeCell ref="B12:I12"/>
  </mergeCells>
  <pageMargins left="0.7" right="0.7" top="0.75" bottom="0.75" header="0.3" footer="0.3"/>
  <pageSetup paperSize="9" scale="31"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pageSetUpPr fitToPage="1"/>
  </sheetPr>
  <dimension ref="A2:M90"/>
  <sheetViews>
    <sheetView showGridLines="0" zoomScale="80" zoomScaleNormal="80" zoomScaleSheetLayoutView="80" workbookViewId="0">
      <pane ySplit="12" topLeftCell="A78" activePane="bottomLeft" state="frozen"/>
      <selection activeCell="H30" sqref="H30"/>
      <selection pane="bottomLeft" activeCell="D86" sqref="D86"/>
    </sheetView>
  </sheetViews>
  <sheetFormatPr baseColWidth="10" defaultColWidth="11.44140625" defaultRowHeight="15.6"/>
  <cols>
    <col min="1" max="1" width="2.33203125" style="614" customWidth="1"/>
    <col min="2" max="2" width="33.33203125" style="2" customWidth="1"/>
    <col min="3" max="3" width="26.6640625" style="2" customWidth="1"/>
    <col min="4" max="4" width="10.5546875" style="2" customWidth="1"/>
    <col min="5" max="5" width="9" style="2" customWidth="1"/>
    <col min="6" max="6" width="11.33203125" style="140" customWidth="1"/>
    <col min="7" max="8" width="24.6640625" style="2" customWidth="1"/>
    <col min="9" max="9" width="20" style="2" bestFit="1" customWidth="1"/>
    <col min="10" max="10" width="15.5546875" style="2" bestFit="1" customWidth="1"/>
    <col min="11" max="16384" width="11.44140625" style="2"/>
  </cols>
  <sheetData>
    <row r="2" spans="1:10">
      <c r="B2" s="632"/>
      <c r="C2" s="632"/>
      <c r="D2" s="632"/>
      <c r="E2" s="632"/>
      <c r="F2" s="632"/>
      <c r="G2" s="632"/>
      <c r="H2" s="632"/>
    </row>
    <row r="3" spans="1:10">
      <c r="B3" s="51"/>
      <c r="C3" s="51"/>
      <c r="D3" s="51"/>
      <c r="E3" s="51"/>
      <c r="F3" s="51"/>
      <c r="G3" s="51"/>
      <c r="H3" s="51"/>
    </row>
    <row r="4" spans="1:10">
      <c r="B4" s="51"/>
      <c r="C4" s="51"/>
      <c r="D4" s="51"/>
      <c r="E4" s="51"/>
      <c r="F4" s="51"/>
      <c r="G4" s="51"/>
      <c r="H4" s="51"/>
    </row>
    <row r="5" spans="1:10">
      <c r="B5" s="51"/>
      <c r="C5" s="51"/>
      <c r="D5" s="51"/>
      <c r="E5" s="51"/>
      <c r="F5" s="51"/>
      <c r="G5" s="51"/>
      <c r="H5" s="51"/>
    </row>
    <row r="6" spans="1:10">
      <c r="B6" s="51"/>
      <c r="C6" s="51"/>
      <c r="D6" s="51"/>
      <c r="E6" s="51"/>
      <c r="F6" s="51"/>
      <c r="G6" s="51"/>
      <c r="H6" s="51"/>
    </row>
    <row r="7" spans="1:10" ht="18.600000000000001">
      <c r="B7" s="633"/>
      <c r="C7" s="633"/>
      <c r="D7" s="633"/>
      <c r="E7" s="633"/>
      <c r="F7" s="633"/>
      <c r="G7" s="633"/>
      <c r="H7" s="633"/>
    </row>
    <row r="8" spans="1:10">
      <c r="B8" s="51" t="s">
        <v>277</v>
      </c>
      <c r="C8" s="51"/>
      <c r="D8" s="51"/>
      <c r="E8" s="51"/>
      <c r="F8" s="136"/>
      <c r="G8" s="51"/>
      <c r="H8" s="51"/>
    </row>
    <row r="9" spans="1:10" ht="31.5" customHeight="1">
      <c r="B9" s="636" t="s">
        <v>547</v>
      </c>
      <c r="C9" s="636"/>
      <c r="D9" s="636"/>
      <c r="E9" s="636"/>
      <c r="F9" s="636"/>
      <c r="G9" s="636"/>
      <c r="H9" s="636"/>
    </row>
    <row r="10" spans="1:10" ht="16.8">
      <c r="B10" s="634" t="s">
        <v>276</v>
      </c>
      <c r="C10" s="634"/>
      <c r="D10" s="634"/>
      <c r="E10" s="634"/>
      <c r="F10" s="634"/>
      <c r="G10" s="634"/>
      <c r="H10" s="634"/>
    </row>
    <row r="11" spans="1:10">
      <c r="B11" s="201"/>
      <c r="C11" s="201"/>
      <c r="D11" s="201"/>
      <c r="E11" s="201"/>
      <c r="F11" s="201"/>
      <c r="G11" s="201"/>
      <c r="H11" s="201"/>
    </row>
    <row r="12" spans="1:10">
      <c r="B12" s="380"/>
      <c r="C12" s="381"/>
      <c r="D12" s="381"/>
      <c r="E12" s="381"/>
      <c r="F12" s="382" t="s">
        <v>457</v>
      </c>
      <c r="G12" s="382">
        <v>44742</v>
      </c>
      <c r="H12" s="382">
        <v>44377</v>
      </c>
    </row>
    <row r="13" spans="1:10" ht="15" customHeight="1">
      <c r="A13" s="615"/>
      <c r="B13" s="5" t="s">
        <v>27</v>
      </c>
      <c r="C13" s="610"/>
      <c r="D13" s="610"/>
      <c r="E13" s="610"/>
      <c r="F13" s="137"/>
      <c r="G13" s="251">
        <v>14873077</v>
      </c>
      <c r="H13" s="251">
        <v>10399511</v>
      </c>
      <c r="I13" s="4"/>
      <c r="J13" s="20"/>
    </row>
    <row r="14" spans="1:10" ht="15.6" customHeight="1">
      <c r="A14" s="615"/>
      <c r="B14" s="15" t="s">
        <v>70</v>
      </c>
      <c r="C14" s="611"/>
      <c r="D14" s="611"/>
      <c r="E14" s="611"/>
      <c r="F14" s="137"/>
      <c r="G14" s="251">
        <v>0</v>
      </c>
      <c r="H14" s="251">
        <v>0</v>
      </c>
      <c r="I14" s="4"/>
      <c r="J14" s="20"/>
    </row>
    <row r="15" spans="1:10" ht="15.6" customHeight="1">
      <c r="A15" s="615"/>
      <c r="B15" s="16" t="s">
        <v>455</v>
      </c>
      <c r="C15" s="612"/>
      <c r="D15" s="612"/>
      <c r="E15" s="612"/>
      <c r="F15" s="137"/>
      <c r="G15" s="252">
        <v>0</v>
      </c>
      <c r="H15" s="252">
        <v>0</v>
      </c>
      <c r="I15" s="197"/>
      <c r="J15" s="20"/>
    </row>
    <row r="16" spans="1:10" ht="15.6" customHeight="1">
      <c r="A16" s="615"/>
      <c r="B16" s="5"/>
      <c r="C16" s="610"/>
      <c r="D16" s="610"/>
      <c r="E16" s="610"/>
      <c r="F16" s="137"/>
      <c r="G16" s="251"/>
      <c r="H16" s="251"/>
      <c r="I16" s="197"/>
      <c r="J16" s="20"/>
    </row>
    <row r="17" spans="1:10" ht="15.6" customHeight="1">
      <c r="A17" s="615"/>
      <c r="B17" s="15" t="s">
        <v>444</v>
      </c>
      <c r="C17" s="610"/>
      <c r="D17" s="610"/>
      <c r="E17" s="610"/>
      <c r="F17" s="137"/>
      <c r="G17" s="251">
        <v>0</v>
      </c>
      <c r="H17" s="252">
        <v>0</v>
      </c>
      <c r="I17" s="197"/>
      <c r="J17" s="20"/>
    </row>
    <row r="18" spans="1:10" ht="15.6" customHeight="1">
      <c r="A18" s="615"/>
      <c r="B18" s="16" t="s">
        <v>473</v>
      </c>
      <c r="C18" s="610"/>
      <c r="D18" s="610"/>
      <c r="E18" s="610"/>
      <c r="F18" s="137"/>
      <c r="G18" s="252">
        <v>0</v>
      </c>
      <c r="H18" s="252">
        <v>0</v>
      </c>
      <c r="I18" s="197"/>
      <c r="J18" s="20"/>
    </row>
    <row r="19" spans="1:10" ht="15.6" customHeight="1">
      <c r="A19" s="615"/>
      <c r="B19" s="5"/>
      <c r="C19" s="610"/>
      <c r="D19" s="610"/>
      <c r="E19" s="610"/>
      <c r="F19" s="137"/>
      <c r="G19" s="251"/>
      <c r="H19" s="251"/>
      <c r="I19" s="197"/>
      <c r="J19" s="20"/>
    </row>
    <row r="20" spans="1:10" ht="15.6" customHeight="1">
      <c r="A20" s="616"/>
      <c r="B20" s="15" t="s">
        <v>441</v>
      </c>
      <c r="C20" s="611"/>
      <c r="D20" s="611"/>
      <c r="E20" s="611"/>
      <c r="F20" s="138"/>
      <c r="G20" s="251">
        <v>0</v>
      </c>
      <c r="H20" s="252">
        <v>0</v>
      </c>
      <c r="I20" s="197"/>
      <c r="J20" s="20"/>
    </row>
    <row r="21" spans="1:10" ht="15.6" customHeight="1">
      <c r="A21" s="617"/>
      <c r="B21" s="172" t="s">
        <v>71</v>
      </c>
      <c r="C21" s="613"/>
      <c r="D21" s="613"/>
      <c r="E21" s="613"/>
      <c r="F21" s="144"/>
      <c r="G21" s="252">
        <v>0</v>
      </c>
      <c r="H21" s="252">
        <v>0</v>
      </c>
      <c r="I21" s="197"/>
      <c r="J21" s="20"/>
    </row>
    <row r="22" spans="1:10" ht="15.6" customHeight="1">
      <c r="A22" s="617"/>
      <c r="B22" s="172"/>
      <c r="C22" s="613"/>
      <c r="D22" s="613"/>
      <c r="E22" s="613"/>
      <c r="F22" s="144"/>
      <c r="G22" s="252"/>
      <c r="H22" s="252"/>
      <c r="I22" s="197"/>
      <c r="J22" s="20"/>
    </row>
    <row r="23" spans="1:10" ht="15.6" hidden="1" customHeight="1">
      <c r="A23" s="617"/>
      <c r="B23" s="172" t="s">
        <v>456</v>
      </c>
      <c r="C23" s="613"/>
      <c r="D23" s="613"/>
      <c r="E23" s="613"/>
      <c r="F23" s="144"/>
      <c r="G23" s="252">
        <v>0</v>
      </c>
      <c r="H23" s="252" t="e">
        <v>#REF!</v>
      </c>
      <c r="I23" s="197"/>
      <c r="J23" s="20"/>
    </row>
    <row r="24" spans="1:10" ht="15.6" customHeight="1">
      <c r="A24" s="617"/>
      <c r="B24" s="172" t="s">
        <v>445</v>
      </c>
      <c r="C24" s="613"/>
      <c r="D24" s="613"/>
      <c r="E24" s="613"/>
      <c r="F24" s="144"/>
      <c r="G24" s="252">
        <v>0</v>
      </c>
      <c r="H24" s="252">
        <v>0</v>
      </c>
      <c r="I24" s="197"/>
      <c r="J24" s="20"/>
    </row>
    <row r="25" spans="1:10" ht="15.6" customHeight="1">
      <c r="A25" s="617"/>
      <c r="B25" s="172" t="s">
        <v>458</v>
      </c>
      <c r="C25" s="613"/>
      <c r="D25" s="613"/>
      <c r="E25" s="613"/>
      <c r="F25" s="144"/>
      <c r="G25" s="252">
        <v>12028260</v>
      </c>
      <c r="H25" s="252">
        <v>10399511</v>
      </c>
      <c r="I25" s="197"/>
      <c r="J25" s="20"/>
    </row>
    <row r="26" spans="1:10" ht="15.6" customHeight="1">
      <c r="A26" s="617"/>
      <c r="B26" s="172" t="s">
        <v>446</v>
      </c>
      <c r="C26" s="613"/>
      <c r="D26" s="613"/>
      <c r="E26" s="613"/>
      <c r="F26" s="144"/>
      <c r="G26" s="252">
        <v>0</v>
      </c>
      <c r="H26" s="252">
        <v>0</v>
      </c>
      <c r="I26" s="197"/>
      <c r="J26" s="20"/>
    </row>
    <row r="27" spans="1:10" ht="15.6" customHeight="1">
      <c r="A27" s="617"/>
      <c r="B27" s="172" t="s">
        <v>447</v>
      </c>
      <c r="C27" s="613"/>
      <c r="D27" s="613"/>
      <c r="E27" s="613"/>
      <c r="F27" s="144"/>
      <c r="G27" s="252">
        <v>0</v>
      </c>
      <c r="H27" s="252">
        <v>0</v>
      </c>
      <c r="I27" s="197"/>
      <c r="J27" s="20"/>
    </row>
    <row r="28" spans="1:10" ht="15.6" customHeight="1">
      <c r="A28" s="617"/>
      <c r="B28" s="172" t="s">
        <v>448</v>
      </c>
      <c r="C28" s="613"/>
      <c r="D28" s="613"/>
      <c r="E28" s="613"/>
      <c r="F28" s="144"/>
      <c r="G28" s="252">
        <v>0</v>
      </c>
      <c r="H28" s="252">
        <v>0</v>
      </c>
      <c r="I28" s="197"/>
      <c r="J28" s="20"/>
    </row>
    <row r="29" spans="1:10" ht="15.6" customHeight="1">
      <c r="A29" s="617"/>
      <c r="B29" s="172" t="s">
        <v>449</v>
      </c>
      <c r="C29" s="613"/>
      <c r="D29" s="613"/>
      <c r="E29" s="613"/>
      <c r="F29" s="144" t="s">
        <v>533</v>
      </c>
      <c r="G29" s="252">
        <v>0</v>
      </c>
      <c r="H29" s="252">
        <v>0</v>
      </c>
      <c r="I29" s="197"/>
      <c r="J29" s="20"/>
    </row>
    <row r="30" spans="1:10" ht="15.6" customHeight="1">
      <c r="A30" s="617"/>
      <c r="B30" s="172" t="s">
        <v>459</v>
      </c>
      <c r="C30" s="613"/>
      <c r="D30" s="613"/>
      <c r="E30" s="613"/>
      <c r="F30" s="144" t="s">
        <v>534</v>
      </c>
      <c r="G30" s="252">
        <v>2844817</v>
      </c>
      <c r="H30" s="252">
        <v>0</v>
      </c>
      <c r="I30" s="197"/>
      <c r="J30" s="20"/>
    </row>
    <row r="31" spans="1:10" ht="15.6" customHeight="1">
      <c r="A31" s="618"/>
      <c r="B31" s="170"/>
      <c r="C31" s="614"/>
      <c r="D31" s="614"/>
      <c r="E31" s="614"/>
      <c r="F31" s="137"/>
      <c r="G31" s="251"/>
      <c r="H31" s="252"/>
      <c r="I31" s="197"/>
      <c r="J31" s="20"/>
    </row>
    <row r="32" spans="1:10" ht="15.6" customHeight="1">
      <c r="A32" s="615"/>
      <c r="B32" s="5" t="s">
        <v>28</v>
      </c>
      <c r="C32" s="610"/>
      <c r="D32" s="610"/>
      <c r="E32" s="610"/>
      <c r="F32" s="137"/>
      <c r="G32" s="156">
        <v>-44966110</v>
      </c>
      <c r="H32" s="156">
        <v>0</v>
      </c>
      <c r="I32" s="197"/>
      <c r="J32" s="20"/>
    </row>
    <row r="33" spans="1:10" ht="15.6" customHeight="1">
      <c r="A33" s="617"/>
      <c r="B33" s="170" t="s">
        <v>30</v>
      </c>
      <c r="C33" s="621"/>
      <c r="D33" s="614"/>
      <c r="E33" s="614"/>
      <c r="F33" s="137"/>
      <c r="G33" s="157">
        <v>0</v>
      </c>
      <c r="H33" s="157">
        <v>0</v>
      </c>
      <c r="I33" s="197"/>
      <c r="J33" s="20"/>
    </row>
    <row r="34" spans="1:10" ht="15.6" customHeight="1">
      <c r="A34" s="617"/>
      <c r="B34" s="170" t="s">
        <v>29</v>
      </c>
      <c r="C34" s="614"/>
      <c r="D34" s="614"/>
      <c r="E34" s="614"/>
      <c r="F34" s="137"/>
      <c r="G34" s="157">
        <v>-41324400</v>
      </c>
      <c r="H34" s="157">
        <v>0</v>
      </c>
      <c r="I34" s="197"/>
      <c r="J34" s="20"/>
    </row>
    <row r="35" spans="1:10" ht="15.6" customHeight="1">
      <c r="A35" s="619"/>
      <c r="B35" s="170" t="s">
        <v>271</v>
      </c>
      <c r="C35" s="614"/>
      <c r="D35" s="614"/>
      <c r="E35" s="614"/>
      <c r="F35" s="137" t="s">
        <v>467</v>
      </c>
      <c r="G35" s="157">
        <v>-3641710</v>
      </c>
      <c r="H35" s="157">
        <v>0</v>
      </c>
      <c r="I35" s="197"/>
      <c r="J35" s="20"/>
    </row>
    <row r="36" spans="1:10" ht="15.6" customHeight="1">
      <c r="A36" s="619"/>
      <c r="B36" s="170"/>
      <c r="C36" s="614"/>
      <c r="D36" s="614"/>
      <c r="E36" s="614"/>
      <c r="F36" s="137"/>
      <c r="G36" s="252"/>
      <c r="H36" s="252"/>
      <c r="I36" s="197"/>
      <c r="J36" s="20"/>
    </row>
    <row r="37" spans="1:10" ht="15.6" customHeight="1">
      <c r="A37" s="615"/>
      <c r="B37" s="5" t="s">
        <v>31</v>
      </c>
      <c r="C37" s="610"/>
      <c r="D37" s="610"/>
      <c r="E37" s="610"/>
      <c r="F37" s="137"/>
      <c r="G37" s="251">
        <v>-30093033</v>
      </c>
      <c r="H37" s="251">
        <v>10399511</v>
      </c>
      <c r="I37" s="197"/>
      <c r="J37" s="20"/>
    </row>
    <row r="38" spans="1:10" ht="15.6" customHeight="1">
      <c r="A38" s="615"/>
      <c r="B38" s="5"/>
      <c r="C38" s="610"/>
      <c r="D38" s="610"/>
      <c r="E38" s="610"/>
      <c r="F38" s="137"/>
      <c r="G38" s="251"/>
      <c r="H38" s="252"/>
      <c r="I38" s="197"/>
      <c r="J38" s="20"/>
    </row>
    <row r="39" spans="1:10" ht="15.6" customHeight="1">
      <c r="A39" s="615"/>
      <c r="B39" s="5" t="s">
        <v>450</v>
      </c>
      <c r="C39" s="610"/>
      <c r="D39" s="610"/>
      <c r="E39" s="610"/>
      <c r="F39" s="137"/>
      <c r="G39" s="156">
        <v>-23879785</v>
      </c>
      <c r="H39" s="156">
        <v>-1894546</v>
      </c>
      <c r="I39" s="197"/>
      <c r="J39" s="20"/>
    </row>
    <row r="40" spans="1:10" ht="15.6" customHeight="1">
      <c r="A40" s="617"/>
      <c r="B40" s="170" t="s">
        <v>516</v>
      </c>
      <c r="C40" s="614"/>
      <c r="D40" s="614"/>
      <c r="E40" s="614"/>
      <c r="F40" s="137"/>
      <c r="G40" s="157">
        <v>-21138184</v>
      </c>
      <c r="H40" s="157">
        <v>-1894546</v>
      </c>
      <c r="I40" s="197"/>
      <c r="J40" s="20"/>
    </row>
    <row r="41" spans="1:10" ht="15.6" customHeight="1">
      <c r="A41" s="617"/>
      <c r="B41" s="170" t="s">
        <v>33</v>
      </c>
      <c r="C41" s="614"/>
      <c r="D41" s="614"/>
      <c r="E41" s="614"/>
      <c r="F41" s="137"/>
      <c r="G41" s="157">
        <v>0</v>
      </c>
      <c r="H41" s="157">
        <v>0</v>
      </c>
      <c r="I41" s="197"/>
      <c r="J41" s="20"/>
    </row>
    <row r="42" spans="1:10" ht="15.6" customHeight="1">
      <c r="A42" s="619"/>
      <c r="B42" s="170" t="s">
        <v>347</v>
      </c>
      <c r="C42" s="614"/>
      <c r="D42" s="614"/>
      <c r="E42" s="614"/>
      <c r="F42" s="137" t="s">
        <v>467</v>
      </c>
      <c r="G42" s="157">
        <v>-2741601</v>
      </c>
      <c r="H42" s="157">
        <v>0</v>
      </c>
      <c r="I42" s="197"/>
      <c r="J42" s="20"/>
    </row>
    <row r="43" spans="1:10" ht="15.6" customHeight="1">
      <c r="A43" s="615"/>
      <c r="B43" s="170"/>
      <c r="C43" s="614"/>
      <c r="D43" s="614"/>
      <c r="E43" s="614"/>
      <c r="F43" s="137"/>
      <c r="G43" s="251"/>
      <c r="H43" s="252"/>
      <c r="I43" s="4"/>
      <c r="J43" s="20"/>
    </row>
    <row r="44" spans="1:10" ht="15.6" customHeight="1">
      <c r="A44" s="615"/>
      <c r="B44" s="5" t="s">
        <v>34</v>
      </c>
      <c r="C44" s="610"/>
      <c r="D44" s="610"/>
      <c r="E44" s="610"/>
      <c r="F44" s="137"/>
      <c r="G44" s="156">
        <v>-464047066</v>
      </c>
      <c r="H44" s="156">
        <v>-159104832</v>
      </c>
      <c r="I44" s="197"/>
      <c r="J44" s="20"/>
    </row>
    <row r="45" spans="1:10" ht="15.6" customHeight="1">
      <c r="A45" s="615"/>
      <c r="B45" s="170" t="s">
        <v>73</v>
      </c>
      <c r="C45" s="614"/>
      <c r="D45" s="614"/>
      <c r="E45" s="614"/>
      <c r="F45" s="137"/>
      <c r="G45" s="157">
        <v>-268372394</v>
      </c>
      <c r="H45" s="157">
        <v>-95583909</v>
      </c>
      <c r="I45" s="197"/>
      <c r="J45" s="20"/>
    </row>
    <row r="46" spans="1:10" ht="15.6" customHeight="1">
      <c r="A46" s="618"/>
      <c r="B46" s="170" t="s">
        <v>74</v>
      </c>
      <c r="C46" s="614"/>
      <c r="D46" s="614"/>
      <c r="E46" s="614"/>
      <c r="F46" s="137"/>
      <c r="G46" s="157">
        <v>-9887448</v>
      </c>
      <c r="H46" s="157">
        <v>-1811145</v>
      </c>
      <c r="I46" s="197"/>
      <c r="J46" s="20"/>
    </row>
    <row r="47" spans="1:10" ht="15.6" customHeight="1">
      <c r="A47" s="618"/>
      <c r="B47" s="170" t="s">
        <v>476</v>
      </c>
      <c r="C47" s="614"/>
      <c r="D47" s="614"/>
      <c r="E47" s="614"/>
      <c r="F47" s="137"/>
      <c r="G47" s="157">
        <v>-2762727</v>
      </c>
      <c r="H47" s="157">
        <v>0</v>
      </c>
      <c r="I47" s="197"/>
      <c r="J47" s="20"/>
    </row>
    <row r="48" spans="1:10" ht="15.6" customHeight="1">
      <c r="A48" s="618"/>
      <c r="B48" s="170" t="s">
        <v>451</v>
      </c>
      <c r="C48" s="614"/>
      <c r="D48" s="614"/>
      <c r="E48" s="614"/>
      <c r="F48" s="137"/>
      <c r="G48" s="157">
        <v>-72938321</v>
      </c>
      <c r="H48" s="157">
        <v>-34423701</v>
      </c>
      <c r="I48" s="197"/>
      <c r="J48" s="20"/>
    </row>
    <row r="49" spans="1:10" ht="15.6" customHeight="1">
      <c r="A49" s="619"/>
      <c r="B49" s="170" t="s">
        <v>36</v>
      </c>
      <c r="C49" s="614"/>
      <c r="D49" s="614"/>
      <c r="E49" s="614"/>
      <c r="F49" s="137"/>
      <c r="G49" s="157">
        <v>-99969313</v>
      </c>
      <c r="H49" s="157">
        <v>-25183789</v>
      </c>
      <c r="I49" s="197"/>
      <c r="J49" s="20"/>
    </row>
    <row r="50" spans="1:10" ht="15.6" customHeight="1">
      <c r="A50" s="619"/>
      <c r="B50" s="170" t="s">
        <v>75</v>
      </c>
      <c r="C50" s="614"/>
      <c r="D50" s="614"/>
      <c r="E50" s="614"/>
      <c r="F50" s="137"/>
      <c r="G50" s="157">
        <v>-2072548</v>
      </c>
      <c r="H50" s="157">
        <v>0</v>
      </c>
      <c r="I50" s="197"/>
      <c r="J50" s="20"/>
    </row>
    <row r="51" spans="1:10" ht="15.6" customHeight="1">
      <c r="A51" s="619"/>
      <c r="B51" s="170" t="s">
        <v>37</v>
      </c>
      <c r="C51" s="614"/>
      <c r="D51" s="614"/>
      <c r="E51" s="614"/>
      <c r="F51" s="137"/>
      <c r="G51" s="157">
        <v>-7197653</v>
      </c>
      <c r="H51" s="157">
        <v>-1898347</v>
      </c>
      <c r="I51" s="197"/>
      <c r="J51" s="20"/>
    </row>
    <row r="52" spans="1:10" ht="15.6" customHeight="1">
      <c r="A52" s="618"/>
      <c r="B52" s="170" t="s">
        <v>460</v>
      </c>
      <c r="C52" s="614"/>
      <c r="D52" s="614"/>
      <c r="E52" s="614"/>
      <c r="F52" s="137" t="s">
        <v>467</v>
      </c>
      <c r="G52" s="157">
        <v>-846662</v>
      </c>
      <c r="H52" s="157">
        <v>-203941</v>
      </c>
      <c r="I52" s="197"/>
      <c r="J52" s="20"/>
    </row>
    <row r="53" spans="1:10" ht="15.6" customHeight="1">
      <c r="A53" s="615"/>
      <c r="B53" s="170"/>
      <c r="C53" s="614"/>
      <c r="D53" s="614"/>
      <c r="E53" s="614"/>
      <c r="F53" s="137"/>
      <c r="G53" s="251"/>
      <c r="H53" s="252"/>
      <c r="I53" s="197"/>
      <c r="J53" s="20"/>
    </row>
    <row r="54" spans="1:10" ht="15.6" customHeight="1">
      <c r="A54" s="615"/>
      <c r="B54" s="5" t="s">
        <v>38</v>
      </c>
      <c r="C54" s="610"/>
      <c r="D54" s="610"/>
      <c r="E54" s="610"/>
      <c r="F54" s="137"/>
      <c r="G54" s="156">
        <v>-518019884</v>
      </c>
      <c r="H54" s="156">
        <v>-150599867</v>
      </c>
      <c r="I54" s="197"/>
      <c r="J54" s="20"/>
    </row>
    <row r="55" spans="1:10" ht="15.6" customHeight="1">
      <c r="A55" s="615"/>
      <c r="B55" s="5"/>
      <c r="C55" s="610"/>
      <c r="D55" s="610"/>
      <c r="E55" s="610"/>
      <c r="F55" s="137"/>
      <c r="G55" s="251"/>
      <c r="H55" s="251"/>
      <c r="I55" s="197"/>
      <c r="J55" s="20"/>
    </row>
    <row r="56" spans="1:10" ht="15.6" customHeight="1">
      <c r="A56" s="615"/>
      <c r="B56" s="5" t="s">
        <v>452</v>
      </c>
      <c r="C56" s="610"/>
      <c r="D56" s="610"/>
      <c r="E56" s="610"/>
      <c r="F56" s="137" t="s">
        <v>535</v>
      </c>
      <c r="G56" s="156">
        <v>0</v>
      </c>
      <c r="H56" s="156">
        <v>0</v>
      </c>
      <c r="I56" s="197"/>
      <c r="J56" s="20"/>
    </row>
    <row r="57" spans="1:10" ht="15.6" customHeight="1">
      <c r="A57" s="615"/>
      <c r="B57" s="170" t="s">
        <v>101</v>
      </c>
      <c r="C57" s="610"/>
      <c r="D57" s="610"/>
      <c r="E57" s="610"/>
      <c r="F57" s="137"/>
      <c r="G57" s="157">
        <v>0</v>
      </c>
      <c r="H57" s="157">
        <v>0</v>
      </c>
      <c r="I57" s="197"/>
      <c r="J57" s="20"/>
    </row>
    <row r="58" spans="1:10" ht="15.6" customHeight="1">
      <c r="A58" s="615"/>
      <c r="B58" s="170" t="s">
        <v>461</v>
      </c>
      <c r="C58" s="610"/>
      <c r="D58" s="610"/>
      <c r="E58" s="610"/>
      <c r="F58" s="137"/>
      <c r="G58" s="157">
        <v>0</v>
      </c>
      <c r="H58" s="157">
        <v>0</v>
      </c>
      <c r="I58" s="197"/>
      <c r="J58" s="20"/>
    </row>
    <row r="59" spans="1:10" ht="15.6" customHeight="1">
      <c r="A59" s="615"/>
      <c r="B59" s="5"/>
      <c r="C59" s="610"/>
      <c r="D59" s="610"/>
      <c r="E59" s="610"/>
      <c r="F59" s="137"/>
      <c r="G59" s="251"/>
      <c r="H59" s="251"/>
      <c r="I59" s="197"/>
      <c r="J59" s="20"/>
    </row>
    <row r="60" spans="1:10" ht="15.6" customHeight="1">
      <c r="A60" s="615"/>
      <c r="B60" s="5" t="s">
        <v>453</v>
      </c>
      <c r="C60" s="610"/>
      <c r="D60" s="610"/>
      <c r="E60" s="610"/>
      <c r="F60" s="137" t="s">
        <v>536</v>
      </c>
      <c r="G60" s="156">
        <v>-11833625</v>
      </c>
      <c r="H60" s="156">
        <v>-23404997</v>
      </c>
      <c r="I60" s="197"/>
      <c r="J60" s="20"/>
    </row>
    <row r="61" spans="1:10" ht="15.6" customHeight="1">
      <c r="A61" s="615"/>
      <c r="B61" s="5" t="s">
        <v>194</v>
      </c>
      <c r="C61" s="610"/>
      <c r="D61" s="610"/>
      <c r="E61" s="610"/>
      <c r="F61" s="137"/>
      <c r="G61" s="156">
        <v>-11833625</v>
      </c>
      <c r="H61" s="156">
        <v>106589307</v>
      </c>
      <c r="I61" s="197"/>
      <c r="J61" s="20"/>
    </row>
    <row r="62" spans="1:10" ht="15.6" customHeight="1">
      <c r="A62" s="615"/>
      <c r="B62" s="170" t="s">
        <v>76</v>
      </c>
      <c r="C62" s="614"/>
      <c r="D62" s="614"/>
      <c r="E62" s="610"/>
      <c r="F62" s="137"/>
      <c r="G62" s="157">
        <v>0</v>
      </c>
      <c r="H62" s="157">
        <v>0</v>
      </c>
      <c r="I62" s="197"/>
      <c r="J62" s="20"/>
    </row>
    <row r="63" spans="1:10" ht="15.6" customHeight="1">
      <c r="A63" s="615"/>
      <c r="B63" s="170" t="s">
        <v>77</v>
      </c>
      <c r="C63" s="614"/>
      <c r="D63" s="614"/>
      <c r="E63" s="610"/>
      <c r="F63" s="137"/>
      <c r="G63" s="157">
        <v>-11833625</v>
      </c>
      <c r="H63" s="157">
        <v>106589307</v>
      </c>
      <c r="I63" s="197"/>
      <c r="J63" s="20"/>
    </row>
    <row r="64" spans="1:10" ht="15.6" customHeight="1">
      <c r="A64" s="619"/>
      <c r="B64" s="5" t="s">
        <v>195</v>
      </c>
      <c r="C64" s="610"/>
      <c r="D64" s="610"/>
      <c r="E64" s="610"/>
      <c r="F64" s="137"/>
      <c r="G64" s="156">
        <v>0</v>
      </c>
      <c r="H64" s="156">
        <v>-129994304</v>
      </c>
      <c r="I64" s="197"/>
      <c r="J64" s="20"/>
    </row>
    <row r="65" spans="1:10" ht="15.6" customHeight="1">
      <c r="A65" s="619"/>
      <c r="B65" s="170" t="s">
        <v>59</v>
      </c>
      <c r="C65" s="614"/>
      <c r="D65" s="614"/>
      <c r="E65" s="614"/>
      <c r="F65" s="137"/>
      <c r="G65" s="157">
        <v>0</v>
      </c>
      <c r="H65" s="157">
        <v>0</v>
      </c>
      <c r="I65" s="197"/>
      <c r="J65" s="20"/>
    </row>
    <row r="66" spans="1:10" ht="15.6" customHeight="1">
      <c r="A66" s="618"/>
      <c r="B66" s="170" t="s">
        <v>77</v>
      </c>
      <c r="C66" s="614"/>
      <c r="D66" s="614"/>
      <c r="E66" s="614"/>
      <c r="F66" s="137"/>
      <c r="G66" s="157">
        <v>0</v>
      </c>
      <c r="H66" s="157">
        <v>-129994304</v>
      </c>
      <c r="I66" s="197"/>
      <c r="J66" s="20"/>
    </row>
    <row r="67" spans="1:10" ht="15.6" customHeight="1">
      <c r="A67" s="618"/>
      <c r="B67" s="170"/>
      <c r="C67" s="614"/>
      <c r="D67" s="614"/>
      <c r="E67" s="614"/>
      <c r="F67" s="137"/>
      <c r="G67" s="251"/>
      <c r="H67" s="252"/>
      <c r="I67" s="197"/>
      <c r="J67" s="20"/>
    </row>
    <row r="68" spans="1:10" ht="15.6" customHeight="1">
      <c r="A68" s="618"/>
      <c r="B68" s="5" t="s">
        <v>454</v>
      </c>
      <c r="C68" s="610"/>
      <c r="D68" s="610"/>
      <c r="E68" s="614"/>
      <c r="F68" s="137"/>
      <c r="G68" s="156">
        <v>0</v>
      </c>
      <c r="H68" s="251">
        <v>0</v>
      </c>
      <c r="I68" s="197"/>
      <c r="J68" s="20"/>
    </row>
    <row r="69" spans="1:10">
      <c r="A69" s="618"/>
      <c r="B69" s="170" t="s">
        <v>424</v>
      </c>
      <c r="C69" s="614"/>
      <c r="D69" s="614"/>
      <c r="E69" s="614"/>
      <c r="F69" s="137"/>
      <c r="G69" s="157">
        <v>0</v>
      </c>
      <c r="H69" s="157">
        <v>0</v>
      </c>
      <c r="I69" s="197"/>
      <c r="J69" s="20"/>
    </row>
    <row r="70" spans="1:10">
      <c r="A70" s="618"/>
      <c r="B70" s="170" t="s">
        <v>118</v>
      </c>
      <c r="C70" s="614"/>
      <c r="D70" s="614"/>
      <c r="E70" s="614"/>
      <c r="F70" s="137"/>
      <c r="G70" s="157">
        <v>0</v>
      </c>
      <c r="H70" s="157">
        <v>0</v>
      </c>
      <c r="I70" s="197"/>
      <c r="J70" s="20"/>
    </row>
    <row r="71" spans="1:10">
      <c r="A71" s="618"/>
      <c r="B71" s="170"/>
      <c r="C71" s="614"/>
      <c r="D71" s="614"/>
      <c r="E71" s="614"/>
      <c r="F71" s="137"/>
      <c r="G71" s="251"/>
      <c r="H71" s="252"/>
      <c r="I71" s="197"/>
      <c r="J71" s="20"/>
    </row>
    <row r="72" spans="1:10" ht="15.6" customHeight="1">
      <c r="A72" s="618"/>
      <c r="B72" s="5" t="s">
        <v>119</v>
      </c>
      <c r="C72" s="610"/>
      <c r="D72" s="610"/>
      <c r="E72" s="614"/>
      <c r="F72" s="137"/>
      <c r="G72" s="251">
        <v>0</v>
      </c>
      <c r="H72" s="251">
        <v>0</v>
      </c>
      <c r="I72" s="197"/>
      <c r="J72" s="20"/>
    </row>
    <row r="73" spans="1:10" ht="15.6" customHeight="1">
      <c r="A73" s="615"/>
      <c r="B73" s="170"/>
      <c r="C73" s="614"/>
      <c r="D73" s="614"/>
      <c r="E73" s="614"/>
      <c r="F73" s="137"/>
      <c r="G73" s="251"/>
      <c r="H73" s="252"/>
      <c r="I73" s="197"/>
      <c r="J73" s="20"/>
    </row>
    <row r="74" spans="1:10" ht="15.6" customHeight="1">
      <c r="A74" s="615"/>
      <c r="B74" s="5" t="s">
        <v>39</v>
      </c>
      <c r="C74" s="610"/>
      <c r="D74" s="610"/>
      <c r="E74" s="610"/>
      <c r="F74" s="137"/>
      <c r="G74" s="156">
        <v>-529853509</v>
      </c>
      <c r="H74" s="156">
        <v>-174004864</v>
      </c>
      <c r="I74" s="197"/>
      <c r="J74" s="20"/>
    </row>
    <row r="75" spans="1:10" ht="15.6" customHeight="1">
      <c r="A75" s="615"/>
      <c r="B75" s="5"/>
      <c r="C75" s="610"/>
      <c r="D75" s="610"/>
      <c r="E75" s="610"/>
      <c r="F75" s="137"/>
      <c r="G75" s="251"/>
      <c r="H75" s="251"/>
      <c r="I75" s="197"/>
      <c r="J75" s="20"/>
    </row>
    <row r="76" spans="1:10" ht="15.6" customHeight="1">
      <c r="A76" s="615"/>
      <c r="B76" s="5" t="s">
        <v>15</v>
      </c>
      <c r="C76" s="610"/>
      <c r="D76" s="610"/>
      <c r="E76" s="610"/>
      <c r="F76" s="137"/>
      <c r="G76" s="157">
        <v>0</v>
      </c>
      <c r="H76" s="157">
        <v>0</v>
      </c>
      <c r="I76" s="4"/>
      <c r="J76" s="20"/>
    </row>
    <row r="77" spans="1:10" ht="15.6" customHeight="1">
      <c r="A77" s="615"/>
      <c r="B77" s="5"/>
      <c r="C77" s="610"/>
      <c r="D77" s="610"/>
      <c r="E77" s="610"/>
      <c r="F77" s="137"/>
      <c r="G77" s="251"/>
      <c r="H77" s="252"/>
      <c r="I77" s="4"/>
      <c r="J77" s="20"/>
    </row>
    <row r="78" spans="1:10">
      <c r="B78" s="5" t="s">
        <v>13</v>
      </c>
      <c r="C78" s="610"/>
      <c r="D78" s="610"/>
      <c r="E78" s="610"/>
      <c r="F78" s="137"/>
      <c r="G78" s="156">
        <v>-529853509</v>
      </c>
      <c r="H78" s="156">
        <v>-174004864</v>
      </c>
      <c r="I78" s="4"/>
      <c r="J78" s="20"/>
    </row>
    <row r="79" spans="1:10" ht="6" customHeight="1">
      <c r="B79" s="171"/>
      <c r="C79" s="173"/>
      <c r="D79" s="173"/>
      <c r="E79" s="173"/>
      <c r="F79" s="139"/>
      <c r="G79" s="158"/>
      <c r="H79" s="158"/>
      <c r="I79" s="146"/>
      <c r="J79" s="146"/>
    </row>
    <row r="80" spans="1:10">
      <c r="B80" s="635" t="s">
        <v>418</v>
      </c>
      <c r="C80" s="635"/>
      <c r="D80" s="635"/>
      <c r="E80" s="635"/>
      <c r="F80" s="635"/>
      <c r="G80" s="635"/>
      <c r="H80" s="635"/>
    </row>
    <row r="81" spans="1:13" ht="15" customHeight="1">
      <c r="G81" s="174"/>
      <c r="H81" s="174">
        <v>0</v>
      </c>
    </row>
    <row r="82" spans="1:13">
      <c r="B82" s="3"/>
      <c r="C82" s="3"/>
      <c r="D82" s="3"/>
      <c r="E82" s="3"/>
      <c r="F82" s="145"/>
      <c r="G82" s="127"/>
    </row>
    <row r="83" spans="1:13">
      <c r="B83" s="3"/>
      <c r="C83" s="3"/>
      <c r="D83" s="3"/>
      <c r="E83" s="3"/>
      <c r="F83" s="145"/>
    </row>
    <row r="84" spans="1:13">
      <c r="B84" s="3"/>
      <c r="C84" s="3"/>
      <c r="D84" s="3"/>
      <c r="E84" s="3"/>
      <c r="F84" s="145"/>
    </row>
    <row r="85" spans="1:13">
      <c r="B85" s="3"/>
      <c r="C85" s="3"/>
      <c r="D85" s="3"/>
      <c r="E85" s="3"/>
      <c r="F85" s="145"/>
    </row>
    <row r="86" spans="1:13">
      <c r="B86" s="3"/>
      <c r="C86" s="3"/>
      <c r="D86" s="3"/>
      <c r="E86" s="3"/>
      <c r="F86" s="145"/>
    </row>
    <row r="87" spans="1:13" s="599" customFormat="1">
      <c r="A87" s="620"/>
      <c r="B87" s="597" t="s">
        <v>586</v>
      </c>
      <c r="D87" s="600"/>
      <c r="E87" s="601" t="s">
        <v>585</v>
      </c>
      <c r="F87" s="598"/>
      <c r="G87" s="598"/>
      <c r="H87" s="602" t="s">
        <v>160</v>
      </c>
      <c r="I87" s="598"/>
      <c r="J87" s="598"/>
      <c r="L87" s="603"/>
      <c r="M87" s="604"/>
    </row>
    <row r="88" spans="1:13">
      <c r="B88" s="184" t="s">
        <v>69</v>
      </c>
      <c r="D88" s="45"/>
      <c r="E88" s="184" t="s">
        <v>215</v>
      </c>
      <c r="F88" s="45"/>
      <c r="G88" s="45"/>
      <c r="H88" s="135" t="s">
        <v>161</v>
      </c>
      <c r="I88" s="29"/>
      <c r="J88" s="29"/>
      <c r="L88" s="64"/>
      <c r="M88" s="1"/>
    </row>
    <row r="89" spans="1:13">
      <c r="G89" s="134"/>
      <c r="H89" s="134"/>
    </row>
    <row r="90" spans="1:13">
      <c r="B90" s="50"/>
    </row>
  </sheetData>
  <customSheetViews>
    <customSheetView guid="{970CBB53-F4B3-462F-AEFE-2BC403F5F0AD}" scale="80" showPageBreaks="1" showGridLines="0" fitToPage="1" printArea="1">
      <pane ySplit="6" topLeftCell="A43" activePane="bottomLeft" state="frozen"/>
      <selection pane="bottomLeft" activeCell="E9" sqref="E9"/>
      <pageMargins left="0.48" right="0.39" top="0.74803149606299213" bottom="0.74803149606299213" header="0.31496062992125984" footer="0.31496062992125984"/>
      <printOptions horizontalCentered="1"/>
      <pageSetup paperSize="9" scale="10" orientation="portrait" r:id="rId1"/>
    </customSheetView>
    <customSheetView guid="{7F8679DA-D059-4901-ACAC-85DFCE49504A}" scale="80" showGridLines="0" fitToPage="1">
      <selection activeCell="B4" sqref="B4"/>
      <pageMargins left="0.48" right="0.39" top="0.74803149606299213" bottom="0.74803149606299213" header="0.31496062992125984" footer="0.31496062992125984"/>
      <printOptions horizontalCentered="1"/>
      <pageSetup paperSize="9" scale="49" orientation="portrait" r:id="rId2"/>
    </customSheetView>
    <customSheetView guid="{599159CD-1620-491F-A2F6-FFBFC633DFF1}" scale="80" showPageBreaks="1" showGridLines="0" fitToPage="1" printArea="1" topLeftCell="A66">
      <selection activeCell="A92" sqref="A92:XFD93"/>
      <pageMargins left="0.48" right="0.39" top="0.74803149606299213" bottom="0.74803149606299213" header="0.31496062992125984" footer="0.31496062992125984"/>
      <printOptions horizontalCentered="1"/>
      <pageSetup paperSize="9" scale="49" orientation="portrait" r:id="rId3"/>
    </customSheetView>
  </customSheetViews>
  <mergeCells count="5">
    <mergeCell ref="B2:H2"/>
    <mergeCell ref="B7:H7"/>
    <mergeCell ref="B10:H10"/>
    <mergeCell ref="B80:H80"/>
    <mergeCell ref="B9:H9"/>
  </mergeCells>
  <printOptions horizontalCentered="1"/>
  <pageMargins left="0.48" right="0.39" top="0.74803149606299213" bottom="0.74803149606299213" header="0.31496062992125984" footer="0.31496062992125984"/>
  <pageSetup paperSize="9" scale="52" orientation="portrait" r:id="rId4"/>
  <drawing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pageSetUpPr fitToPage="1"/>
  </sheetPr>
  <dimension ref="B6:N61"/>
  <sheetViews>
    <sheetView showGridLines="0" zoomScale="80" zoomScaleNormal="80" zoomScaleSheetLayoutView="80" workbookViewId="0">
      <selection activeCell="B26" sqref="B26:D26"/>
    </sheetView>
  </sheetViews>
  <sheetFormatPr baseColWidth="10" defaultColWidth="11.44140625" defaultRowHeight="15.6"/>
  <cols>
    <col min="1" max="1" width="3.44140625" style="2" customWidth="1"/>
    <col min="2" max="2" width="52.6640625" style="3" customWidth="1"/>
    <col min="3" max="3" width="17" style="3" bestFit="1" customWidth="1"/>
    <col min="4" max="4" width="10.44140625" style="3" customWidth="1"/>
    <col min="5" max="5" width="28" style="3" customWidth="1"/>
    <col min="6" max="6" width="25.5546875" style="4" customWidth="1"/>
    <col min="7" max="8" width="3" style="2" customWidth="1"/>
    <col min="9" max="9" width="24.5546875" style="2" customWidth="1"/>
    <col min="10" max="10" width="19" style="2" bestFit="1" customWidth="1"/>
    <col min="11" max="11" width="11.44140625" style="2"/>
    <col min="12" max="14" width="16.109375" style="2" bestFit="1" customWidth="1"/>
    <col min="15" max="16384" width="11.44140625" style="2"/>
  </cols>
  <sheetData>
    <row r="6" spans="2:9">
      <c r="B6" s="644"/>
      <c r="C6" s="644"/>
      <c r="D6" s="644"/>
      <c r="E6" s="644"/>
      <c r="F6" s="644"/>
      <c r="G6" s="145"/>
      <c r="H6" s="145"/>
      <c r="I6" s="145"/>
    </row>
    <row r="7" spans="2:9">
      <c r="B7" s="644" t="s">
        <v>366</v>
      </c>
      <c r="C7" s="644"/>
      <c r="D7" s="644"/>
      <c r="E7" s="644"/>
      <c r="F7" s="644"/>
      <c r="G7" s="207"/>
      <c r="H7" s="207"/>
      <c r="I7" s="207"/>
    </row>
    <row r="8" spans="2:9" ht="30.75" customHeight="1">
      <c r="B8" s="649" t="s">
        <v>547</v>
      </c>
      <c r="C8" s="649"/>
      <c r="D8" s="649"/>
      <c r="E8" s="649"/>
      <c r="F8" s="649"/>
      <c r="G8" s="207"/>
      <c r="H8" s="207"/>
      <c r="I8" s="207"/>
    </row>
    <row r="9" spans="2:9">
      <c r="B9" s="645" t="s">
        <v>276</v>
      </c>
      <c r="C9" s="645"/>
      <c r="D9" s="645"/>
      <c r="E9" s="645"/>
      <c r="F9" s="645"/>
      <c r="G9" s="207"/>
      <c r="H9" s="207"/>
      <c r="I9" s="207"/>
    </row>
    <row r="10" spans="2:9">
      <c r="B10" s="7"/>
      <c r="C10" s="208"/>
      <c r="D10" s="208"/>
      <c r="E10" s="208"/>
      <c r="F10" s="209"/>
      <c r="G10" s="3"/>
    </row>
    <row r="11" spans="2:9">
      <c r="B11" s="380"/>
      <c r="C11" s="381"/>
      <c r="D11" s="383"/>
      <c r="E11" s="382">
        <v>44742</v>
      </c>
      <c r="F11" s="384" t="s">
        <v>745</v>
      </c>
    </row>
    <row r="12" spans="2:9" ht="31.5" customHeight="1">
      <c r="B12" s="646" t="s">
        <v>42</v>
      </c>
      <c r="C12" s="647"/>
      <c r="D12" s="648"/>
      <c r="E12" s="279"/>
      <c r="F12" s="123"/>
    </row>
    <row r="13" spans="2:9" s="7" customFormat="1">
      <c r="B13" s="280" t="s">
        <v>417</v>
      </c>
      <c r="C13" s="210"/>
      <c r="D13" s="210"/>
      <c r="E13" s="254">
        <v>-1194062599</v>
      </c>
      <c r="F13" s="255">
        <v>23346749</v>
      </c>
    </row>
    <row r="14" spans="2:9" s="7" customFormat="1">
      <c r="B14" s="280" t="s">
        <v>43</v>
      </c>
      <c r="C14" s="210"/>
      <c r="D14" s="210"/>
      <c r="E14" s="254">
        <v>-88397939</v>
      </c>
      <c r="F14" s="255">
        <v>0</v>
      </c>
    </row>
    <row r="15" spans="2:9" s="7" customFormat="1">
      <c r="B15" s="280" t="s">
        <v>86</v>
      </c>
      <c r="C15" s="210"/>
      <c r="D15" s="210"/>
      <c r="E15" s="254">
        <v>0</v>
      </c>
      <c r="F15" s="255">
        <v>-58716534</v>
      </c>
      <c r="I15" s="211"/>
    </row>
    <row r="16" spans="2:9" s="7" customFormat="1">
      <c r="B16" s="280"/>
      <c r="C16" s="210"/>
      <c r="D16" s="210"/>
      <c r="E16" s="254"/>
      <c r="F16" s="255"/>
      <c r="I16" s="211"/>
    </row>
    <row r="17" spans="2:10" s="7" customFormat="1">
      <c r="B17" s="637" t="s">
        <v>44</v>
      </c>
      <c r="C17" s="638"/>
      <c r="D17" s="639"/>
      <c r="E17" s="256">
        <v>-1282460538</v>
      </c>
      <c r="F17" s="257">
        <v>-35369785</v>
      </c>
    </row>
    <row r="18" spans="2:10" s="7" customFormat="1">
      <c r="B18" s="281" t="s">
        <v>87</v>
      </c>
      <c r="C18" s="282"/>
      <c r="D18" s="282"/>
      <c r="E18" s="256">
        <v>0</v>
      </c>
      <c r="F18" s="257">
        <v>0</v>
      </c>
    </row>
    <row r="19" spans="2:10" s="7" customFormat="1">
      <c r="B19" s="280" t="s">
        <v>88</v>
      </c>
      <c r="C19" s="282"/>
      <c r="D19" s="282"/>
      <c r="E19" s="254">
        <v>0</v>
      </c>
      <c r="F19" s="255">
        <v>0</v>
      </c>
      <c r="I19" s="211"/>
      <c r="J19" s="211"/>
    </row>
    <row r="20" spans="2:10" s="7" customFormat="1">
      <c r="B20" s="281" t="s">
        <v>89</v>
      </c>
      <c r="C20" s="282"/>
      <c r="D20" s="282"/>
      <c r="E20" s="256">
        <v>-502272564</v>
      </c>
      <c r="F20" s="257">
        <v>-518786604</v>
      </c>
    </row>
    <row r="21" spans="2:10" s="7" customFormat="1">
      <c r="B21" s="280" t="s">
        <v>196</v>
      </c>
      <c r="C21" s="210"/>
      <c r="D21" s="210"/>
      <c r="E21" s="254">
        <v>-502272564</v>
      </c>
      <c r="F21" s="385">
        <v>-518786604</v>
      </c>
      <c r="H21" s="9"/>
      <c r="J21" s="46"/>
    </row>
    <row r="22" spans="2:10" s="7" customFormat="1">
      <c r="B22" s="637" t="s">
        <v>90</v>
      </c>
      <c r="C22" s="638"/>
      <c r="D22" s="639"/>
      <c r="E22" s="256">
        <v>-1784733102</v>
      </c>
      <c r="F22" s="257">
        <v>-518786604</v>
      </c>
      <c r="H22" s="9"/>
      <c r="J22" s="46"/>
    </row>
    <row r="23" spans="2:10" s="7" customFormat="1">
      <c r="B23" s="280" t="s">
        <v>156</v>
      </c>
      <c r="C23" s="210"/>
      <c r="D23" s="282"/>
      <c r="E23" s="254">
        <v>0</v>
      </c>
      <c r="F23" s="255">
        <v>0</v>
      </c>
      <c r="H23" s="9"/>
      <c r="I23" s="46"/>
    </row>
    <row r="24" spans="2:10" s="7" customFormat="1">
      <c r="B24" s="281" t="s">
        <v>45</v>
      </c>
      <c r="C24" s="282"/>
      <c r="D24" s="282"/>
      <c r="E24" s="256">
        <v>-1784733102</v>
      </c>
      <c r="F24" s="257">
        <v>-518786604</v>
      </c>
      <c r="H24" s="9"/>
      <c r="I24" s="162">
        <v>0</v>
      </c>
    </row>
    <row r="25" spans="2:10" s="7" customFormat="1" ht="7.95" customHeight="1">
      <c r="B25" s="281"/>
      <c r="C25" s="282"/>
      <c r="D25" s="282"/>
      <c r="E25" s="256"/>
      <c r="F25" s="257"/>
      <c r="H25" s="9"/>
    </row>
    <row r="26" spans="2:10" s="7" customFormat="1" ht="31.5" customHeight="1">
      <c r="B26" s="637" t="s">
        <v>46</v>
      </c>
      <c r="C26" s="638"/>
      <c r="D26" s="639"/>
      <c r="E26" s="258"/>
      <c r="F26" s="255"/>
      <c r="H26" s="9"/>
    </row>
    <row r="27" spans="2:10" s="7" customFormat="1">
      <c r="B27" s="350" t="s">
        <v>91</v>
      </c>
      <c r="C27" s="351"/>
      <c r="D27" s="282"/>
      <c r="E27" s="254">
        <v>0</v>
      </c>
      <c r="F27" s="255">
        <v>-18479900</v>
      </c>
      <c r="H27" s="9"/>
    </row>
    <row r="28" spans="2:10" s="7" customFormat="1" ht="15.75" customHeight="1">
      <c r="B28" s="350" t="s">
        <v>367</v>
      </c>
      <c r="C28" s="351"/>
      <c r="D28" s="282"/>
      <c r="E28" s="254">
        <v>0</v>
      </c>
      <c r="F28" s="255">
        <v>0</v>
      </c>
      <c r="H28" s="9"/>
    </row>
    <row r="29" spans="2:10" s="7" customFormat="1" ht="15.75" customHeight="1">
      <c r="B29" s="350" t="s">
        <v>372</v>
      </c>
      <c r="C29" s="351"/>
      <c r="D29" s="282"/>
      <c r="E29" s="254">
        <v>0</v>
      </c>
      <c r="F29" s="255">
        <v>0</v>
      </c>
      <c r="H29" s="9"/>
      <c r="I29" s="211"/>
    </row>
    <row r="30" spans="2:10" s="7" customFormat="1" ht="15.75" customHeight="1">
      <c r="B30" s="350" t="s">
        <v>491</v>
      </c>
      <c r="C30" s="351"/>
      <c r="D30" s="282"/>
      <c r="E30" s="254">
        <v>-24163185</v>
      </c>
      <c r="F30" s="255">
        <v>-70291481</v>
      </c>
      <c r="H30" s="9"/>
    </row>
    <row r="31" spans="2:10" s="7" customFormat="1">
      <c r="B31" s="640" t="s">
        <v>200</v>
      </c>
      <c r="C31" s="641"/>
      <c r="D31" s="642"/>
      <c r="E31" s="254">
        <v>0</v>
      </c>
      <c r="F31" s="255">
        <v>0</v>
      </c>
      <c r="H31" s="9"/>
    </row>
    <row r="32" spans="2:10" s="7" customFormat="1" ht="15.75" customHeight="1">
      <c r="B32" s="280" t="s">
        <v>92</v>
      </c>
      <c r="C32" s="210"/>
      <c r="D32" s="210"/>
      <c r="E32" s="254">
        <v>-2776002</v>
      </c>
      <c r="F32" s="255">
        <v>0</v>
      </c>
    </row>
    <row r="33" spans="2:11" s="7" customFormat="1" ht="63" hidden="1" customHeight="1">
      <c r="B33" s="280" t="s">
        <v>47</v>
      </c>
      <c r="C33" s="210"/>
      <c r="D33" s="210"/>
      <c r="E33" s="254">
        <v>0</v>
      </c>
      <c r="F33" s="255">
        <v>0</v>
      </c>
    </row>
    <row r="34" spans="2:11" s="7" customFormat="1">
      <c r="B34" s="280" t="s">
        <v>93</v>
      </c>
      <c r="C34" s="210"/>
      <c r="D34" s="210"/>
      <c r="E34" s="254">
        <v>0</v>
      </c>
      <c r="F34" s="255">
        <v>0</v>
      </c>
    </row>
    <row r="35" spans="2:11" s="7" customFormat="1">
      <c r="B35" s="281" t="s">
        <v>94</v>
      </c>
      <c r="C35" s="282"/>
      <c r="D35" s="282"/>
      <c r="E35" s="256">
        <v>-26939187</v>
      </c>
      <c r="F35" s="257">
        <v>-88771381</v>
      </c>
      <c r="I35" s="162">
        <v>0</v>
      </c>
    </row>
    <row r="36" spans="2:11" s="7" customFormat="1" ht="7.5" customHeight="1">
      <c r="B36" s="281"/>
      <c r="C36" s="282"/>
      <c r="D36" s="282"/>
      <c r="E36" s="254"/>
      <c r="F36" s="257"/>
    </row>
    <row r="37" spans="2:11" s="7" customFormat="1" ht="31.5" customHeight="1">
      <c r="B37" s="637" t="s">
        <v>48</v>
      </c>
      <c r="C37" s="638"/>
      <c r="D37" s="639"/>
      <c r="E37" s="254"/>
      <c r="F37" s="255"/>
      <c r="I37" s="162"/>
    </row>
    <row r="38" spans="2:11" s="7" customFormat="1">
      <c r="B38" s="280" t="s">
        <v>199</v>
      </c>
      <c r="C38" s="210"/>
      <c r="D38" s="210"/>
      <c r="E38" s="254">
        <v>1680000000</v>
      </c>
      <c r="F38" s="255">
        <v>0</v>
      </c>
      <c r="I38" s="162"/>
    </row>
    <row r="39" spans="2:11" s="7" customFormat="1">
      <c r="B39" s="280" t="s">
        <v>49</v>
      </c>
      <c r="C39" s="210"/>
      <c r="D39" s="210"/>
      <c r="E39" s="254">
        <v>0</v>
      </c>
      <c r="F39" s="255">
        <v>683407804</v>
      </c>
      <c r="I39" s="162"/>
    </row>
    <row r="40" spans="2:11" s="7" customFormat="1">
      <c r="B40" s="280" t="s">
        <v>198</v>
      </c>
      <c r="C40" s="210"/>
      <c r="D40" s="210"/>
      <c r="E40" s="254">
        <v>0</v>
      </c>
      <c r="F40" s="255">
        <v>0</v>
      </c>
      <c r="H40" s="10"/>
      <c r="I40" s="162"/>
    </row>
    <row r="41" spans="2:11" s="7" customFormat="1" ht="15.6" customHeight="1">
      <c r="B41" s="280" t="s">
        <v>59</v>
      </c>
      <c r="C41" s="210"/>
      <c r="D41" s="210"/>
      <c r="E41" s="254">
        <v>0</v>
      </c>
      <c r="F41" s="255">
        <v>0</v>
      </c>
      <c r="H41" s="8"/>
      <c r="I41" s="162"/>
    </row>
    <row r="42" spans="2:11" s="7" customFormat="1">
      <c r="B42" s="281" t="s">
        <v>50</v>
      </c>
      <c r="C42" s="282"/>
      <c r="D42" s="282"/>
      <c r="E42" s="256">
        <v>1680000000</v>
      </c>
      <c r="F42" s="257">
        <v>683407804</v>
      </c>
      <c r="H42" s="8"/>
      <c r="I42" s="162">
        <v>0</v>
      </c>
      <c r="J42" s="11"/>
      <c r="K42" s="11"/>
    </row>
    <row r="43" spans="2:11" s="7" customFormat="1" ht="7.95" customHeight="1">
      <c r="B43" s="281"/>
      <c r="C43" s="282"/>
      <c r="D43" s="282"/>
      <c r="E43" s="256"/>
      <c r="F43" s="257"/>
      <c r="H43" s="8"/>
      <c r="I43" s="162"/>
      <c r="J43" s="11"/>
      <c r="K43" s="11"/>
    </row>
    <row r="44" spans="2:11" s="7" customFormat="1">
      <c r="B44" s="280" t="s">
        <v>171</v>
      </c>
      <c r="C44" s="210"/>
      <c r="D44" s="210"/>
      <c r="E44" s="254">
        <v>-8542625</v>
      </c>
      <c r="F44" s="255">
        <v>19403729</v>
      </c>
      <c r="H44" s="8"/>
      <c r="I44" s="162"/>
    </row>
    <row r="45" spans="2:11" s="7" customFormat="1" ht="9.6" customHeight="1">
      <c r="B45" s="281"/>
      <c r="C45" s="210"/>
      <c r="D45" s="210"/>
      <c r="E45" s="254"/>
      <c r="F45" s="255"/>
      <c r="H45" s="8"/>
      <c r="I45" s="162"/>
    </row>
    <row r="46" spans="2:11" s="7" customFormat="1">
      <c r="B46" s="637" t="s">
        <v>51</v>
      </c>
      <c r="C46" s="638"/>
      <c r="D46" s="639"/>
      <c r="E46" s="256">
        <v>-140214914</v>
      </c>
      <c r="F46" s="257">
        <v>59883763</v>
      </c>
      <c r="G46" s="162"/>
      <c r="I46" s="162"/>
      <c r="J46" s="11"/>
      <c r="K46" s="11"/>
    </row>
    <row r="47" spans="2:11" s="7" customFormat="1">
      <c r="B47" s="281" t="s">
        <v>52</v>
      </c>
      <c r="C47" s="282"/>
      <c r="D47" s="282"/>
      <c r="E47" s="254">
        <v>1561792662</v>
      </c>
      <c r="F47" s="255">
        <v>1501908899</v>
      </c>
      <c r="I47" s="162"/>
      <c r="J47" s="11"/>
      <c r="K47" s="11"/>
    </row>
    <row r="48" spans="2:11" s="7" customFormat="1">
      <c r="B48" s="283" t="s">
        <v>53</v>
      </c>
      <c r="C48" s="284"/>
      <c r="D48" s="284"/>
      <c r="E48" s="259">
        <v>1421577748</v>
      </c>
      <c r="F48" s="285">
        <v>1561792662</v>
      </c>
      <c r="I48" s="386">
        <v>0</v>
      </c>
      <c r="J48" s="386"/>
      <c r="K48" s="11"/>
    </row>
    <row r="49" spans="2:14" s="7" customFormat="1">
      <c r="B49" s="643" t="s">
        <v>418</v>
      </c>
      <c r="C49" s="643"/>
      <c r="D49" s="643"/>
      <c r="E49" s="643"/>
      <c r="F49" s="643"/>
      <c r="I49" s="12"/>
      <c r="J49" s="12"/>
      <c r="K49" s="11"/>
    </row>
    <row r="50" spans="2:14">
      <c r="E50" s="286"/>
      <c r="F50" s="2"/>
      <c r="I50" s="13"/>
      <c r="J50" s="13"/>
      <c r="K50" s="13"/>
    </row>
    <row r="51" spans="2:14">
      <c r="B51" s="2"/>
      <c r="C51" s="2"/>
      <c r="D51" s="2"/>
      <c r="E51" s="288"/>
      <c r="F51" s="2"/>
      <c r="G51" s="3"/>
      <c r="I51" s="11"/>
      <c r="J51" s="13"/>
      <c r="K51" s="13"/>
      <c r="N51" s="148"/>
    </row>
    <row r="52" spans="2:14">
      <c r="E52" s="20"/>
      <c r="F52" s="2"/>
      <c r="G52" s="3"/>
      <c r="I52" s="7"/>
    </row>
    <row r="53" spans="2:14">
      <c r="E53" s="174"/>
      <c r="F53" s="2"/>
      <c r="G53" s="3"/>
      <c r="I53" s="7"/>
    </row>
    <row r="54" spans="2:14" ht="15.75" customHeight="1">
      <c r="E54" s="2"/>
      <c r="F54" s="2"/>
      <c r="G54" s="3"/>
      <c r="I54" s="7"/>
      <c r="L54" s="387"/>
    </row>
    <row r="55" spans="2:14">
      <c r="E55" s="2"/>
      <c r="F55" s="2"/>
      <c r="G55" s="3"/>
      <c r="I55" s="7"/>
      <c r="L55" s="387"/>
    </row>
    <row r="56" spans="2:14">
      <c r="E56" s="2"/>
      <c r="F56" s="2"/>
      <c r="G56" s="3"/>
      <c r="I56" s="7"/>
    </row>
    <row r="57" spans="2:14">
      <c r="E57" s="2"/>
      <c r="F57" s="2"/>
      <c r="G57" s="3"/>
      <c r="I57" s="7"/>
    </row>
    <row r="58" spans="2:14">
      <c r="B58" s="602" t="s">
        <v>586</v>
      </c>
      <c r="C58" s="599"/>
      <c r="D58" s="602" t="s">
        <v>585</v>
      </c>
      <c r="E58" s="602"/>
      <c r="F58" s="212" t="s">
        <v>160</v>
      </c>
      <c r="J58" s="388"/>
    </row>
    <row r="59" spans="2:14">
      <c r="B59" s="135" t="s">
        <v>69</v>
      </c>
      <c r="C59" s="2"/>
      <c r="D59" s="135" t="s">
        <v>215</v>
      </c>
      <c r="E59" s="135"/>
      <c r="F59" s="135" t="s">
        <v>161</v>
      </c>
      <c r="J59" s="388"/>
    </row>
    <row r="60" spans="2:14">
      <c r="B60" s="389"/>
    </row>
    <row r="61" spans="2:14" ht="15.75" customHeight="1">
      <c r="B61" s="390"/>
    </row>
  </sheetData>
  <mergeCells count="12">
    <mergeCell ref="B22:D22"/>
    <mergeCell ref="B6:F6"/>
    <mergeCell ref="B7:F7"/>
    <mergeCell ref="B9:F9"/>
    <mergeCell ref="B12:D12"/>
    <mergeCell ref="B17:D17"/>
    <mergeCell ref="B8:F8"/>
    <mergeCell ref="B26:D26"/>
    <mergeCell ref="B31:D31"/>
    <mergeCell ref="B37:D37"/>
    <mergeCell ref="B46:D46"/>
    <mergeCell ref="B49:F49"/>
  </mergeCells>
  <pageMargins left="0.7" right="0.7" top="0.75" bottom="0.75" header="0.3" footer="0.3"/>
  <pageSetup paperSize="9" scale="52"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sheetPr>
  <dimension ref="A1:AN171"/>
  <sheetViews>
    <sheetView showGridLines="0" zoomScaleNormal="100" workbookViewId="0">
      <pane xSplit="7" ySplit="3" topLeftCell="H144" activePane="bottomRight" state="frozen"/>
      <selection activeCell="I37" activeCellId="1" sqref="H51:H52 I37:I55"/>
      <selection pane="topRight" activeCell="I37" activeCellId="1" sqref="H51:H52 I37:I55"/>
      <selection pane="bottomLeft" activeCell="I37" activeCellId="1" sqref="H51:H52 I37:I55"/>
      <selection pane="bottomRight" activeCell="G20" sqref="G20"/>
    </sheetView>
  </sheetViews>
  <sheetFormatPr baseColWidth="10" defaultColWidth="9.33203125" defaultRowHeight="15" customHeight="1"/>
  <cols>
    <col min="1" max="1" width="10.5546875" style="71" bestFit="1" customWidth="1"/>
    <col min="2" max="2" width="40" style="71" bestFit="1" customWidth="1"/>
    <col min="3" max="3" width="16" style="71" customWidth="1"/>
    <col min="4" max="5" width="15.33203125" style="71" bestFit="1" customWidth="1"/>
    <col min="6" max="6" width="16.6640625" style="71" bestFit="1" customWidth="1"/>
    <col min="7" max="7" width="14.6640625" style="71" bestFit="1" customWidth="1"/>
    <col min="8" max="8" width="18.33203125" style="71" bestFit="1" customWidth="1"/>
    <col min="9" max="9" width="17.33203125" style="71" bestFit="1" customWidth="1"/>
    <col min="10" max="10" width="16.44140625" style="71" bestFit="1" customWidth="1"/>
    <col min="11" max="11" width="12.109375" style="71" bestFit="1" customWidth="1"/>
    <col min="12" max="12" width="14.33203125" style="71" bestFit="1" customWidth="1"/>
    <col min="13" max="13" width="16.5546875" style="71" bestFit="1" customWidth="1"/>
    <col min="14" max="14" width="12.88671875" style="71" bestFit="1" customWidth="1"/>
    <col min="15" max="15" width="12.109375" style="71" bestFit="1" customWidth="1"/>
    <col min="16" max="16" width="13" style="71" bestFit="1" customWidth="1"/>
    <col min="17" max="17" width="13.88671875" style="71" bestFit="1" customWidth="1"/>
    <col min="18" max="18" width="15" style="71" bestFit="1" customWidth="1"/>
    <col min="19" max="19" width="21.6640625" style="71" bestFit="1" customWidth="1"/>
    <col min="20" max="20" width="13.5546875" style="71" bestFit="1" customWidth="1"/>
    <col min="21" max="21" width="13.33203125" style="71" bestFit="1" customWidth="1"/>
    <col min="22" max="22" width="11.33203125" style="71" bestFit="1" customWidth="1"/>
    <col min="23" max="23" width="16" style="71" bestFit="1" customWidth="1"/>
    <col min="24" max="24" width="11.109375" style="71" bestFit="1" customWidth="1"/>
    <col min="25" max="25" width="13.44140625" style="71" bestFit="1" customWidth="1"/>
    <col min="26" max="26" width="17.6640625" style="71" bestFit="1" customWidth="1"/>
    <col min="27" max="27" width="16.44140625" style="71" bestFit="1" customWidth="1"/>
    <col min="28" max="28" width="15.5546875" style="71" bestFit="1" customWidth="1"/>
    <col min="29" max="262" width="9.33203125" style="71"/>
    <col min="263" max="263" width="33.6640625" style="71" customWidth="1"/>
    <col min="264" max="264" width="16" style="71" customWidth="1"/>
    <col min="265" max="266" width="15" style="71" bestFit="1" customWidth="1"/>
    <col min="267" max="267" width="16.5546875" style="71" bestFit="1" customWidth="1"/>
    <col min="268" max="268" width="12.5546875" style="71" customWidth="1"/>
    <col min="269" max="269" width="17.5546875" style="71" bestFit="1" customWidth="1"/>
    <col min="270" max="271" width="18.33203125" style="71" bestFit="1" customWidth="1"/>
    <col min="272" max="272" width="12.6640625" style="71" bestFit="1" customWidth="1"/>
    <col min="273" max="274" width="16.5546875" style="71" bestFit="1" customWidth="1"/>
    <col min="275" max="276" width="13.33203125" style="71" bestFit="1" customWidth="1"/>
    <col min="277" max="277" width="15.5546875" style="71" bestFit="1" customWidth="1"/>
    <col min="278" max="278" width="13.6640625" style="71" bestFit="1" customWidth="1"/>
    <col min="279" max="281" width="12.33203125" style="71" bestFit="1" customWidth="1"/>
    <col min="282" max="282" width="17.5546875" style="71" bestFit="1" customWidth="1"/>
    <col min="283" max="283" width="12.33203125" style="71" bestFit="1" customWidth="1"/>
    <col min="284" max="284" width="13.44140625" style="71" bestFit="1" customWidth="1"/>
    <col min="285" max="518" width="9.33203125" style="71"/>
    <col min="519" max="519" width="33.6640625" style="71" customWidth="1"/>
    <col min="520" max="520" width="16" style="71" customWidth="1"/>
    <col min="521" max="522" width="15" style="71" bestFit="1" customWidth="1"/>
    <col min="523" max="523" width="16.5546875" style="71" bestFit="1" customWidth="1"/>
    <col min="524" max="524" width="12.5546875" style="71" customWidth="1"/>
    <col min="525" max="525" width="17.5546875" style="71" bestFit="1" customWidth="1"/>
    <col min="526" max="527" width="18.33203125" style="71" bestFit="1" customWidth="1"/>
    <col min="528" max="528" width="12.6640625" style="71" bestFit="1" customWidth="1"/>
    <col min="529" max="530" width="16.5546875" style="71" bestFit="1" customWidth="1"/>
    <col min="531" max="532" width="13.33203125" style="71" bestFit="1" customWidth="1"/>
    <col min="533" max="533" width="15.5546875" style="71" bestFit="1" customWidth="1"/>
    <col min="534" max="534" width="13.6640625" style="71" bestFit="1" customWidth="1"/>
    <col min="535" max="537" width="12.33203125" style="71" bestFit="1" customWidth="1"/>
    <col min="538" max="538" width="17.5546875" style="71" bestFit="1" customWidth="1"/>
    <col min="539" max="539" width="12.33203125" style="71" bestFit="1" customWidth="1"/>
    <col min="540" max="540" width="13.44140625" style="71" bestFit="1" customWidth="1"/>
    <col min="541" max="774" width="9.33203125" style="71"/>
    <col min="775" max="775" width="33.6640625" style="71" customWidth="1"/>
    <col min="776" max="776" width="16" style="71" customWidth="1"/>
    <col min="777" max="778" width="15" style="71" bestFit="1" customWidth="1"/>
    <col min="779" max="779" width="16.5546875" style="71" bestFit="1" customWidth="1"/>
    <col min="780" max="780" width="12.5546875" style="71" customWidth="1"/>
    <col min="781" max="781" width="17.5546875" style="71" bestFit="1" customWidth="1"/>
    <col min="782" max="783" width="18.33203125" style="71" bestFit="1" customWidth="1"/>
    <col min="784" max="784" width="12.6640625" style="71" bestFit="1" customWidth="1"/>
    <col min="785" max="786" width="16.5546875" style="71" bestFit="1" customWidth="1"/>
    <col min="787" max="788" width="13.33203125" style="71" bestFit="1" customWidth="1"/>
    <col min="789" max="789" width="15.5546875" style="71" bestFit="1" customWidth="1"/>
    <col min="790" max="790" width="13.6640625" style="71" bestFit="1" customWidth="1"/>
    <col min="791" max="793" width="12.33203125" style="71" bestFit="1" customWidth="1"/>
    <col min="794" max="794" width="17.5546875" style="71" bestFit="1" customWidth="1"/>
    <col min="795" max="795" width="12.33203125" style="71" bestFit="1" customWidth="1"/>
    <col min="796" max="796" width="13.44140625" style="71" bestFit="1" customWidth="1"/>
    <col min="797" max="1030" width="9.33203125" style="71"/>
    <col min="1031" max="1031" width="33.6640625" style="71" customWidth="1"/>
    <col min="1032" max="1032" width="16" style="71" customWidth="1"/>
    <col min="1033" max="1034" width="15" style="71" bestFit="1" customWidth="1"/>
    <col min="1035" max="1035" width="16.5546875" style="71" bestFit="1" customWidth="1"/>
    <col min="1036" max="1036" width="12.5546875" style="71" customWidth="1"/>
    <col min="1037" max="1037" width="17.5546875" style="71" bestFit="1" customWidth="1"/>
    <col min="1038" max="1039" width="18.33203125" style="71" bestFit="1" customWidth="1"/>
    <col min="1040" max="1040" width="12.6640625" style="71" bestFit="1" customWidth="1"/>
    <col min="1041" max="1042" width="16.5546875" style="71" bestFit="1" customWidth="1"/>
    <col min="1043" max="1044" width="13.33203125" style="71" bestFit="1" customWidth="1"/>
    <col min="1045" max="1045" width="15.5546875" style="71" bestFit="1" customWidth="1"/>
    <col min="1046" max="1046" width="13.6640625" style="71" bestFit="1" customWidth="1"/>
    <col min="1047" max="1049" width="12.33203125" style="71" bestFit="1" customWidth="1"/>
    <col min="1050" max="1050" width="17.5546875" style="71" bestFit="1" customWidth="1"/>
    <col min="1051" max="1051" width="12.33203125" style="71" bestFit="1" customWidth="1"/>
    <col min="1052" max="1052" width="13.44140625" style="71" bestFit="1" customWidth="1"/>
    <col min="1053" max="1286" width="9.33203125" style="71"/>
    <col min="1287" max="1287" width="33.6640625" style="71" customWidth="1"/>
    <col min="1288" max="1288" width="16" style="71" customWidth="1"/>
    <col min="1289" max="1290" width="15" style="71" bestFit="1" customWidth="1"/>
    <col min="1291" max="1291" width="16.5546875" style="71" bestFit="1" customWidth="1"/>
    <col min="1292" max="1292" width="12.5546875" style="71" customWidth="1"/>
    <col min="1293" max="1293" width="17.5546875" style="71" bestFit="1" customWidth="1"/>
    <col min="1294" max="1295" width="18.33203125" style="71" bestFit="1" customWidth="1"/>
    <col min="1296" max="1296" width="12.6640625" style="71" bestFit="1" customWidth="1"/>
    <col min="1297" max="1298" width="16.5546875" style="71" bestFit="1" customWidth="1"/>
    <col min="1299" max="1300" width="13.33203125" style="71" bestFit="1" customWidth="1"/>
    <col min="1301" max="1301" width="15.5546875" style="71" bestFit="1" customWidth="1"/>
    <col min="1302" max="1302" width="13.6640625" style="71" bestFit="1" customWidth="1"/>
    <col min="1303" max="1305" width="12.33203125" style="71" bestFit="1" customWidth="1"/>
    <col min="1306" max="1306" width="17.5546875" style="71" bestFit="1" customWidth="1"/>
    <col min="1307" max="1307" width="12.33203125" style="71" bestFit="1" customWidth="1"/>
    <col min="1308" max="1308" width="13.44140625" style="71" bestFit="1" customWidth="1"/>
    <col min="1309" max="1542" width="9.33203125" style="71"/>
    <col min="1543" max="1543" width="33.6640625" style="71" customWidth="1"/>
    <col min="1544" max="1544" width="16" style="71" customWidth="1"/>
    <col min="1545" max="1546" width="15" style="71" bestFit="1" customWidth="1"/>
    <col min="1547" max="1547" width="16.5546875" style="71" bestFit="1" customWidth="1"/>
    <col min="1548" max="1548" width="12.5546875" style="71" customWidth="1"/>
    <col min="1549" max="1549" width="17.5546875" style="71" bestFit="1" customWidth="1"/>
    <col min="1550" max="1551" width="18.33203125" style="71" bestFit="1" customWidth="1"/>
    <col min="1552" max="1552" width="12.6640625" style="71" bestFit="1" customWidth="1"/>
    <col min="1553" max="1554" width="16.5546875" style="71" bestFit="1" customWidth="1"/>
    <col min="1555" max="1556" width="13.33203125" style="71" bestFit="1" customWidth="1"/>
    <col min="1557" max="1557" width="15.5546875" style="71" bestFit="1" customWidth="1"/>
    <col min="1558" max="1558" width="13.6640625" style="71" bestFit="1" customWidth="1"/>
    <col min="1559" max="1561" width="12.33203125" style="71" bestFit="1" customWidth="1"/>
    <col min="1562" max="1562" width="17.5546875" style="71" bestFit="1" customWidth="1"/>
    <col min="1563" max="1563" width="12.33203125" style="71" bestFit="1" customWidth="1"/>
    <col min="1564" max="1564" width="13.44140625" style="71" bestFit="1" customWidth="1"/>
    <col min="1565" max="1798" width="9.33203125" style="71"/>
    <col min="1799" max="1799" width="33.6640625" style="71" customWidth="1"/>
    <col min="1800" max="1800" width="16" style="71" customWidth="1"/>
    <col min="1801" max="1802" width="15" style="71" bestFit="1" customWidth="1"/>
    <col min="1803" max="1803" width="16.5546875" style="71" bestFit="1" customWidth="1"/>
    <col min="1804" max="1804" width="12.5546875" style="71" customWidth="1"/>
    <col min="1805" max="1805" width="17.5546875" style="71" bestFit="1" customWidth="1"/>
    <col min="1806" max="1807" width="18.33203125" style="71" bestFit="1" customWidth="1"/>
    <col min="1808" max="1808" width="12.6640625" style="71" bestFit="1" customWidth="1"/>
    <col min="1809" max="1810" width="16.5546875" style="71" bestFit="1" customWidth="1"/>
    <col min="1811" max="1812" width="13.33203125" style="71" bestFit="1" customWidth="1"/>
    <col min="1813" max="1813" width="15.5546875" style="71" bestFit="1" customWidth="1"/>
    <col min="1814" max="1814" width="13.6640625" style="71" bestFit="1" customWidth="1"/>
    <col min="1815" max="1817" width="12.33203125" style="71" bestFit="1" customWidth="1"/>
    <col min="1818" max="1818" width="17.5546875" style="71" bestFit="1" customWidth="1"/>
    <col min="1819" max="1819" width="12.33203125" style="71" bestFit="1" customWidth="1"/>
    <col min="1820" max="1820" width="13.44140625" style="71" bestFit="1" customWidth="1"/>
    <col min="1821" max="2054" width="9.33203125" style="71"/>
    <col min="2055" max="2055" width="33.6640625" style="71" customWidth="1"/>
    <col min="2056" max="2056" width="16" style="71" customWidth="1"/>
    <col min="2057" max="2058" width="15" style="71" bestFit="1" customWidth="1"/>
    <col min="2059" max="2059" width="16.5546875" style="71" bestFit="1" customWidth="1"/>
    <col min="2060" max="2060" width="12.5546875" style="71" customWidth="1"/>
    <col min="2061" max="2061" width="17.5546875" style="71" bestFit="1" customWidth="1"/>
    <col min="2062" max="2063" width="18.33203125" style="71" bestFit="1" customWidth="1"/>
    <col min="2064" max="2064" width="12.6640625" style="71" bestFit="1" customWidth="1"/>
    <col min="2065" max="2066" width="16.5546875" style="71" bestFit="1" customWidth="1"/>
    <col min="2067" max="2068" width="13.33203125" style="71" bestFit="1" customWidth="1"/>
    <col min="2069" max="2069" width="15.5546875" style="71" bestFit="1" customWidth="1"/>
    <col min="2070" max="2070" width="13.6640625" style="71" bestFit="1" customWidth="1"/>
    <col min="2071" max="2073" width="12.33203125" style="71" bestFit="1" customWidth="1"/>
    <col min="2074" max="2074" width="17.5546875" style="71" bestFit="1" customWidth="1"/>
    <col min="2075" max="2075" width="12.33203125" style="71" bestFit="1" customWidth="1"/>
    <col min="2076" max="2076" width="13.44140625" style="71" bestFit="1" customWidth="1"/>
    <col min="2077" max="2310" width="9.33203125" style="71"/>
    <col min="2311" max="2311" width="33.6640625" style="71" customWidth="1"/>
    <col min="2312" max="2312" width="16" style="71" customWidth="1"/>
    <col min="2313" max="2314" width="15" style="71" bestFit="1" customWidth="1"/>
    <col min="2315" max="2315" width="16.5546875" style="71" bestFit="1" customWidth="1"/>
    <col min="2316" max="2316" width="12.5546875" style="71" customWidth="1"/>
    <col min="2317" max="2317" width="17.5546875" style="71" bestFit="1" customWidth="1"/>
    <col min="2318" max="2319" width="18.33203125" style="71" bestFit="1" customWidth="1"/>
    <col min="2320" max="2320" width="12.6640625" style="71" bestFit="1" customWidth="1"/>
    <col min="2321" max="2322" width="16.5546875" style="71" bestFit="1" customWidth="1"/>
    <col min="2323" max="2324" width="13.33203125" style="71" bestFit="1" customWidth="1"/>
    <col min="2325" max="2325" width="15.5546875" style="71" bestFit="1" customWidth="1"/>
    <col min="2326" max="2326" width="13.6640625" style="71" bestFit="1" customWidth="1"/>
    <col min="2327" max="2329" width="12.33203125" style="71" bestFit="1" customWidth="1"/>
    <col min="2330" max="2330" width="17.5546875" style="71" bestFit="1" customWidth="1"/>
    <col min="2331" max="2331" width="12.33203125" style="71" bestFit="1" customWidth="1"/>
    <col min="2332" max="2332" width="13.44140625" style="71" bestFit="1" customWidth="1"/>
    <col min="2333" max="2566" width="9.33203125" style="71"/>
    <col min="2567" max="2567" width="33.6640625" style="71" customWidth="1"/>
    <col min="2568" max="2568" width="16" style="71" customWidth="1"/>
    <col min="2569" max="2570" width="15" style="71" bestFit="1" customWidth="1"/>
    <col min="2571" max="2571" width="16.5546875" style="71" bestFit="1" customWidth="1"/>
    <col min="2572" max="2572" width="12.5546875" style="71" customWidth="1"/>
    <col min="2573" max="2573" width="17.5546875" style="71" bestFit="1" customWidth="1"/>
    <col min="2574" max="2575" width="18.33203125" style="71" bestFit="1" customWidth="1"/>
    <col min="2576" max="2576" width="12.6640625" style="71" bestFit="1" customWidth="1"/>
    <col min="2577" max="2578" width="16.5546875" style="71" bestFit="1" customWidth="1"/>
    <col min="2579" max="2580" width="13.33203125" style="71" bestFit="1" customWidth="1"/>
    <col min="2581" max="2581" width="15.5546875" style="71" bestFit="1" customWidth="1"/>
    <col min="2582" max="2582" width="13.6640625" style="71" bestFit="1" customWidth="1"/>
    <col min="2583" max="2585" width="12.33203125" style="71" bestFit="1" customWidth="1"/>
    <col min="2586" max="2586" width="17.5546875" style="71" bestFit="1" customWidth="1"/>
    <col min="2587" max="2587" width="12.33203125" style="71" bestFit="1" customWidth="1"/>
    <col min="2588" max="2588" width="13.44140625" style="71" bestFit="1" customWidth="1"/>
    <col min="2589" max="2822" width="9.33203125" style="71"/>
    <col min="2823" max="2823" width="33.6640625" style="71" customWidth="1"/>
    <col min="2824" max="2824" width="16" style="71" customWidth="1"/>
    <col min="2825" max="2826" width="15" style="71" bestFit="1" customWidth="1"/>
    <col min="2827" max="2827" width="16.5546875" style="71" bestFit="1" customWidth="1"/>
    <col min="2828" max="2828" width="12.5546875" style="71" customWidth="1"/>
    <col min="2829" max="2829" width="17.5546875" style="71" bestFit="1" customWidth="1"/>
    <col min="2830" max="2831" width="18.33203125" style="71" bestFit="1" customWidth="1"/>
    <col min="2832" max="2832" width="12.6640625" style="71" bestFit="1" customWidth="1"/>
    <col min="2833" max="2834" width="16.5546875" style="71" bestFit="1" customWidth="1"/>
    <col min="2835" max="2836" width="13.33203125" style="71" bestFit="1" customWidth="1"/>
    <col min="2837" max="2837" width="15.5546875" style="71" bestFit="1" customWidth="1"/>
    <col min="2838" max="2838" width="13.6640625" style="71" bestFit="1" customWidth="1"/>
    <col min="2839" max="2841" width="12.33203125" style="71" bestFit="1" customWidth="1"/>
    <col min="2842" max="2842" width="17.5546875" style="71" bestFit="1" customWidth="1"/>
    <col min="2843" max="2843" width="12.33203125" style="71" bestFit="1" customWidth="1"/>
    <col min="2844" max="2844" width="13.44140625" style="71" bestFit="1" customWidth="1"/>
    <col min="2845" max="3078" width="9.33203125" style="71"/>
    <col min="3079" max="3079" width="33.6640625" style="71" customWidth="1"/>
    <col min="3080" max="3080" width="16" style="71" customWidth="1"/>
    <col min="3081" max="3082" width="15" style="71" bestFit="1" customWidth="1"/>
    <col min="3083" max="3083" width="16.5546875" style="71" bestFit="1" customWidth="1"/>
    <col min="3084" max="3084" width="12.5546875" style="71" customWidth="1"/>
    <col min="3085" max="3085" width="17.5546875" style="71" bestFit="1" customWidth="1"/>
    <col min="3086" max="3087" width="18.33203125" style="71" bestFit="1" customWidth="1"/>
    <col min="3088" max="3088" width="12.6640625" style="71" bestFit="1" customWidth="1"/>
    <col min="3089" max="3090" width="16.5546875" style="71" bestFit="1" customWidth="1"/>
    <col min="3091" max="3092" width="13.33203125" style="71" bestFit="1" customWidth="1"/>
    <col min="3093" max="3093" width="15.5546875" style="71" bestFit="1" customWidth="1"/>
    <col min="3094" max="3094" width="13.6640625" style="71" bestFit="1" customWidth="1"/>
    <col min="3095" max="3097" width="12.33203125" style="71" bestFit="1" customWidth="1"/>
    <col min="3098" max="3098" width="17.5546875" style="71" bestFit="1" customWidth="1"/>
    <col min="3099" max="3099" width="12.33203125" style="71" bestFit="1" customWidth="1"/>
    <col min="3100" max="3100" width="13.44140625" style="71" bestFit="1" customWidth="1"/>
    <col min="3101" max="3334" width="9.33203125" style="71"/>
    <col min="3335" max="3335" width="33.6640625" style="71" customWidth="1"/>
    <col min="3336" max="3336" width="16" style="71" customWidth="1"/>
    <col min="3337" max="3338" width="15" style="71" bestFit="1" customWidth="1"/>
    <col min="3339" max="3339" width="16.5546875" style="71" bestFit="1" customWidth="1"/>
    <col min="3340" max="3340" width="12.5546875" style="71" customWidth="1"/>
    <col min="3341" max="3341" width="17.5546875" style="71" bestFit="1" customWidth="1"/>
    <col min="3342" max="3343" width="18.33203125" style="71" bestFit="1" customWidth="1"/>
    <col min="3344" max="3344" width="12.6640625" style="71" bestFit="1" customWidth="1"/>
    <col min="3345" max="3346" width="16.5546875" style="71" bestFit="1" customWidth="1"/>
    <col min="3347" max="3348" width="13.33203125" style="71" bestFit="1" customWidth="1"/>
    <col min="3349" max="3349" width="15.5546875" style="71" bestFit="1" customWidth="1"/>
    <col min="3350" max="3350" width="13.6640625" style="71" bestFit="1" customWidth="1"/>
    <col min="3351" max="3353" width="12.33203125" style="71" bestFit="1" customWidth="1"/>
    <col min="3354" max="3354" width="17.5546875" style="71" bestFit="1" customWidth="1"/>
    <col min="3355" max="3355" width="12.33203125" style="71" bestFit="1" customWidth="1"/>
    <col min="3356" max="3356" width="13.44140625" style="71" bestFit="1" customWidth="1"/>
    <col min="3357" max="3590" width="9.33203125" style="71"/>
    <col min="3591" max="3591" width="33.6640625" style="71" customWidth="1"/>
    <col min="3592" max="3592" width="16" style="71" customWidth="1"/>
    <col min="3593" max="3594" width="15" style="71" bestFit="1" customWidth="1"/>
    <col min="3595" max="3595" width="16.5546875" style="71" bestFit="1" customWidth="1"/>
    <col min="3596" max="3596" width="12.5546875" style="71" customWidth="1"/>
    <col min="3597" max="3597" width="17.5546875" style="71" bestFit="1" customWidth="1"/>
    <col min="3598" max="3599" width="18.33203125" style="71" bestFit="1" customWidth="1"/>
    <col min="3600" max="3600" width="12.6640625" style="71" bestFit="1" customWidth="1"/>
    <col min="3601" max="3602" width="16.5546875" style="71" bestFit="1" customWidth="1"/>
    <col min="3603" max="3604" width="13.33203125" style="71" bestFit="1" customWidth="1"/>
    <col min="3605" max="3605" width="15.5546875" style="71" bestFit="1" customWidth="1"/>
    <col min="3606" max="3606" width="13.6640625" style="71" bestFit="1" customWidth="1"/>
    <col min="3607" max="3609" width="12.33203125" style="71" bestFit="1" customWidth="1"/>
    <col min="3610" max="3610" width="17.5546875" style="71" bestFit="1" customWidth="1"/>
    <col min="3611" max="3611" width="12.33203125" style="71" bestFit="1" customWidth="1"/>
    <col min="3612" max="3612" width="13.44140625" style="71" bestFit="1" customWidth="1"/>
    <col min="3613" max="3846" width="9.33203125" style="71"/>
    <col min="3847" max="3847" width="33.6640625" style="71" customWidth="1"/>
    <col min="3848" max="3848" width="16" style="71" customWidth="1"/>
    <col min="3849" max="3850" width="15" style="71" bestFit="1" customWidth="1"/>
    <col min="3851" max="3851" width="16.5546875" style="71" bestFit="1" customWidth="1"/>
    <col min="3852" max="3852" width="12.5546875" style="71" customWidth="1"/>
    <col min="3853" max="3853" width="17.5546875" style="71" bestFit="1" customWidth="1"/>
    <col min="3854" max="3855" width="18.33203125" style="71" bestFit="1" customWidth="1"/>
    <col min="3856" max="3856" width="12.6640625" style="71" bestFit="1" customWidth="1"/>
    <col min="3857" max="3858" width="16.5546875" style="71" bestFit="1" customWidth="1"/>
    <col min="3859" max="3860" width="13.33203125" style="71" bestFit="1" customWidth="1"/>
    <col min="3861" max="3861" width="15.5546875" style="71" bestFit="1" customWidth="1"/>
    <col min="3862" max="3862" width="13.6640625" style="71" bestFit="1" customWidth="1"/>
    <col min="3863" max="3865" width="12.33203125" style="71" bestFit="1" customWidth="1"/>
    <col min="3866" max="3866" width="17.5546875" style="71" bestFit="1" customWidth="1"/>
    <col min="3867" max="3867" width="12.33203125" style="71" bestFit="1" customWidth="1"/>
    <col min="3868" max="3868" width="13.44140625" style="71" bestFit="1" customWidth="1"/>
    <col min="3869" max="4102" width="9.33203125" style="71"/>
    <col min="4103" max="4103" width="33.6640625" style="71" customWidth="1"/>
    <col min="4104" max="4104" width="16" style="71" customWidth="1"/>
    <col min="4105" max="4106" width="15" style="71" bestFit="1" customWidth="1"/>
    <col min="4107" max="4107" width="16.5546875" style="71" bestFit="1" customWidth="1"/>
    <col min="4108" max="4108" width="12.5546875" style="71" customWidth="1"/>
    <col min="4109" max="4109" width="17.5546875" style="71" bestFit="1" customWidth="1"/>
    <col min="4110" max="4111" width="18.33203125" style="71" bestFit="1" customWidth="1"/>
    <col min="4112" max="4112" width="12.6640625" style="71" bestFit="1" customWidth="1"/>
    <col min="4113" max="4114" width="16.5546875" style="71" bestFit="1" customWidth="1"/>
    <col min="4115" max="4116" width="13.33203125" style="71" bestFit="1" customWidth="1"/>
    <col min="4117" max="4117" width="15.5546875" style="71" bestFit="1" customWidth="1"/>
    <col min="4118" max="4118" width="13.6640625" style="71" bestFit="1" customWidth="1"/>
    <col min="4119" max="4121" width="12.33203125" style="71" bestFit="1" customWidth="1"/>
    <col min="4122" max="4122" width="17.5546875" style="71" bestFit="1" customWidth="1"/>
    <col min="4123" max="4123" width="12.33203125" style="71" bestFit="1" customWidth="1"/>
    <col min="4124" max="4124" width="13.44140625" style="71" bestFit="1" customWidth="1"/>
    <col min="4125" max="4358" width="9.33203125" style="71"/>
    <col min="4359" max="4359" width="33.6640625" style="71" customWidth="1"/>
    <col min="4360" max="4360" width="16" style="71" customWidth="1"/>
    <col min="4361" max="4362" width="15" style="71" bestFit="1" customWidth="1"/>
    <col min="4363" max="4363" width="16.5546875" style="71" bestFit="1" customWidth="1"/>
    <col min="4364" max="4364" width="12.5546875" style="71" customWidth="1"/>
    <col min="4365" max="4365" width="17.5546875" style="71" bestFit="1" customWidth="1"/>
    <col min="4366" max="4367" width="18.33203125" style="71" bestFit="1" customWidth="1"/>
    <col min="4368" max="4368" width="12.6640625" style="71" bestFit="1" customWidth="1"/>
    <col min="4369" max="4370" width="16.5546875" style="71" bestFit="1" customWidth="1"/>
    <col min="4371" max="4372" width="13.33203125" style="71" bestFit="1" customWidth="1"/>
    <col min="4373" max="4373" width="15.5546875" style="71" bestFit="1" customWidth="1"/>
    <col min="4374" max="4374" width="13.6640625" style="71" bestFit="1" customWidth="1"/>
    <col min="4375" max="4377" width="12.33203125" style="71" bestFit="1" customWidth="1"/>
    <col min="4378" max="4378" width="17.5546875" style="71" bestFit="1" customWidth="1"/>
    <col min="4379" max="4379" width="12.33203125" style="71" bestFit="1" customWidth="1"/>
    <col min="4380" max="4380" width="13.44140625" style="71" bestFit="1" customWidth="1"/>
    <col min="4381" max="4614" width="9.33203125" style="71"/>
    <col min="4615" max="4615" width="33.6640625" style="71" customWidth="1"/>
    <col min="4616" max="4616" width="16" style="71" customWidth="1"/>
    <col min="4617" max="4618" width="15" style="71" bestFit="1" customWidth="1"/>
    <col min="4619" max="4619" width="16.5546875" style="71" bestFit="1" customWidth="1"/>
    <col min="4620" max="4620" width="12.5546875" style="71" customWidth="1"/>
    <col min="4621" max="4621" width="17.5546875" style="71" bestFit="1" customWidth="1"/>
    <col min="4622" max="4623" width="18.33203125" style="71" bestFit="1" customWidth="1"/>
    <col min="4624" max="4624" width="12.6640625" style="71" bestFit="1" customWidth="1"/>
    <col min="4625" max="4626" width="16.5546875" style="71" bestFit="1" customWidth="1"/>
    <col min="4627" max="4628" width="13.33203125" style="71" bestFit="1" customWidth="1"/>
    <col min="4629" max="4629" width="15.5546875" style="71" bestFit="1" customWidth="1"/>
    <col min="4630" max="4630" width="13.6640625" style="71" bestFit="1" customWidth="1"/>
    <col min="4631" max="4633" width="12.33203125" style="71" bestFit="1" customWidth="1"/>
    <col min="4634" max="4634" width="17.5546875" style="71" bestFit="1" customWidth="1"/>
    <col min="4635" max="4635" width="12.33203125" style="71" bestFit="1" customWidth="1"/>
    <col min="4636" max="4636" width="13.44140625" style="71" bestFit="1" customWidth="1"/>
    <col min="4637" max="4870" width="9.33203125" style="71"/>
    <col min="4871" max="4871" width="33.6640625" style="71" customWidth="1"/>
    <col min="4872" max="4872" width="16" style="71" customWidth="1"/>
    <col min="4873" max="4874" width="15" style="71" bestFit="1" customWidth="1"/>
    <col min="4875" max="4875" width="16.5546875" style="71" bestFit="1" customWidth="1"/>
    <col min="4876" max="4876" width="12.5546875" style="71" customWidth="1"/>
    <col min="4877" max="4877" width="17.5546875" style="71" bestFit="1" customWidth="1"/>
    <col min="4878" max="4879" width="18.33203125" style="71" bestFit="1" customWidth="1"/>
    <col min="4880" max="4880" width="12.6640625" style="71" bestFit="1" customWidth="1"/>
    <col min="4881" max="4882" width="16.5546875" style="71" bestFit="1" customWidth="1"/>
    <col min="4883" max="4884" width="13.33203125" style="71" bestFit="1" customWidth="1"/>
    <col min="4885" max="4885" width="15.5546875" style="71" bestFit="1" customWidth="1"/>
    <col min="4886" max="4886" width="13.6640625" style="71" bestFit="1" customWidth="1"/>
    <col min="4887" max="4889" width="12.33203125" style="71" bestFit="1" customWidth="1"/>
    <col min="4890" max="4890" width="17.5546875" style="71" bestFit="1" customWidth="1"/>
    <col min="4891" max="4891" width="12.33203125" style="71" bestFit="1" customWidth="1"/>
    <col min="4892" max="4892" width="13.44140625" style="71" bestFit="1" customWidth="1"/>
    <col min="4893" max="5126" width="9.33203125" style="71"/>
    <col min="5127" max="5127" width="33.6640625" style="71" customWidth="1"/>
    <col min="5128" max="5128" width="16" style="71" customWidth="1"/>
    <col min="5129" max="5130" width="15" style="71" bestFit="1" customWidth="1"/>
    <col min="5131" max="5131" width="16.5546875" style="71" bestFit="1" customWidth="1"/>
    <col min="5132" max="5132" width="12.5546875" style="71" customWidth="1"/>
    <col min="5133" max="5133" width="17.5546875" style="71" bestFit="1" customWidth="1"/>
    <col min="5134" max="5135" width="18.33203125" style="71" bestFit="1" customWidth="1"/>
    <col min="5136" max="5136" width="12.6640625" style="71" bestFit="1" customWidth="1"/>
    <col min="5137" max="5138" width="16.5546875" style="71" bestFit="1" customWidth="1"/>
    <col min="5139" max="5140" width="13.33203125" style="71" bestFit="1" customWidth="1"/>
    <col min="5141" max="5141" width="15.5546875" style="71" bestFit="1" customWidth="1"/>
    <col min="5142" max="5142" width="13.6640625" style="71" bestFit="1" customWidth="1"/>
    <col min="5143" max="5145" width="12.33203125" style="71" bestFit="1" customWidth="1"/>
    <col min="5146" max="5146" width="17.5546875" style="71" bestFit="1" customWidth="1"/>
    <col min="5147" max="5147" width="12.33203125" style="71" bestFit="1" customWidth="1"/>
    <col min="5148" max="5148" width="13.44140625" style="71" bestFit="1" customWidth="1"/>
    <col min="5149" max="5382" width="9.33203125" style="71"/>
    <col min="5383" max="5383" width="33.6640625" style="71" customWidth="1"/>
    <col min="5384" max="5384" width="16" style="71" customWidth="1"/>
    <col min="5385" max="5386" width="15" style="71" bestFit="1" customWidth="1"/>
    <col min="5387" max="5387" width="16.5546875" style="71" bestFit="1" customWidth="1"/>
    <col min="5388" max="5388" width="12.5546875" style="71" customWidth="1"/>
    <col min="5389" max="5389" width="17.5546875" style="71" bestFit="1" customWidth="1"/>
    <col min="5390" max="5391" width="18.33203125" style="71" bestFit="1" customWidth="1"/>
    <col min="5392" max="5392" width="12.6640625" style="71" bestFit="1" customWidth="1"/>
    <col min="5393" max="5394" width="16.5546875" style="71" bestFit="1" customWidth="1"/>
    <col min="5395" max="5396" width="13.33203125" style="71" bestFit="1" customWidth="1"/>
    <col min="5397" max="5397" width="15.5546875" style="71" bestFit="1" customWidth="1"/>
    <col min="5398" max="5398" width="13.6640625" style="71" bestFit="1" customWidth="1"/>
    <col min="5399" max="5401" width="12.33203125" style="71" bestFit="1" customWidth="1"/>
    <col min="5402" max="5402" width="17.5546875" style="71" bestFit="1" customWidth="1"/>
    <col min="5403" max="5403" width="12.33203125" style="71" bestFit="1" customWidth="1"/>
    <col min="5404" max="5404" width="13.44140625" style="71" bestFit="1" customWidth="1"/>
    <col min="5405" max="5638" width="9.33203125" style="71"/>
    <col min="5639" max="5639" width="33.6640625" style="71" customWidth="1"/>
    <col min="5640" max="5640" width="16" style="71" customWidth="1"/>
    <col min="5641" max="5642" width="15" style="71" bestFit="1" customWidth="1"/>
    <col min="5643" max="5643" width="16.5546875" style="71" bestFit="1" customWidth="1"/>
    <col min="5644" max="5644" width="12.5546875" style="71" customWidth="1"/>
    <col min="5645" max="5645" width="17.5546875" style="71" bestFit="1" customWidth="1"/>
    <col min="5646" max="5647" width="18.33203125" style="71" bestFit="1" customWidth="1"/>
    <col min="5648" max="5648" width="12.6640625" style="71" bestFit="1" customWidth="1"/>
    <col min="5649" max="5650" width="16.5546875" style="71" bestFit="1" customWidth="1"/>
    <col min="5651" max="5652" width="13.33203125" style="71" bestFit="1" customWidth="1"/>
    <col min="5653" max="5653" width="15.5546875" style="71" bestFit="1" customWidth="1"/>
    <col min="5654" max="5654" width="13.6640625" style="71" bestFit="1" customWidth="1"/>
    <col min="5655" max="5657" width="12.33203125" style="71" bestFit="1" customWidth="1"/>
    <col min="5658" max="5658" width="17.5546875" style="71" bestFit="1" customWidth="1"/>
    <col min="5659" max="5659" width="12.33203125" style="71" bestFit="1" customWidth="1"/>
    <col min="5660" max="5660" width="13.44140625" style="71" bestFit="1" customWidth="1"/>
    <col min="5661" max="5894" width="9.33203125" style="71"/>
    <col min="5895" max="5895" width="33.6640625" style="71" customWidth="1"/>
    <col min="5896" max="5896" width="16" style="71" customWidth="1"/>
    <col min="5897" max="5898" width="15" style="71" bestFit="1" customWidth="1"/>
    <col min="5899" max="5899" width="16.5546875" style="71" bestFit="1" customWidth="1"/>
    <col min="5900" max="5900" width="12.5546875" style="71" customWidth="1"/>
    <col min="5901" max="5901" width="17.5546875" style="71" bestFit="1" customWidth="1"/>
    <col min="5902" max="5903" width="18.33203125" style="71" bestFit="1" customWidth="1"/>
    <col min="5904" max="5904" width="12.6640625" style="71" bestFit="1" customWidth="1"/>
    <col min="5905" max="5906" width="16.5546875" style="71" bestFit="1" customWidth="1"/>
    <col min="5907" max="5908" width="13.33203125" style="71" bestFit="1" customWidth="1"/>
    <col min="5909" max="5909" width="15.5546875" style="71" bestFit="1" customWidth="1"/>
    <col min="5910" max="5910" width="13.6640625" style="71" bestFit="1" customWidth="1"/>
    <col min="5911" max="5913" width="12.33203125" style="71" bestFit="1" customWidth="1"/>
    <col min="5914" max="5914" width="17.5546875" style="71" bestFit="1" customWidth="1"/>
    <col min="5915" max="5915" width="12.33203125" style="71" bestFit="1" customWidth="1"/>
    <col min="5916" max="5916" width="13.44140625" style="71" bestFit="1" customWidth="1"/>
    <col min="5917" max="6150" width="9.33203125" style="71"/>
    <col min="6151" max="6151" width="33.6640625" style="71" customWidth="1"/>
    <col min="6152" max="6152" width="16" style="71" customWidth="1"/>
    <col min="6153" max="6154" width="15" style="71" bestFit="1" customWidth="1"/>
    <col min="6155" max="6155" width="16.5546875" style="71" bestFit="1" customWidth="1"/>
    <col min="6156" max="6156" width="12.5546875" style="71" customWidth="1"/>
    <col min="6157" max="6157" width="17.5546875" style="71" bestFit="1" customWidth="1"/>
    <col min="6158" max="6159" width="18.33203125" style="71" bestFit="1" customWidth="1"/>
    <col min="6160" max="6160" width="12.6640625" style="71" bestFit="1" customWidth="1"/>
    <col min="6161" max="6162" width="16.5546875" style="71" bestFit="1" customWidth="1"/>
    <col min="6163" max="6164" width="13.33203125" style="71" bestFit="1" customWidth="1"/>
    <col min="6165" max="6165" width="15.5546875" style="71" bestFit="1" customWidth="1"/>
    <col min="6166" max="6166" width="13.6640625" style="71" bestFit="1" customWidth="1"/>
    <col min="6167" max="6169" width="12.33203125" style="71" bestFit="1" customWidth="1"/>
    <col min="6170" max="6170" width="17.5546875" style="71" bestFit="1" customWidth="1"/>
    <col min="6171" max="6171" width="12.33203125" style="71" bestFit="1" customWidth="1"/>
    <col min="6172" max="6172" width="13.44140625" style="71" bestFit="1" customWidth="1"/>
    <col min="6173" max="6406" width="9.33203125" style="71"/>
    <col min="6407" max="6407" width="33.6640625" style="71" customWidth="1"/>
    <col min="6408" max="6408" width="16" style="71" customWidth="1"/>
    <col min="6409" max="6410" width="15" style="71" bestFit="1" customWidth="1"/>
    <col min="6411" max="6411" width="16.5546875" style="71" bestFit="1" customWidth="1"/>
    <col min="6412" max="6412" width="12.5546875" style="71" customWidth="1"/>
    <col min="6413" max="6413" width="17.5546875" style="71" bestFit="1" customWidth="1"/>
    <col min="6414" max="6415" width="18.33203125" style="71" bestFit="1" customWidth="1"/>
    <col min="6416" max="6416" width="12.6640625" style="71" bestFit="1" customWidth="1"/>
    <col min="6417" max="6418" width="16.5546875" style="71" bestFit="1" customWidth="1"/>
    <col min="6419" max="6420" width="13.33203125" style="71" bestFit="1" customWidth="1"/>
    <col min="6421" max="6421" width="15.5546875" style="71" bestFit="1" customWidth="1"/>
    <col min="6422" max="6422" width="13.6640625" style="71" bestFit="1" customWidth="1"/>
    <col min="6423" max="6425" width="12.33203125" style="71" bestFit="1" customWidth="1"/>
    <col min="6426" max="6426" width="17.5546875" style="71" bestFit="1" customWidth="1"/>
    <col min="6427" max="6427" width="12.33203125" style="71" bestFit="1" customWidth="1"/>
    <col min="6428" max="6428" width="13.44140625" style="71" bestFit="1" customWidth="1"/>
    <col min="6429" max="6662" width="9.33203125" style="71"/>
    <col min="6663" max="6663" width="33.6640625" style="71" customWidth="1"/>
    <col min="6664" max="6664" width="16" style="71" customWidth="1"/>
    <col min="6665" max="6666" width="15" style="71" bestFit="1" customWidth="1"/>
    <col min="6667" max="6667" width="16.5546875" style="71" bestFit="1" customWidth="1"/>
    <col min="6668" max="6668" width="12.5546875" style="71" customWidth="1"/>
    <col min="6669" max="6669" width="17.5546875" style="71" bestFit="1" customWidth="1"/>
    <col min="6670" max="6671" width="18.33203125" style="71" bestFit="1" customWidth="1"/>
    <col min="6672" max="6672" width="12.6640625" style="71" bestFit="1" customWidth="1"/>
    <col min="6673" max="6674" width="16.5546875" style="71" bestFit="1" customWidth="1"/>
    <col min="6675" max="6676" width="13.33203125" style="71" bestFit="1" customWidth="1"/>
    <col min="6677" max="6677" width="15.5546875" style="71" bestFit="1" customWidth="1"/>
    <col min="6678" max="6678" width="13.6640625" style="71" bestFit="1" customWidth="1"/>
    <col min="6679" max="6681" width="12.33203125" style="71" bestFit="1" customWidth="1"/>
    <col min="6682" max="6682" width="17.5546875" style="71" bestFit="1" customWidth="1"/>
    <col min="6683" max="6683" width="12.33203125" style="71" bestFit="1" customWidth="1"/>
    <col min="6684" max="6684" width="13.44140625" style="71" bestFit="1" customWidth="1"/>
    <col min="6685" max="6918" width="9.33203125" style="71"/>
    <col min="6919" max="6919" width="33.6640625" style="71" customWidth="1"/>
    <col min="6920" max="6920" width="16" style="71" customWidth="1"/>
    <col min="6921" max="6922" width="15" style="71" bestFit="1" customWidth="1"/>
    <col min="6923" max="6923" width="16.5546875" style="71" bestFit="1" customWidth="1"/>
    <col min="6924" max="6924" width="12.5546875" style="71" customWidth="1"/>
    <col min="6925" max="6925" width="17.5546875" style="71" bestFit="1" customWidth="1"/>
    <col min="6926" max="6927" width="18.33203125" style="71" bestFit="1" customWidth="1"/>
    <col min="6928" max="6928" width="12.6640625" style="71" bestFit="1" customWidth="1"/>
    <col min="6929" max="6930" width="16.5546875" style="71" bestFit="1" customWidth="1"/>
    <col min="6931" max="6932" width="13.33203125" style="71" bestFit="1" customWidth="1"/>
    <col min="6933" max="6933" width="15.5546875" style="71" bestFit="1" customWidth="1"/>
    <col min="6934" max="6934" width="13.6640625" style="71" bestFit="1" customWidth="1"/>
    <col min="6935" max="6937" width="12.33203125" style="71" bestFit="1" customWidth="1"/>
    <col min="6938" max="6938" width="17.5546875" style="71" bestFit="1" customWidth="1"/>
    <col min="6939" max="6939" width="12.33203125" style="71" bestFit="1" customWidth="1"/>
    <col min="6940" max="6940" width="13.44140625" style="71" bestFit="1" customWidth="1"/>
    <col min="6941" max="7174" width="9.33203125" style="71"/>
    <col min="7175" max="7175" width="33.6640625" style="71" customWidth="1"/>
    <col min="7176" max="7176" width="16" style="71" customWidth="1"/>
    <col min="7177" max="7178" width="15" style="71" bestFit="1" customWidth="1"/>
    <col min="7179" max="7179" width="16.5546875" style="71" bestFit="1" customWidth="1"/>
    <col min="7180" max="7180" width="12.5546875" style="71" customWidth="1"/>
    <col min="7181" max="7181" width="17.5546875" style="71" bestFit="1" customWidth="1"/>
    <col min="7182" max="7183" width="18.33203125" style="71" bestFit="1" customWidth="1"/>
    <col min="7184" max="7184" width="12.6640625" style="71" bestFit="1" customWidth="1"/>
    <col min="7185" max="7186" width="16.5546875" style="71" bestFit="1" customWidth="1"/>
    <col min="7187" max="7188" width="13.33203125" style="71" bestFit="1" customWidth="1"/>
    <col min="7189" max="7189" width="15.5546875" style="71" bestFit="1" customWidth="1"/>
    <col min="7190" max="7190" width="13.6640625" style="71" bestFit="1" customWidth="1"/>
    <col min="7191" max="7193" width="12.33203125" style="71" bestFit="1" customWidth="1"/>
    <col min="7194" max="7194" width="17.5546875" style="71" bestFit="1" customWidth="1"/>
    <col min="7195" max="7195" width="12.33203125" style="71" bestFit="1" customWidth="1"/>
    <col min="7196" max="7196" width="13.44140625" style="71" bestFit="1" customWidth="1"/>
    <col min="7197" max="7430" width="9.33203125" style="71"/>
    <col min="7431" max="7431" width="33.6640625" style="71" customWidth="1"/>
    <col min="7432" max="7432" width="16" style="71" customWidth="1"/>
    <col min="7433" max="7434" width="15" style="71" bestFit="1" customWidth="1"/>
    <col min="7435" max="7435" width="16.5546875" style="71" bestFit="1" customWidth="1"/>
    <col min="7436" max="7436" width="12.5546875" style="71" customWidth="1"/>
    <col min="7437" max="7437" width="17.5546875" style="71" bestFit="1" customWidth="1"/>
    <col min="7438" max="7439" width="18.33203125" style="71" bestFit="1" customWidth="1"/>
    <col min="7440" max="7440" width="12.6640625" style="71" bestFit="1" customWidth="1"/>
    <col min="7441" max="7442" width="16.5546875" style="71" bestFit="1" customWidth="1"/>
    <col min="7443" max="7444" width="13.33203125" style="71" bestFit="1" customWidth="1"/>
    <col min="7445" max="7445" width="15.5546875" style="71" bestFit="1" customWidth="1"/>
    <col min="7446" max="7446" width="13.6640625" style="71" bestFit="1" customWidth="1"/>
    <col min="7447" max="7449" width="12.33203125" style="71" bestFit="1" customWidth="1"/>
    <col min="7450" max="7450" width="17.5546875" style="71" bestFit="1" customWidth="1"/>
    <col min="7451" max="7451" width="12.33203125" style="71" bestFit="1" customWidth="1"/>
    <col min="7452" max="7452" width="13.44140625" style="71" bestFit="1" customWidth="1"/>
    <col min="7453" max="7686" width="9.33203125" style="71"/>
    <col min="7687" max="7687" width="33.6640625" style="71" customWidth="1"/>
    <col min="7688" max="7688" width="16" style="71" customWidth="1"/>
    <col min="7689" max="7690" width="15" style="71" bestFit="1" customWidth="1"/>
    <col min="7691" max="7691" width="16.5546875" style="71" bestFit="1" customWidth="1"/>
    <col min="7692" max="7692" width="12.5546875" style="71" customWidth="1"/>
    <col min="7693" max="7693" width="17.5546875" style="71" bestFit="1" customWidth="1"/>
    <col min="7694" max="7695" width="18.33203125" style="71" bestFit="1" customWidth="1"/>
    <col min="7696" max="7696" width="12.6640625" style="71" bestFit="1" customWidth="1"/>
    <col min="7697" max="7698" width="16.5546875" style="71" bestFit="1" customWidth="1"/>
    <col min="7699" max="7700" width="13.33203125" style="71" bestFit="1" customWidth="1"/>
    <col min="7701" max="7701" width="15.5546875" style="71" bestFit="1" customWidth="1"/>
    <col min="7702" max="7702" width="13.6640625" style="71" bestFit="1" customWidth="1"/>
    <col min="7703" max="7705" width="12.33203125" style="71" bestFit="1" customWidth="1"/>
    <col min="7706" max="7706" width="17.5546875" style="71" bestFit="1" customWidth="1"/>
    <col min="7707" max="7707" width="12.33203125" style="71" bestFit="1" customWidth="1"/>
    <col min="7708" max="7708" width="13.44140625" style="71" bestFit="1" customWidth="1"/>
    <col min="7709" max="7942" width="9.33203125" style="71"/>
    <col min="7943" max="7943" width="33.6640625" style="71" customWidth="1"/>
    <col min="7944" max="7944" width="16" style="71" customWidth="1"/>
    <col min="7945" max="7946" width="15" style="71" bestFit="1" customWidth="1"/>
    <col min="7947" max="7947" width="16.5546875" style="71" bestFit="1" customWidth="1"/>
    <col min="7948" max="7948" width="12.5546875" style="71" customWidth="1"/>
    <col min="7949" max="7949" width="17.5546875" style="71" bestFit="1" customWidth="1"/>
    <col min="7950" max="7951" width="18.33203125" style="71" bestFit="1" customWidth="1"/>
    <col min="7952" max="7952" width="12.6640625" style="71" bestFit="1" customWidth="1"/>
    <col min="7953" max="7954" width="16.5546875" style="71" bestFit="1" customWidth="1"/>
    <col min="7955" max="7956" width="13.33203125" style="71" bestFit="1" customWidth="1"/>
    <col min="7957" max="7957" width="15.5546875" style="71" bestFit="1" customWidth="1"/>
    <col min="7958" max="7958" width="13.6640625" style="71" bestFit="1" customWidth="1"/>
    <col min="7959" max="7961" width="12.33203125" style="71" bestFit="1" customWidth="1"/>
    <col min="7962" max="7962" width="17.5546875" style="71" bestFit="1" customWidth="1"/>
    <col min="7963" max="7963" width="12.33203125" style="71" bestFit="1" customWidth="1"/>
    <col min="7964" max="7964" width="13.44140625" style="71" bestFit="1" customWidth="1"/>
    <col min="7965" max="8198" width="9.33203125" style="71"/>
    <col min="8199" max="8199" width="33.6640625" style="71" customWidth="1"/>
    <col min="8200" max="8200" width="16" style="71" customWidth="1"/>
    <col min="8201" max="8202" width="15" style="71" bestFit="1" customWidth="1"/>
    <col min="8203" max="8203" width="16.5546875" style="71" bestFit="1" customWidth="1"/>
    <col min="8204" max="8204" width="12.5546875" style="71" customWidth="1"/>
    <col min="8205" max="8205" width="17.5546875" style="71" bestFit="1" customWidth="1"/>
    <col min="8206" max="8207" width="18.33203125" style="71" bestFit="1" customWidth="1"/>
    <col min="8208" max="8208" width="12.6640625" style="71" bestFit="1" customWidth="1"/>
    <col min="8209" max="8210" width="16.5546875" style="71" bestFit="1" customWidth="1"/>
    <col min="8211" max="8212" width="13.33203125" style="71" bestFit="1" customWidth="1"/>
    <col min="8213" max="8213" width="15.5546875" style="71" bestFit="1" customWidth="1"/>
    <col min="8214" max="8214" width="13.6640625" style="71" bestFit="1" customWidth="1"/>
    <col min="8215" max="8217" width="12.33203125" style="71" bestFit="1" customWidth="1"/>
    <col min="8218" max="8218" width="17.5546875" style="71" bestFit="1" customWidth="1"/>
    <col min="8219" max="8219" width="12.33203125" style="71" bestFit="1" customWidth="1"/>
    <col min="8220" max="8220" width="13.44140625" style="71" bestFit="1" customWidth="1"/>
    <col min="8221" max="8454" width="9.33203125" style="71"/>
    <col min="8455" max="8455" width="33.6640625" style="71" customWidth="1"/>
    <col min="8456" max="8456" width="16" style="71" customWidth="1"/>
    <col min="8457" max="8458" width="15" style="71" bestFit="1" customWidth="1"/>
    <col min="8459" max="8459" width="16.5546875" style="71" bestFit="1" customWidth="1"/>
    <col min="8460" max="8460" width="12.5546875" style="71" customWidth="1"/>
    <col min="8461" max="8461" width="17.5546875" style="71" bestFit="1" customWidth="1"/>
    <col min="8462" max="8463" width="18.33203125" style="71" bestFit="1" customWidth="1"/>
    <col min="8464" max="8464" width="12.6640625" style="71" bestFit="1" customWidth="1"/>
    <col min="8465" max="8466" width="16.5546875" style="71" bestFit="1" customWidth="1"/>
    <col min="8467" max="8468" width="13.33203125" style="71" bestFit="1" customWidth="1"/>
    <col min="8469" max="8469" width="15.5546875" style="71" bestFit="1" customWidth="1"/>
    <col min="8470" max="8470" width="13.6640625" style="71" bestFit="1" customWidth="1"/>
    <col min="8471" max="8473" width="12.33203125" style="71" bestFit="1" customWidth="1"/>
    <col min="8474" max="8474" width="17.5546875" style="71" bestFit="1" customWidth="1"/>
    <col min="8475" max="8475" width="12.33203125" style="71" bestFit="1" customWidth="1"/>
    <col min="8476" max="8476" width="13.44140625" style="71" bestFit="1" customWidth="1"/>
    <col min="8477" max="8710" width="9.33203125" style="71"/>
    <col min="8711" max="8711" width="33.6640625" style="71" customWidth="1"/>
    <col min="8712" max="8712" width="16" style="71" customWidth="1"/>
    <col min="8713" max="8714" width="15" style="71" bestFit="1" customWidth="1"/>
    <col min="8715" max="8715" width="16.5546875" style="71" bestFit="1" customWidth="1"/>
    <col min="8716" max="8716" width="12.5546875" style="71" customWidth="1"/>
    <col min="8717" max="8717" width="17.5546875" style="71" bestFit="1" customWidth="1"/>
    <col min="8718" max="8719" width="18.33203125" style="71" bestFit="1" customWidth="1"/>
    <col min="8720" max="8720" width="12.6640625" style="71" bestFit="1" customWidth="1"/>
    <col min="8721" max="8722" width="16.5546875" style="71" bestFit="1" customWidth="1"/>
    <col min="8723" max="8724" width="13.33203125" style="71" bestFit="1" customWidth="1"/>
    <col min="8725" max="8725" width="15.5546875" style="71" bestFit="1" customWidth="1"/>
    <col min="8726" max="8726" width="13.6640625" style="71" bestFit="1" customWidth="1"/>
    <col min="8727" max="8729" width="12.33203125" style="71" bestFit="1" customWidth="1"/>
    <col min="8730" max="8730" width="17.5546875" style="71" bestFit="1" customWidth="1"/>
    <col min="8731" max="8731" width="12.33203125" style="71" bestFit="1" customWidth="1"/>
    <col min="8732" max="8732" width="13.44140625" style="71" bestFit="1" customWidth="1"/>
    <col min="8733" max="8966" width="9.33203125" style="71"/>
    <col min="8967" max="8967" width="33.6640625" style="71" customWidth="1"/>
    <col min="8968" max="8968" width="16" style="71" customWidth="1"/>
    <col min="8969" max="8970" width="15" style="71" bestFit="1" customWidth="1"/>
    <col min="8971" max="8971" width="16.5546875" style="71" bestFit="1" customWidth="1"/>
    <col min="8972" max="8972" width="12.5546875" style="71" customWidth="1"/>
    <col min="8973" max="8973" width="17.5546875" style="71" bestFit="1" customWidth="1"/>
    <col min="8974" max="8975" width="18.33203125" style="71" bestFit="1" customWidth="1"/>
    <col min="8976" max="8976" width="12.6640625" style="71" bestFit="1" customWidth="1"/>
    <col min="8977" max="8978" width="16.5546875" style="71" bestFit="1" customWidth="1"/>
    <col min="8979" max="8980" width="13.33203125" style="71" bestFit="1" customWidth="1"/>
    <col min="8981" max="8981" width="15.5546875" style="71" bestFit="1" customWidth="1"/>
    <col min="8982" max="8982" width="13.6640625" style="71" bestFit="1" customWidth="1"/>
    <col min="8983" max="8985" width="12.33203125" style="71" bestFit="1" customWidth="1"/>
    <col min="8986" max="8986" width="17.5546875" style="71" bestFit="1" customWidth="1"/>
    <col min="8987" max="8987" width="12.33203125" style="71" bestFit="1" customWidth="1"/>
    <col min="8988" max="8988" width="13.44140625" style="71" bestFit="1" customWidth="1"/>
    <col min="8989" max="9222" width="9.33203125" style="71"/>
    <col min="9223" max="9223" width="33.6640625" style="71" customWidth="1"/>
    <col min="9224" max="9224" width="16" style="71" customWidth="1"/>
    <col min="9225" max="9226" width="15" style="71" bestFit="1" customWidth="1"/>
    <col min="9227" max="9227" width="16.5546875" style="71" bestFit="1" customWidth="1"/>
    <col min="9228" max="9228" width="12.5546875" style="71" customWidth="1"/>
    <col min="9229" max="9229" width="17.5546875" style="71" bestFit="1" customWidth="1"/>
    <col min="9230" max="9231" width="18.33203125" style="71" bestFit="1" customWidth="1"/>
    <col min="9232" max="9232" width="12.6640625" style="71" bestFit="1" customWidth="1"/>
    <col min="9233" max="9234" width="16.5546875" style="71" bestFit="1" customWidth="1"/>
    <col min="9235" max="9236" width="13.33203125" style="71" bestFit="1" customWidth="1"/>
    <col min="9237" max="9237" width="15.5546875" style="71" bestFit="1" customWidth="1"/>
    <col min="9238" max="9238" width="13.6640625" style="71" bestFit="1" customWidth="1"/>
    <col min="9239" max="9241" width="12.33203125" style="71" bestFit="1" customWidth="1"/>
    <col min="9242" max="9242" width="17.5546875" style="71" bestFit="1" customWidth="1"/>
    <col min="9243" max="9243" width="12.33203125" style="71" bestFit="1" customWidth="1"/>
    <col min="9244" max="9244" width="13.44140625" style="71" bestFit="1" customWidth="1"/>
    <col min="9245" max="9478" width="9.33203125" style="71"/>
    <col min="9479" max="9479" width="33.6640625" style="71" customWidth="1"/>
    <col min="9480" max="9480" width="16" style="71" customWidth="1"/>
    <col min="9481" max="9482" width="15" style="71" bestFit="1" customWidth="1"/>
    <col min="9483" max="9483" width="16.5546875" style="71" bestFit="1" customWidth="1"/>
    <col min="9484" max="9484" width="12.5546875" style="71" customWidth="1"/>
    <col min="9485" max="9485" width="17.5546875" style="71" bestFit="1" customWidth="1"/>
    <col min="9486" max="9487" width="18.33203125" style="71" bestFit="1" customWidth="1"/>
    <col min="9488" max="9488" width="12.6640625" style="71" bestFit="1" customWidth="1"/>
    <col min="9489" max="9490" width="16.5546875" style="71" bestFit="1" customWidth="1"/>
    <col min="9491" max="9492" width="13.33203125" style="71" bestFit="1" customWidth="1"/>
    <col min="9493" max="9493" width="15.5546875" style="71" bestFit="1" customWidth="1"/>
    <col min="9494" max="9494" width="13.6640625" style="71" bestFit="1" customWidth="1"/>
    <col min="9495" max="9497" width="12.33203125" style="71" bestFit="1" customWidth="1"/>
    <col min="9498" max="9498" width="17.5546875" style="71" bestFit="1" customWidth="1"/>
    <col min="9499" max="9499" width="12.33203125" style="71" bestFit="1" customWidth="1"/>
    <col min="9500" max="9500" width="13.44140625" style="71" bestFit="1" customWidth="1"/>
    <col min="9501" max="9734" width="9.33203125" style="71"/>
    <col min="9735" max="9735" width="33.6640625" style="71" customWidth="1"/>
    <col min="9736" max="9736" width="16" style="71" customWidth="1"/>
    <col min="9737" max="9738" width="15" style="71" bestFit="1" customWidth="1"/>
    <col min="9739" max="9739" width="16.5546875" style="71" bestFit="1" customWidth="1"/>
    <col min="9740" max="9740" width="12.5546875" style="71" customWidth="1"/>
    <col min="9741" max="9741" width="17.5546875" style="71" bestFit="1" customWidth="1"/>
    <col min="9742" max="9743" width="18.33203125" style="71" bestFit="1" customWidth="1"/>
    <col min="9744" max="9744" width="12.6640625" style="71" bestFit="1" customWidth="1"/>
    <col min="9745" max="9746" width="16.5546875" style="71" bestFit="1" customWidth="1"/>
    <col min="9747" max="9748" width="13.33203125" style="71" bestFit="1" customWidth="1"/>
    <col min="9749" max="9749" width="15.5546875" style="71" bestFit="1" customWidth="1"/>
    <col min="9750" max="9750" width="13.6640625" style="71" bestFit="1" customWidth="1"/>
    <col min="9751" max="9753" width="12.33203125" style="71" bestFit="1" customWidth="1"/>
    <col min="9754" max="9754" width="17.5546875" style="71" bestFit="1" customWidth="1"/>
    <col min="9755" max="9755" width="12.33203125" style="71" bestFit="1" customWidth="1"/>
    <col min="9756" max="9756" width="13.44140625" style="71" bestFit="1" customWidth="1"/>
    <col min="9757" max="9990" width="9.33203125" style="71"/>
    <col min="9991" max="9991" width="33.6640625" style="71" customWidth="1"/>
    <col min="9992" max="9992" width="16" style="71" customWidth="1"/>
    <col min="9993" max="9994" width="15" style="71" bestFit="1" customWidth="1"/>
    <col min="9995" max="9995" width="16.5546875" style="71" bestFit="1" customWidth="1"/>
    <col min="9996" max="9996" width="12.5546875" style="71" customWidth="1"/>
    <col min="9997" max="9997" width="17.5546875" style="71" bestFit="1" customWidth="1"/>
    <col min="9998" max="9999" width="18.33203125" style="71" bestFit="1" customWidth="1"/>
    <col min="10000" max="10000" width="12.6640625" style="71" bestFit="1" customWidth="1"/>
    <col min="10001" max="10002" width="16.5546875" style="71" bestFit="1" customWidth="1"/>
    <col min="10003" max="10004" width="13.33203125" style="71" bestFit="1" customWidth="1"/>
    <col min="10005" max="10005" width="15.5546875" style="71" bestFit="1" customWidth="1"/>
    <col min="10006" max="10006" width="13.6640625" style="71" bestFit="1" customWidth="1"/>
    <col min="10007" max="10009" width="12.33203125" style="71" bestFit="1" customWidth="1"/>
    <col min="10010" max="10010" width="17.5546875" style="71" bestFit="1" customWidth="1"/>
    <col min="10011" max="10011" width="12.33203125" style="71" bestFit="1" customWidth="1"/>
    <col min="10012" max="10012" width="13.44140625" style="71" bestFit="1" customWidth="1"/>
    <col min="10013" max="10246" width="9.33203125" style="71"/>
    <col min="10247" max="10247" width="33.6640625" style="71" customWidth="1"/>
    <col min="10248" max="10248" width="16" style="71" customWidth="1"/>
    <col min="10249" max="10250" width="15" style="71" bestFit="1" customWidth="1"/>
    <col min="10251" max="10251" width="16.5546875" style="71" bestFit="1" customWidth="1"/>
    <col min="10252" max="10252" width="12.5546875" style="71" customWidth="1"/>
    <col min="10253" max="10253" width="17.5546875" style="71" bestFit="1" customWidth="1"/>
    <col min="10254" max="10255" width="18.33203125" style="71" bestFit="1" customWidth="1"/>
    <col min="10256" max="10256" width="12.6640625" style="71" bestFit="1" customWidth="1"/>
    <col min="10257" max="10258" width="16.5546875" style="71" bestFit="1" customWidth="1"/>
    <col min="10259" max="10260" width="13.33203125" style="71" bestFit="1" customWidth="1"/>
    <col min="10261" max="10261" width="15.5546875" style="71" bestFit="1" customWidth="1"/>
    <col min="10262" max="10262" width="13.6640625" style="71" bestFit="1" customWidth="1"/>
    <col min="10263" max="10265" width="12.33203125" style="71" bestFit="1" customWidth="1"/>
    <col min="10266" max="10266" width="17.5546875" style="71" bestFit="1" customWidth="1"/>
    <col min="10267" max="10267" width="12.33203125" style="71" bestFit="1" customWidth="1"/>
    <col min="10268" max="10268" width="13.44140625" style="71" bestFit="1" customWidth="1"/>
    <col min="10269" max="10502" width="9.33203125" style="71"/>
    <col min="10503" max="10503" width="33.6640625" style="71" customWidth="1"/>
    <col min="10504" max="10504" width="16" style="71" customWidth="1"/>
    <col min="10505" max="10506" width="15" style="71" bestFit="1" customWidth="1"/>
    <col min="10507" max="10507" width="16.5546875" style="71" bestFit="1" customWidth="1"/>
    <col min="10508" max="10508" width="12.5546875" style="71" customWidth="1"/>
    <col min="10509" max="10509" width="17.5546875" style="71" bestFit="1" customWidth="1"/>
    <col min="10510" max="10511" width="18.33203125" style="71" bestFit="1" customWidth="1"/>
    <col min="10512" max="10512" width="12.6640625" style="71" bestFit="1" customWidth="1"/>
    <col min="10513" max="10514" width="16.5546875" style="71" bestFit="1" customWidth="1"/>
    <col min="10515" max="10516" width="13.33203125" style="71" bestFit="1" customWidth="1"/>
    <col min="10517" max="10517" width="15.5546875" style="71" bestFit="1" customWidth="1"/>
    <col min="10518" max="10518" width="13.6640625" style="71" bestFit="1" customWidth="1"/>
    <col min="10519" max="10521" width="12.33203125" style="71" bestFit="1" customWidth="1"/>
    <col min="10522" max="10522" width="17.5546875" style="71" bestFit="1" customWidth="1"/>
    <col min="10523" max="10523" width="12.33203125" style="71" bestFit="1" customWidth="1"/>
    <col min="10524" max="10524" width="13.44140625" style="71" bestFit="1" customWidth="1"/>
    <col min="10525" max="10758" width="9.33203125" style="71"/>
    <col min="10759" max="10759" width="33.6640625" style="71" customWidth="1"/>
    <col min="10760" max="10760" width="16" style="71" customWidth="1"/>
    <col min="10761" max="10762" width="15" style="71" bestFit="1" customWidth="1"/>
    <col min="10763" max="10763" width="16.5546875" style="71" bestFit="1" customWidth="1"/>
    <col min="10764" max="10764" width="12.5546875" style="71" customWidth="1"/>
    <col min="10765" max="10765" width="17.5546875" style="71" bestFit="1" customWidth="1"/>
    <col min="10766" max="10767" width="18.33203125" style="71" bestFit="1" customWidth="1"/>
    <col min="10768" max="10768" width="12.6640625" style="71" bestFit="1" customWidth="1"/>
    <col min="10769" max="10770" width="16.5546875" style="71" bestFit="1" customWidth="1"/>
    <col min="10771" max="10772" width="13.33203125" style="71" bestFit="1" customWidth="1"/>
    <col min="10773" max="10773" width="15.5546875" style="71" bestFit="1" customWidth="1"/>
    <col min="10774" max="10774" width="13.6640625" style="71" bestFit="1" customWidth="1"/>
    <col min="10775" max="10777" width="12.33203125" style="71" bestFit="1" customWidth="1"/>
    <col min="10778" max="10778" width="17.5546875" style="71" bestFit="1" customWidth="1"/>
    <col min="10779" max="10779" width="12.33203125" style="71" bestFit="1" customWidth="1"/>
    <col min="10780" max="10780" width="13.44140625" style="71" bestFit="1" customWidth="1"/>
    <col min="10781" max="11014" width="9.33203125" style="71"/>
    <col min="11015" max="11015" width="33.6640625" style="71" customWidth="1"/>
    <col min="11016" max="11016" width="16" style="71" customWidth="1"/>
    <col min="11017" max="11018" width="15" style="71" bestFit="1" customWidth="1"/>
    <col min="11019" max="11019" width="16.5546875" style="71" bestFit="1" customWidth="1"/>
    <col min="11020" max="11020" width="12.5546875" style="71" customWidth="1"/>
    <col min="11021" max="11021" width="17.5546875" style="71" bestFit="1" customWidth="1"/>
    <col min="11022" max="11023" width="18.33203125" style="71" bestFit="1" customWidth="1"/>
    <col min="11024" max="11024" width="12.6640625" style="71" bestFit="1" customWidth="1"/>
    <col min="11025" max="11026" width="16.5546875" style="71" bestFit="1" customWidth="1"/>
    <col min="11027" max="11028" width="13.33203125" style="71" bestFit="1" customWidth="1"/>
    <col min="11029" max="11029" width="15.5546875" style="71" bestFit="1" customWidth="1"/>
    <col min="11030" max="11030" width="13.6640625" style="71" bestFit="1" customWidth="1"/>
    <col min="11031" max="11033" width="12.33203125" style="71" bestFit="1" customWidth="1"/>
    <col min="11034" max="11034" width="17.5546875" style="71" bestFit="1" customWidth="1"/>
    <col min="11035" max="11035" width="12.33203125" style="71" bestFit="1" customWidth="1"/>
    <col min="11036" max="11036" width="13.44140625" style="71" bestFit="1" customWidth="1"/>
    <col min="11037" max="11270" width="9.33203125" style="71"/>
    <col min="11271" max="11271" width="33.6640625" style="71" customWidth="1"/>
    <col min="11272" max="11272" width="16" style="71" customWidth="1"/>
    <col min="11273" max="11274" width="15" style="71" bestFit="1" customWidth="1"/>
    <col min="11275" max="11275" width="16.5546875" style="71" bestFit="1" customWidth="1"/>
    <col min="11276" max="11276" width="12.5546875" style="71" customWidth="1"/>
    <col min="11277" max="11277" width="17.5546875" style="71" bestFit="1" customWidth="1"/>
    <col min="11278" max="11279" width="18.33203125" style="71" bestFit="1" customWidth="1"/>
    <col min="11280" max="11280" width="12.6640625" style="71" bestFit="1" customWidth="1"/>
    <col min="11281" max="11282" width="16.5546875" style="71" bestFit="1" customWidth="1"/>
    <col min="11283" max="11284" width="13.33203125" style="71" bestFit="1" customWidth="1"/>
    <col min="11285" max="11285" width="15.5546875" style="71" bestFit="1" customWidth="1"/>
    <col min="11286" max="11286" width="13.6640625" style="71" bestFit="1" customWidth="1"/>
    <col min="11287" max="11289" width="12.33203125" style="71" bestFit="1" customWidth="1"/>
    <col min="11290" max="11290" width="17.5546875" style="71" bestFit="1" customWidth="1"/>
    <col min="11291" max="11291" width="12.33203125" style="71" bestFit="1" customWidth="1"/>
    <col min="11292" max="11292" width="13.44140625" style="71" bestFit="1" customWidth="1"/>
    <col min="11293" max="11526" width="9.33203125" style="71"/>
    <col min="11527" max="11527" width="33.6640625" style="71" customWidth="1"/>
    <col min="11528" max="11528" width="16" style="71" customWidth="1"/>
    <col min="11529" max="11530" width="15" style="71" bestFit="1" customWidth="1"/>
    <col min="11531" max="11531" width="16.5546875" style="71" bestFit="1" customWidth="1"/>
    <col min="11532" max="11532" width="12.5546875" style="71" customWidth="1"/>
    <col min="11533" max="11533" width="17.5546875" style="71" bestFit="1" customWidth="1"/>
    <col min="11534" max="11535" width="18.33203125" style="71" bestFit="1" customWidth="1"/>
    <col min="11536" max="11536" width="12.6640625" style="71" bestFit="1" customWidth="1"/>
    <col min="11537" max="11538" width="16.5546875" style="71" bestFit="1" customWidth="1"/>
    <col min="11539" max="11540" width="13.33203125" style="71" bestFit="1" customWidth="1"/>
    <col min="11541" max="11541" width="15.5546875" style="71" bestFit="1" customWidth="1"/>
    <col min="11542" max="11542" width="13.6640625" style="71" bestFit="1" customWidth="1"/>
    <col min="11543" max="11545" width="12.33203125" style="71" bestFit="1" customWidth="1"/>
    <col min="11546" max="11546" width="17.5546875" style="71" bestFit="1" customWidth="1"/>
    <col min="11547" max="11547" width="12.33203125" style="71" bestFit="1" customWidth="1"/>
    <col min="11548" max="11548" width="13.44140625" style="71" bestFit="1" customWidth="1"/>
    <col min="11549" max="11782" width="9.33203125" style="71"/>
    <col min="11783" max="11783" width="33.6640625" style="71" customWidth="1"/>
    <col min="11784" max="11784" width="16" style="71" customWidth="1"/>
    <col min="11785" max="11786" width="15" style="71" bestFit="1" customWidth="1"/>
    <col min="11787" max="11787" width="16.5546875" style="71" bestFit="1" customWidth="1"/>
    <col min="11788" max="11788" width="12.5546875" style="71" customWidth="1"/>
    <col min="11789" max="11789" width="17.5546875" style="71" bestFit="1" customWidth="1"/>
    <col min="11790" max="11791" width="18.33203125" style="71" bestFit="1" customWidth="1"/>
    <col min="11792" max="11792" width="12.6640625" style="71" bestFit="1" customWidth="1"/>
    <col min="11793" max="11794" width="16.5546875" style="71" bestFit="1" customWidth="1"/>
    <col min="11795" max="11796" width="13.33203125" style="71" bestFit="1" customWidth="1"/>
    <col min="11797" max="11797" width="15.5546875" style="71" bestFit="1" customWidth="1"/>
    <col min="11798" max="11798" width="13.6640625" style="71" bestFit="1" customWidth="1"/>
    <col min="11799" max="11801" width="12.33203125" style="71" bestFit="1" customWidth="1"/>
    <col min="11802" max="11802" width="17.5546875" style="71" bestFit="1" customWidth="1"/>
    <col min="11803" max="11803" width="12.33203125" style="71" bestFit="1" customWidth="1"/>
    <col min="11804" max="11804" width="13.44140625" style="71" bestFit="1" customWidth="1"/>
    <col min="11805" max="12038" width="9.33203125" style="71"/>
    <col min="12039" max="12039" width="33.6640625" style="71" customWidth="1"/>
    <col min="12040" max="12040" width="16" style="71" customWidth="1"/>
    <col min="12041" max="12042" width="15" style="71" bestFit="1" customWidth="1"/>
    <col min="12043" max="12043" width="16.5546875" style="71" bestFit="1" customWidth="1"/>
    <col min="12044" max="12044" width="12.5546875" style="71" customWidth="1"/>
    <col min="12045" max="12045" width="17.5546875" style="71" bestFit="1" customWidth="1"/>
    <col min="12046" max="12047" width="18.33203125" style="71" bestFit="1" customWidth="1"/>
    <col min="12048" max="12048" width="12.6640625" style="71" bestFit="1" customWidth="1"/>
    <col min="12049" max="12050" width="16.5546875" style="71" bestFit="1" customWidth="1"/>
    <col min="12051" max="12052" width="13.33203125" style="71" bestFit="1" customWidth="1"/>
    <col min="12053" max="12053" width="15.5546875" style="71" bestFit="1" customWidth="1"/>
    <col min="12054" max="12054" width="13.6640625" style="71" bestFit="1" customWidth="1"/>
    <col min="12055" max="12057" width="12.33203125" style="71" bestFit="1" customWidth="1"/>
    <col min="12058" max="12058" width="17.5546875" style="71" bestFit="1" customWidth="1"/>
    <col min="12059" max="12059" width="12.33203125" style="71" bestFit="1" customWidth="1"/>
    <col min="12060" max="12060" width="13.44140625" style="71" bestFit="1" customWidth="1"/>
    <col min="12061" max="12294" width="9.33203125" style="71"/>
    <col min="12295" max="12295" width="33.6640625" style="71" customWidth="1"/>
    <col min="12296" max="12296" width="16" style="71" customWidth="1"/>
    <col min="12297" max="12298" width="15" style="71" bestFit="1" customWidth="1"/>
    <col min="12299" max="12299" width="16.5546875" style="71" bestFit="1" customWidth="1"/>
    <col min="12300" max="12300" width="12.5546875" style="71" customWidth="1"/>
    <col min="12301" max="12301" width="17.5546875" style="71" bestFit="1" customWidth="1"/>
    <col min="12302" max="12303" width="18.33203125" style="71" bestFit="1" customWidth="1"/>
    <col min="12304" max="12304" width="12.6640625" style="71" bestFit="1" customWidth="1"/>
    <col min="12305" max="12306" width="16.5546875" style="71" bestFit="1" customWidth="1"/>
    <col min="12307" max="12308" width="13.33203125" style="71" bestFit="1" customWidth="1"/>
    <col min="12309" max="12309" width="15.5546875" style="71" bestFit="1" customWidth="1"/>
    <col min="12310" max="12310" width="13.6640625" style="71" bestFit="1" customWidth="1"/>
    <col min="12311" max="12313" width="12.33203125" style="71" bestFit="1" customWidth="1"/>
    <col min="12314" max="12314" width="17.5546875" style="71" bestFit="1" customWidth="1"/>
    <col min="12315" max="12315" width="12.33203125" style="71" bestFit="1" customWidth="1"/>
    <col min="12316" max="12316" width="13.44140625" style="71" bestFit="1" customWidth="1"/>
    <col min="12317" max="12550" width="9.33203125" style="71"/>
    <col min="12551" max="12551" width="33.6640625" style="71" customWidth="1"/>
    <col min="12552" max="12552" width="16" style="71" customWidth="1"/>
    <col min="12553" max="12554" width="15" style="71" bestFit="1" customWidth="1"/>
    <col min="12555" max="12555" width="16.5546875" style="71" bestFit="1" customWidth="1"/>
    <col min="12556" max="12556" width="12.5546875" style="71" customWidth="1"/>
    <col min="12557" max="12557" width="17.5546875" style="71" bestFit="1" customWidth="1"/>
    <col min="12558" max="12559" width="18.33203125" style="71" bestFit="1" customWidth="1"/>
    <col min="12560" max="12560" width="12.6640625" style="71" bestFit="1" customWidth="1"/>
    <col min="12561" max="12562" width="16.5546875" style="71" bestFit="1" customWidth="1"/>
    <col min="12563" max="12564" width="13.33203125" style="71" bestFit="1" customWidth="1"/>
    <col min="12565" max="12565" width="15.5546875" style="71" bestFit="1" customWidth="1"/>
    <col min="12566" max="12566" width="13.6640625" style="71" bestFit="1" customWidth="1"/>
    <col min="12567" max="12569" width="12.33203125" style="71" bestFit="1" customWidth="1"/>
    <col min="12570" max="12570" width="17.5546875" style="71" bestFit="1" customWidth="1"/>
    <col min="12571" max="12571" width="12.33203125" style="71" bestFit="1" customWidth="1"/>
    <col min="12572" max="12572" width="13.44140625" style="71" bestFit="1" customWidth="1"/>
    <col min="12573" max="12806" width="9.33203125" style="71"/>
    <col min="12807" max="12807" width="33.6640625" style="71" customWidth="1"/>
    <col min="12808" max="12808" width="16" style="71" customWidth="1"/>
    <col min="12809" max="12810" width="15" style="71" bestFit="1" customWidth="1"/>
    <col min="12811" max="12811" width="16.5546875" style="71" bestFit="1" customWidth="1"/>
    <col min="12812" max="12812" width="12.5546875" style="71" customWidth="1"/>
    <col min="12813" max="12813" width="17.5546875" style="71" bestFit="1" customWidth="1"/>
    <col min="12814" max="12815" width="18.33203125" style="71" bestFit="1" customWidth="1"/>
    <col min="12816" max="12816" width="12.6640625" style="71" bestFit="1" customWidth="1"/>
    <col min="12817" max="12818" width="16.5546875" style="71" bestFit="1" customWidth="1"/>
    <col min="12819" max="12820" width="13.33203125" style="71" bestFit="1" customWidth="1"/>
    <col min="12821" max="12821" width="15.5546875" style="71" bestFit="1" customWidth="1"/>
    <col min="12822" max="12822" width="13.6640625" style="71" bestFit="1" customWidth="1"/>
    <col min="12823" max="12825" width="12.33203125" style="71" bestFit="1" customWidth="1"/>
    <col min="12826" max="12826" width="17.5546875" style="71" bestFit="1" customWidth="1"/>
    <col min="12827" max="12827" width="12.33203125" style="71" bestFit="1" customWidth="1"/>
    <col min="12828" max="12828" width="13.44140625" style="71" bestFit="1" customWidth="1"/>
    <col min="12829" max="13062" width="9.33203125" style="71"/>
    <col min="13063" max="13063" width="33.6640625" style="71" customWidth="1"/>
    <col min="13064" max="13064" width="16" style="71" customWidth="1"/>
    <col min="13065" max="13066" width="15" style="71" bestFit="1" customWidth="1"/>
    <col min="13067" max="13067" width="16.5546875" style="71" bestFit="1" customWidth="1"/>
    <col min="13068" max="13068" width="12.5546875" style="71" customWidth="1"/>
    <col min="13069" max="13069" width="17.5546875" style="71" bestFit="1" customWidth="1"/>
    <col min="13070" max="13071" width="18.33203125" style="71" bestFit="1" customWidth="1"/>
    <col min="13072" max="13072" width="12.6640625" style="71" bestFit="1" customWidth="1"/>
    <col min="13073" max="13074" width="16.5546875" style="71" bestFit="1" customWidth="1"/>
    <col min="13075" max="13076" width="13.33203125" style="71" bestFit="1" customWidth="1"/>
    <col min="13077" max="13077" width="15.5546875" style="71" bestFit="1" customWidth="1"/>
    <col min="13078" max="13078" width="13.6640625" style="71" bestFit="1" customWidth="1"/>
    <col min="13079" max="13081" width="12.33203125" style="71" bestFit="1" customWidth="1"/>
    <col min="13082" max="13082" width="17.5546875" style="71" bestFit="1" customWidth="1"/>
    <col min="13083" max="13083" width="12.33203125" style="71" bestFit="1" customWidth="1"/>
    <col min="13084" max="13084" width="13.44140625" style="71" bestFit="1" customWidth="1"/>
    <col min="13085" max="13318" width="9.33203125" style="71"/>
    <col min="13319" max="13319" width="33.6640625" style="71" customWidth="1"/>
    <col min="13320" max="13320" width="16" style="71" customWidth="1"/>
    <col min="13321" max="13322" width="15" style="71" bestFit="1" customWidth="1"/>
    <col min="13323" max="13323" width="16.5546875" style="71" bestFit="1" customWidth="1"/>
    <col min="13324" max="13324" width="12.5546875" style="71" customWidth="1"/>
    <col min="13325" max="13325" width="17.5546875" style="71" bestFit="1" customWidth="1"/>
    <col min="13326" max="13327" width="18.33203125" style="71" bestFit="1" customWidth="1"/>
    <col min="13328" max="13328" width="12.6640625" style="71" bestFit="1" customWidth="1"/>
    <col min="13329" max="13330" width="16.5546875" style="71" bestFit="1" customWidth="1"/>
    <col min="13331" max="13332" width="13.33203125" style="71" bestFit="1" customWidth="1"/>
    <col min="13333" max="13333" width="15.5546875" style="71" bestFit="1" customWidth="1"/>
    <col min="13334" max="13334" width="13.6640625" style="71" bestFit="1" customWidth="1"/>
    <col min="13335" max="13337" width="12.33203125" style="71" bestFit="1" customWidth="1"/>
    <col min="13338" max="13338" width="17.5546875" style="71" bestFit="1" customWidth="1"/>
    <col min="13339" max="13339" width="12.33203125" style="71" bestFit="1" customWidth="1"/>
    <col min="13340" max="13340" width="13.44140625" style="71" bestFit="1" customWidth="1"/>
    <col min="13341" max="13574" width="9.33203125" style="71"/>
    <col min="13575" max="13575" width="33.6640625" style="71" customWidth="1"/>
    <col min="13576" max="13576" width="16" style="71" customWidth="1"/>
    <col min="13577" max="13578" width="15" style="71" bestFit="1" customWidth="1"/>
    <col min="13579" max="13579" width="16.5546875" style="71" bestFit="1" customWidth="1"/>
    <col min="13580" max="13580" width="12.5546875" style="71" customWidth="1"/>
    <col min="13581" max="13581" width="17.5546875" style="71" bestFit="1" customWidth="1"/>
    <col min="13582" max="13583" width="18.33203125" style="71" bestFit="1" customWidth="1"/>
    <col min="13584" max="13584" width="12.6640625" style="71" bestFit="1" customWidth="1"/>
    <col min="13585" max="13586" width="16.5546875" style="71" bestFit="1" customWidth="1"/>
    <col min="13587" max="13588" width="13.33203125" style="71" bestFit="1" customWidth="1"/>
    <col min="13589" max="13589" width="15.5546875" style="71" bestFit="1" customWidth="1"/>
    <col min="13590" max="13590" width="13.6640625" style="71" bestFit="1" customWidth="1"/>
    <col min="13591" max="13593" width="12.33203125" style="71" bestFit="1" customWidth="1"/>
    <col min="13594" max="13594" width="17.5546875" style="71" bestFit="1" customWidth="1"/>
    <col min="13595" max="13595" width="12.33203125" style="71" bestFit="1" customWidth="1"/>
    <col min="13596" max="13596" width="13.44140625" style="71" bestFit="1" customWidth="1"/>
    <col min="13597" max="13830" width="9.33203125" style="71"/>
    <col min="13831" max="13831" width="33.6640625" style="71" customWidth="1"/>
    <col min="13832" max="13832" width="16" style="71" customWidth="1"/>
    <col min="13833" max="13834" width="15" style="71" bestFit="1" customWidth="1"/>
    <col min="13835" max="13835" width="16.5546875" style="71" bestFit="1" customWidth="1"/>
    <col min="13836" max="13836" width="12.5546875" style="71" customWidth="1"/>
    <col min="13837" max="13837" width="17.5546875" style="71" bestFit="1" customWidth="1"/>
    <col min="13838" max="13839" width="18.33203125" style="71" bestFit="1" customWidth="1"/>
    <col min="13840" max="13840" width="12.6640625" style="71" bestFit="1" customWidth="1"/>
    <col min="13841" max="13842" width="16.5546875" style="71" bestFit="1" customWidth="1"/>
    <col min="13843" max="13844" width="13.33203125" style="71" bestFit="1" customWidth="1"/>
    <col min="13845" max="13845" width="15.5546875" style="71" bestFit="1" customWidth="1"/>
    <col min="13846" max="13846" width="13.6640625" style="71" bestFit="1" customWidth="1"/>
    <col min="13847" max="13849" width="12.33203125" style="71" bestFit="1" customWidth="1"/>
    <col min="13850" max="13850" width="17.5546875" style="71" bestFit="1" customWidth="1"/>
    <col min="13851" max="13851" width="12.33203125" style="71" bestFit="1" customWidth="1"/>
    <col min="13852" max="13852" width="13.44140625" style="71" bestFit="1" customWidth="1"/>
    <col min="13853" max="14086" width="9.33203125" style="71"/>
    <col min="14087" max="14087" width="33.6640625" style="71" customWidth="1"/>
    <col min="14088" max="14088" width="16" style="71" customWidth="1"/>
    <col min="14089" max="14090" width="15" style="71" bestFit="1" customWidth="1"/>
    <col min="14091" max="14091" width="16.5546875" style="71" bestFit="1" customWidth="1"/>
    <col min="14092" max="14092" width="12.5546875" style="71" customWidth="1"/>
    <col min="14093" max="14093" width="17.5546875" style="71" bestFit="1" customWidth="1"/>
    <col min="14094" max="14095" width="18.33203125" style="71" bestFit="1" customWidth="1"/>
    <col min="14096" max="14096" width="12.6640625" style="71" bestFit="1" customWidth="1"/>
    <col min="14097" max="14098" width="16.5546875" style="71" bestFit="1" customWidth="1"/>
    <col min="14099" max="14100" width="13.33203125" style="71" bestFit="1" customWidth="1"/>
    <col min="14101" max="14101" width="15.5546875" style="71" bestFit="1" customWidth="1"/>
    <col min="14102" max="14102" width="13.6640625" style="71" bestFit="1" customWidth="1"/>
    <col min="14103" max="14105" width="12.33203125" style="71" bestFit="1" customWidth="1"/>
    <col min="14106" max="14106" width="17.5546875" style="71" bestFit="1" customWidth="1"/>
    <col min="14107" max="14107" width="12.33203125" style="71" bestFit="1" customWidth="1"/>
    <col min="14108" max="14108" width="13.44140625" style="71" bestFit="1" customWidth="1"/>
    <col min="14109" max="14342" width="9.33203125" style="71"/>
    <col min="14343" max="14343" width="33.6640625" style="71" customWidth="1"/>
    <col min="14344" max="14344" width="16" style="71" customWidth="1"/>
    <col min="14345" max="14346" width="15" style="71" bestFit="1" customWidth="1"/>
    <col min="14347" max="14347" width="16.5546875" style="71" bestFit="1" customWidth="1"/>
    <col min="14348" max="14348" width="12.5546875" style="71" customWidth="1"/>
    <col min="14349" max="14349" width="17.5546875" style="71" bestFit="1" customWidth="1"/>
    <col min="14350" max="14351" width="18.33203125" style="71" bestFit="1" customWidth="1"/>
    <col min="14352" max="14352" width="12.6640625" style="71" bestFit="1" customWidth="1"/>
    <col min="14353" max="14354" width="16.5546875" style="71" bestFit="1" customWidth="1"/>
    <col min="14355" max="14356" width="13.33203125" style="71" bestFit="1" customWidth="1"/>
    <col min="14357" max="14357" width="15.5546875" style="71" bestFit="1" customWidth="1"/>
    <col min="14358" max="14358" width="13.6640625" style="71" bestFit="1" customWidth="1"/>
    <col min="14359" max="14361" width="12.33203125" style="71" bestFit="1" customWidth="1"/>
    <col min="14362" max="14362" width="17.5546875" style="71" bestFit="1" customWidth="1"/>
    <col min="14363" max="14363" width="12.33203125" style="71" bestFit="1" customWidth="1"/>
    <col min="14364" max="14364" width="13.44140625" style="71" bestFit="1" customWidth="1"/>
    <col min="14365" max="14598" width="9.33203125" style="71"/>
    <col min="14599" max="14599" width="33.6640625" style="71" customWidth="1"/>
    <col min="14600" max="14600" width="16" style="71" customWidth="1"/>
    <col min="14601" max="14602" width="15" style="71" bestFit="1" customWidth="1"/>
    <col min="14603" max="14603" width="16.5546875" style="71" bestFit="1" customWidth="1"/>
    <col min="14604" max="14604" width="12.5546875" style="71" customWidth="1"/>
    <col min="14605" max="14605" width="17.5546875" style="71" bestFit="1" customWidth="1"/>
    <col min="14606" max="14607" width="18.33203125" style="71" bestFit="1" customWidth="1"/>
    <col min="14608" max="14608" width="12.6640625" style="71" bestFit="1" customWidth="1"/>
    <col min="14609" max="14610" width="16.5546875" style="71" bestFit="1" customWidth="1"/>
    <col min="14611" max="14612" width="13.33203125" style="71" bestFit="1" customWidth="1"/>
    <col min="14613" max="14613" width="15.5546875" style="71" bestFit="1" customWidth="1"/>
    <col min="14614" max="14614" width="13.6640625" style="71" bestFit="1" customWidth="1"/>
    <col min="14615" max="14617" width="12.33203125" style="71" bestFit="1" customWidth="1"/>
    <col min="14618" max="14618" width="17.5546875" style="71" bestFit="1" customWidth="1"/>
    <col min="14619" max="14619" width="12.33203125" style="71" bestFit="1" customWidth="1"/>
    <col min="14620" max="14620" width="13.44140625" style="71" bestFit="1" customWidth="1"/>
    <col min="14621" max="14854" width="9.33203125" style="71"/>
    <col min="14855" max="14855" width="33.6640625" style="71" customWidth="1"/>
    <col min="14856" max="14856" width="16" style="71" customWidth="1"/>
    <col min="14857" max="14858" width="15" style="71" bestFit="1" customWidth="1"/>
    <col min="14859" max="14859" width="16.5546875" style="71" bestFit="1" customWidth="1"/>
    <col min="14860" max="14860" width="12.5546875" style="71" customWidth="1"/>
    <col min="14861" max="14861" width="17.5546875" style="71" bestFit="1" customWidth="1"/>
    <col min="14862" max="14863" width="18.33203125" style="71" bestFit="1" customWidth="1"/>
    <col min="14864" max="14864" width="12.6640625" style="71" bestFit="1" customWidth="1"/>
    <col min="14865" max="14866" width="16.5546875" style="71" bestFit="1" customWidth="1"/>
    <col min="14867" max="14868" width="13.33203125" style="71" bestFit="1" customWidth="1"/>
    <col min="14869" max="14869" width="15.5546875" style="71" bestFit="1" customWidth="1"/>
    <col min="14870" max="14870" width="13.6640625" style="71" bestFit="1" customWidth="1"/>
    <col min="14871" max="14873" width="12.33203125" style="71" bestFit="1" customWidth="1"/>
    <col min="14874" max="14874" width="17.5546875" style="71" bestFit="1" customWidth="1"/>
    <col min="14875" max="14875" width="12.33203125" style="71" bestFit="1" customWidth="1"/>
    <col min="14876" max="14876" width="13.44140625" style="71" bestFit="1" customWidth="1"/>
    <col min="14877" max="15110" width="9.33203125" style="71"/>
    <col min="15111" max="15111" width="33.6640625" style="71" customWidth="1"/>
    <col min="15112" max="15112" width="16" style="71" customWidth="1"/>
    <col min="15113" max="15114" width="15" style="71" bestFit="1" customWidth="1"/>
    <col min="15115" max="15115" width="16.5546875" style="71" bestFit="1" customWidth="1"/>
    <col min="15116" max="15116" width="12.5546875" style="71" customWidth="1"/>
    <col min="15117" max="15117" width="17.5546875" style="71" bestFit="1" customWidth="1"/>
    <col min="15118" max="15119" width="18.33203125" style="71" bestFit="1" customWidth="1"/>
    <col min="15120" max="15120" width="12.6640625" style="71" bestFit="1" customWidth="1"/>
    <col min="15121" max="15122" width="16.5546875" style="71" bestFit="1" customWidth="1"/>
    <col min="15123" max="15124" width="13.33203125" style="71" bestFit="1" customWidth="1"/>
    <col min="15125" max="15125" width="15.5546875" style="71" bestFit="1" customWidth="1"/>
    <col min="15126" max="15126" width="13.6640625" style="71" bestFit="1" customWidth="1"/>
    <col min="15127" max="15129" width="12.33203125" style="71" bestFit="1" customWidth="1"/>
    <col min="15130" max="15130" width="17.5546875" style="71" bestFit="1" customWidth="1"/>
    <col min="15131" max="15131" width="12.33203125" style="71" bestFit="1" customWidth="1"/>
    <col min="15132" max="15132" width="13.44140625" style="71" bestFit="1" customWidth="1"/>
    <col min="15133" max="15366" width="9.33203125" style="71"/>
    <col min="15367" max="15367" width="33.6640625" style="71" customWidth="1"/>
    <col min="15368" max="15368" width="16" style="71" customWidth="1"/>
    <col min="15369" max="15370" width="15" style="71" bestFit="1" customWidth="1"/>
    <col min="15371" max="15371" width="16.5546875" style="71" bestFit="1" customWidth="1"/>
    <col min="15372" max="15372" width="12.5546875" style="71" customWidth="1"/>
    <col min="15373" max="15373" width="17.5546875" style="71" bestFit="1" customWidth="1"/>
    <col min="15374" max="15375" width="18.33203125" style="71" bestFit="1" customWidth="1"/>
    <col min="15376" max="15376" width="12.6640625" style="71" bestFit="1" customWidth="1"/>
    <col min="15377" max="15378" width="16.5546875" style="71" bestFit="1" customWidth="1"/>
    <col min="15379" max="15380" width="13.33203125" style="71" bestFit="1" customWidth="1"/>
    <col min="15381" max="15381" width="15.5546875" style="71" bestFit="1" customWidth="1"/>
    <col min="15382" max="15382" width="13.6640625" style="71" bestFit="1" customWidth="1"/>
    <col min="15383" max="15385" width="12.33203125" style="71" bestFit="1" customWidth="1"/>
    <col min="15386" max="15386" width="17.5546875" style="71" bestFit="1" customWidth="1"/>
    <col min="15387" max="15387" width="12.33203125" style="71" bestFit="1" customWidth="1"/>
    <col min="15388" max="15388" width="13.44140625" style="71" bestFit="1" customWidth="1"/>
    <col min="15389" max="15622" width="9.33203125" style="71"/>
    <col min="15623" max="15623" width="33.6640625" style="71" customWidth="1"/>
    <col min="15624" max="15624" width="16" style="71" customWidth="1"/>
    <col min="15625" max="15626" width="15" style="71" bestFit="1" customWidth="1"/>
    <col min="15627" max="15627" width="16.5546875" style="71" bestFit="1" customWidth="1"/>
    <col min="15628" max="15628" width="12.5546875" style="71" customWidth="1"/>
    <col min="15629" max="15629" width="17.5546875" style="71" bestFit="1" customWidth="1"/>
    <col min="15630" max="15631" width="18.33203125" style="71" bestFit="1" customWidth="1"/>
    <col min="15632" max="15632" width="12.6640625" style="71" bestFit="1" customWidth="1"/>
    <col min="15633" max="15634" width="16.5546875" style="71" bestFit="1" customWidth="1"/>
    <col min="15635" max="15636" width="13.33203125" style="71" bestFit="1" customWidth="1"/>
    <col min="15637" max="15637" width="15.5546875" style="71" bestFit="1" customWidth="1"/>
    <col min="15638" max="15638" width="13.6640625" style="71" bestFit="1" customWidth="1"/>
    <col min="15639" max="15641" width="12.33203125" style="71" bestFit="1" customWidth="1"/>
    <col min="15642" max="15642" width="17.5546875" style="71" bestFit="1" customWidth="1"/>
    <col min="15643" max="15643" width="12.33203125" style="71" bestFit="1" customWidth="1"/>
    <col min="15644" max="15644" width="13.44140625" style="71" bestFit="1" customWidth="1"/>
    <col min="15645" max="15878" width="9.33203125" style="71"/>
    <col min="15879" max="15879" width="33.6640625" style="71" customWidth="1"/>
    <col min="15880" max="15880" width="16" style="71" customWidth="1"/>
    <col min="15881" max="15882" width="15" style="71" bestFit="1" customWidth="1"/>
    <col min="15883" max="15883" width="16.5546875" style="71" bestFit="1" customWidth="1"/>
    <col min="15884" max="15884" width="12.5546875" style="71" customWidth="1"/>
    <col min="15885" max="15885" width="17.5546875" style="71" bestFit="1" customWidth="1"/>
    <col min="15886" max="15887" width="18.33203125" style="71" bestFit="1" customWidth="1"/>
    <col min="15888" max="15888" width="12.6640625" style="71" bestFit="1" customWidth="1"/>
    <col min="15889" max="15890" width="16.5546875" style="71" bestFit="1" customWidth="1"/>
    <col min="15891" max="15892" width="13.33203125" style="71" bestFit="1" customWidth="1"/>
    <col min="15893" max="15893" width="15.5546875" style="71" bestFit="1" customWidth="1"/>
    <col min="15894" max="15894" width="13.6640625" style="71" bestFit="1" customWidth="1"/>
    <col min="15895" max="15897" width="12.33203125" style="71" bestFit="1" customWidth="1"/>
    <col min="15898" max="15898" width="17.5546875" style="71" bestFit="1" customWidth="1"/>
    <col min="15899" max="15899" width="12.33203125" style="71" bestFit="1" customWidth="1"/>
    <col min="15900" max="15900" width="13.44140625" style="71" bestFit="1" customWidth="1"/>
    <col min="15901" max="16134" width="9.33203125" style="71"/>
    <col min="16135" max="16135" width="33.6640625" style="71" customWidth="1"/>
    <col min="16136" max="16136" width="16" style="71" customWidth="1"/>
    <col min="16137" max="16138" width="15" style="71" bestFit="1" customWidth="1"/>
    <col min="16139" max="16139" width="16.5546875" style="71" bestFit="1" customWidth="1"/>
    <col min="16140" max="16140" width="12.5546875" style="71" customWidth="1"/>
    <col min="16141" max="16141" width="17.5546875" style="71" bestFit="1" customWidth="1"/>
    <col min="16142" max="16143" width="18.33203125" style="71" bestFit="1" customWidth="1"/>
    <col min="16144" max="16144" width="12.6640625" style="71" bestFit="1" customWidth="1"/>
    <col min="16145" max="16146" width="16.5546875" style="71" bestFit="1" customWidth="1"/>
    <col min="16147" max="16148" width="13.33203125" style="71" bestFit="1" customWidth="1"/>
    <col min="16149" max="16149" width="15.5546875" style="71" bestFit="1" customWidth="1"/>
    <col min="16150" max="16150" width="13.6640625" style="71" bestFit="1" customWidth="1"/>
    <col min="16151" max="16153" width="12.33203125" style="71" bestFit="1" customWidth="1"/>
    <col min="16154" max="16154" width="17.5546875" style="71" bestFit="1" customWidth="1"/>
    <col min="16155" max="16155" width="12.33203125" style="71" bestFit="1" customWidth="1"/>
    <col min="16156" max="16156" width="13.44140625" style="71" bestFit="1" customWidth="1"/>
    <col min="16157" max="16384" width="9.33203125" style="71"/>
  </cols>
  <sheetData>
    <row r="1" spans="1:40" ht="13.8">
      <c r="B1" s="650" t="s">
        <v>141</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row>
    <row r="2" spans="1:40" ht="20.399999999999999">
      <c r="B2" s="651" t="s">
        <v>142</v>
      </c>
      <c r="C2" s="414" t="s">
        <v>143</v>
      </c>
      <c r="D2" s="651" t="s">
        <v>144</v>
      </c>
      <c r="E2" s="651"/>
      <c r="F2" s="414" t="s">
        <v>143</v>
      </c>
      <c r="G2" s="414" t="s">
        <v>145</v>
      </c>
      <c r="H2" s="652" t="s">
        <v>146</v>
      </c>
      <c r="I2" s="652"/>
      <c r="J2" s="652"/>
      <c r="K2" s="652"/>
      <c r="L2" s="652"/>
      <c r="M2" s="652"/>
      <c r="N2" s="653" t="s">
        <v>147</v>
      </c>
      <c r="O2" s="654"/>
      <c r="P2" s="654"/>
      <c r="Q2" s="654"/>
      <c r="R2" s="654"/>
      <c r="S2" s="654"/>
      <c r="T2" s="654"/>
      <c r="U2" s="655"/>
      <c r="V2" s="656" t="s">
        <v>148</v>
      </c>
      <c r="W2" s="657"/>
      <c r="X2" s="657"/>
      <c r="Y2" s="658"/>
      <c r="Z2" s="659" t="s">
        <v>149</v>
      </c>
      <c r="AA2" s="652" t="s">
        <v>35</v>
      </c>
    </row>
    <row r="3" spans="1:40" s="79" customFormat="1" ht="30.6">
      <c r="B3" s="651"/>
      <c r="C3" s="415">
        <v>44742</v>
      </c>
      <c r="D3" s="414" t="s">
        <v>150</v>
      </c>
      <c r="E3" s="414" t="s">
        <v>95</v>
      </c>
      <c r="F3" s="415">
        <v>44561</v>
      </c>
      <c r="G3" s="414" t="s">
        <v>151</v>
      </c>
      <c r="H3" s="204" t="s">
        <v>368</v>
      </c>
      <c r="I3" s="204" t="s">
        <v>43</v>
      </c>
      <c r="J3" s="204" t="s">
        <v>152</v>
      </c>
      <c r="K3" s="204" t="s">
        <v>88</v>
      </c>
      <c r="L3" s="204" t="s">
        <v>369</v>
      </c>
      <c r="M3" s="204" t="s">
        <v>60</v>
      </c>
      <c r="N3" s="203" t="s">
        <v>370</v>
      </c>
      <c r="O3" s="203" t="s">
        <v>371</v>
      </c>
      <c r="P3" s="203" t="s">
        <v>367</v>
      </c>
      <c r="Q3" s="203" t="s">
        <v>372</v>
      </c>
      <c r="R3" s="203" t="s">
        <v>373</v>
      </c>
      <c r="S3" s="203" t="s">
        <v>374</v>
      </c>
      <c r="T3" s="203" t="s">
        <v>375</v>
      </c>
      <c r="U3" s="203" t="s">
        <v>376</v>
      </c>
      <c r="V3" s="204" t="s">
        <v>377</v>
      </c>
      <c r="W3" s="204" t="s">
        <v>378</v>
      </c>
      <c r="X3" s="204" t="s">
        <v>379</v>
      </c>
      <c r="Y3" s="204" t="s">
        <v>117</v>
      </c>
      <c r="Z3" s="660"/>
      <c r="AA3" s="652"/>
    </row>
    <row r="4" spans="1:40" s="26" customFormat="1" ht="10.199999999999999">
      <c r="A4" s="26">
        <v>1</v>
      </c>
      <c r="B4" s="213" t="s">
        <v>3</v>
      </c>
      <c r="C4" s="82">
        <f>+VLOOKUP(A4,Clasificación!C:J,5,FALSE)</f>
        <v>0</v>
      </c>
      <c r="D4" s="82"/>
      <c r="E4" s="82"/>
      <c r="F4" s="82">
        <f>+VLOOKUP(A4,Clasificación!C:K,9,FALSE)</f>
        <v>0</v>
      </c>
      <c r="G4" s="82">
        <f t="shared" ref="G4:G66" si="0">C4+D4-E4-F4</f>
        <v>0</v>
      </c>
      <c r="H4" s="82"/>
      <c r="I4" s="82"/>
      <c r="J4" s="82"/>
      <c r="K4" s="82"/>
      <c r="L4" s="82"/>
      <c r="M4" s="82"/>
      <c r="N4" s="82"/>
      <c r="O4" s="82"/>
      <c r="P4" s="82"/>
      <c r="Q4" s="82"/>
      <c r="R4" s="82"/>
      <c r="S4" s="82"/>
      <c r="T4" s="82"/>
      <c r="U4" s="82"/>
      <c r="V4" s="82"/>
      <c r="W4" s="82"/>
      <c r="X4" s="82"/>
      <c r="Y4" s="82"/>
      <c r="Z4" s="82"/>
      <c r="AA4" s="82"/>
      <c r="AB4" s="83"/>
      <c r="AC4" s="214"/>
      <c r="AD4" s="214"/>
      <c r="AE4" s="214"/>
      <c r="AF4" s="214"/>
      <c r="AG4" s="214"/>
      <c r="AH4" s="214"/>
      <c r="AI4" s="214"/>
      <c r="AJ4" s="214"/>
      <c r="AK4" s="214"/>
      <c r="AL4" s="214"/>
      <c r="AM4" s="214"/>
      <c r="AN4" s="214"/>
    </row>
    <row r="5" spans="1:40" s="26" customFormat="1" ht="10.199999999999999">
      <c r="A5" s="26">
        <v>11</v>
      </c>
      <c r="B5" s="213" t="s">
        <v>4</v>
      </c>
      <c r="C5" s="82">
        <f>+VLOOKUP(A5,Clasificación!C:J,5,FALSE)</f>
        <v>0</v>
      </c>
      <c r="D5" s="82"/>
      <c r="E5" s="82"/>
      <c r="F5" s="82">
        <f>+VLOOKUP(A5,Clasificación!C:K,9,FALSE)</f>
        <v>0</v>
      </c>
      <c r="G5" s="82">
        <f t="shared" si="0"/>
        <v>0</v>
      </c>
      <c r="H5" s="82"/>
      <c r="I5" s="82"/>
      <c r="J5" s="82"/>
      <c r="K5" s="82"/>
      <c r="L5" s="82"/>
      <c r="M5" s="82"/>
      <c r="N5" s="82"/>
      <c r="O5" s="82"/>
      <c r="P5" s="82"/>
      <c r="Q5" s="82"/>
      <c r="R5" s="82"/>
      <c r="S5" s="82"/>
      <c r="T5" s="82"/>
      <c r="U5" s="82"/>
      <c r="V5" s="82"/>
      <c r="W5" s="82"/>
      <c r="X5" s="82"/>
      <c r="Y5" s="82"/>
      <c r="Z5" s="82"/>
      <c r="AA5" s="82"/>
      <c r="AB5" s="83"/>
      <c r="AC5" s="214"/>
      <c r="AD5" s="214"/>
      <c r="AE5" s="214"/>
      <c r="AF5" s="214"/>
      <c r="AG5" s="214"/>
      <c r="AH5" s="214"/>
      <c r="AI5" s="214"/>
      <c r="AJ5" s="214"/>
      <c r="AK5" s="214"/>
      <c r="AL5" s="214"/>
      <c r="AM5" s="214"/>
      <c r="AN5" s="214"/>
    </row>
    <row r="6" spans="1:40" s="26" customFormat="1" ht="10.199999999999999">
      <c r="A6" s="26">
        <v>111</v>
      </c>
      <c r="B6" s="213" t="s">
        <v>5</v>
      </c>
      <c r="C6" s="82">
        <f>+VLOOKUP(A6,Clasificación!C:J,5,FALSE)</f>
        <v>0</v>
      </c>
      <c r="D6" s="82"/>
      <c r="E6" s="82"/>
      <c r="F6" s="82">
        <f>+VLOOKUP(A6,Clasificación!C:K,9,FALSE)</f>
        <v>0</v>
      </c>
      <c r="G6" s="82">
        <f t="shared" si="0"/>
        <v>0</v>
      </c>
      <c r="H6" s="82"/>
      <c r="I6" s="82"/>
      <c r="J6" s="82"/>
      <c r="K6" s="82"/>
      <c r="L6" s="82"/>
      <c r="M6" s="82"/>
      <c r="N6" s="82"/>
      <c r="O6" s="82"/>
      <c r="P6" s="82"/>
      <c r="Q6" s="82"/>
      <c r="R6" s="82"/>
      <c r="S6" s="82"/>
      <c r="T6" s="82"/>
      <c r="U6" s="82"/>
      <c r="V6" s="82"/>
      <c r="W6" s="82"/>
      <c r="X6" s="82"/>
      <c r="Y6" s="82"/>
      <c r="Z6" s="82"/>
      <c r="AA6" s="82">
        <f t="shared" ref="AA6:AA57" si="1">SUM(G6:Z6)</f>
        <v>0</v>
      </c>
      <c r="AB6" s="83"/>
      <c r="AC6" s="214"/>
      <c r="AD6" s="214"/>
      <c r="AE6" s="214"/>
      <c r="AF6" s="214"/>
      <c r="AG6" s="214"/>
      <c r="AH6" s="214"/>
      <c r="AI6" s="214"/>
      <c r="AJ6" s="214"/>
      <c r="AK6" s="214"/>
      <c r="AL6" s="214"/>
      <c r="AM6" s="214"/>
      <c r="AN6" s="214"/>
    </row>
    <row r="7" spans="1:40" s="26" customFormat="1" ht="10.199999999999999">
      <c r="A7" s="26">
        <v>11103</v>
      </c>
      <c r="B7" s="213" t="s">
        <v>16</v>
      </c>
      <c r="C7" s="82">
        <f>+VLOOKUP(A7,Clasificación!C:J,5,FALSE)</f>
        <v>0</v>
      </c>
      <c r="D7" s="82"/>
      <c r="E7" s="82"/>
      <c r="F7" s="82">
        <f>+VLOOKUP(A7,Clasificación!C:K,9,FALSE)</f>
        <v>0</v>
      </c>
      <c r="G7" s="82">
        <f t="shared" si="0"/>
        <v>0</v>
      </c>
      <c r="H7" s="82"/>
      <c r="I7" s="82"/>
      <c r="J7" s="82"/>
      <c r="K7" s="82"/>
      <c r="L7" s="82"/>
      <c r="M7" s="82"/>
      <c r="N7" s="82"/>
      <c r="O7" s="82"/>
      <c r="P7" s="82"/>
      <c r="Q7" s="82"/>
      <c r="R7" s="82"/>
      <c r="S7" s="82"/>
      <c r="T7" s="82"/>
      <c r="U7" s="82"/>
      <c r="V7" s="82"/>
      <c r="W7" s="82"/>
      <c r="X7" s="82"/>
      <c r="Y7" s="82"/>
      <c r="Z7" s="82"/>
      <c r="AA7" s="82">
        <f t="shared" si="1"/>
        <v>0</v>
      </c>
      <c r="AB7" s="83"/>
      <c r="AC7" s="214"/>
      <c r="AD7" s="214"/>
      <c r="AE7" s="214"/>
      <c r="AF7" s="214"/>
      <c r="AG7" s="214"/>
      <c r="AH7" s="214"/>
      <c r="AI7" s="214"/>
      <c r="AJ7" s="214"/>
      <c r="AK7" s="214"/>
      <c r="AL7" s="214"/>
      <c r="AM7" s="214"/>
      <c r="AN7" s="214"/>
    </row>
    <row r="8" spans="1:40" s="26" customFormat="1" ht="10.199999999999999">
      <c r="A8" s="26">
        <v>1110301</v>
      </c>
      <c r="B8" s="213" t="s">
        <v>605</v>
      </c>
      <c r="C8" s="592">
        <v>16263412</v>
      </c>
      <c r="D8" s="82"/>
      <c r="E8" s="82"/>
      <c r="F8" s="82">
        <v>6700041</v>
      </c>
      <c r="G8" s="82">
        <f>C8+D8-E8-F8</f>
        <v>9563371</v>
      </c>
      <c r="H8" s="82">
        <v>0</v>
      </c>
      <c r="I8" s="82"/>
      <c r="J8" s="82"/>
      <c r="K8" s="82"/>
      <c r="L8" s="82"/>
      <c r="M8" s="82"/>
      <c r="N8" s="82"/>
      <c r="O8" s="82"/>
      <c r="P8" s="82"/>
      <c r="Q8" s="82"/>
      <c r="R8" s="82"/>
      <c r="S8" s="82"/>
      <c r="T8" s="82"/>
      <c r="U8" s="82"/>
      <c r="V8" s="82"/>
      <c r="W8" s="82"/>
      <c r="X8" s="82"/>
      <c r="Y8" s="82"/>
      <c r="Z8" s="82"/>
      <c r="AA8" s="82">
        <f>SUM(G8:Z8)</f>
        <v>9563371</v>
      </c>
      <c r="AB8" s="83"/>
      <c r="AC8" s="214"/>
      <c r="AD8" s="214"/>
      <c r="AE8" s="214"/>
      <c r="AF8" s="214"/>
      <c r="AG8" s="214"/>
      <c r="AH8" s="214"/>
      <c r="AI8" s="214"/>
      <c r="AJ8" s="214"/>
      <c r="AK8" s="214"/>
      <c r="AL8" s="214"/>
      <c r="AM8" s="214"/>
      <c r="AN8" s="214"/>
    </row>
    <row r="9" spans="1:40" s="26" customFormat="1" ht="10.199999999999999">
      <c r="A9" s="26">
        <v>1110302</v>
      </c>
      <c r="B9" s="213" t="s">
        <v>608</v>
      </c>
      <c r="C9" s="592">
        <v>1405314336</v>
      </c>
      <c r="D9" s="82"/>
      <c r="E9" s="82"/>
      <c r="F9" s="82">
        <v>1555092621</v>
      </c>
      <c r="G9" s="82">
        <f>C9+D9-E9-F9</f>
        <v>-149778285</v>
      </c>
      <c r="H9" s="82">
        <v>0</v>
      </c>
      <c r="I9" s="82"/>
      <c r="J9" s="82"/>
      <c r="K9" s="82"/>
      <c r="L9" s="82"/>
      <c r="M9" s="82"/>
      <c r="N9" s="82"/>
      <c r="O9" s="82"/>
      <c r="P9" s="82"/>
      <c r="Q9" s="82"/>
      <c r="R9" s="82"/>
      <c r="S9" s="82"/>
      <c r="T9" s="82"/>
      <c r="U9" s="82"/>
      <c r="V9" s="82"/>
      <c r="W9" s="82"/>
      <c r="X9" s="82"/>
      <c r="Y9" s="82"/>
      <c r="Z9" s="82"/>
      <c r="AA9" s="82">
        <f>SUM(G9:Z9)</f>
        <v>-149778285</v>
      </c>
      <c r="AB9" s="83"/>
      <c r="AC9" s="214"/>
      <c r="AD9" s="214"/>
      <c r="AE9" s="214"/>
      <c r="AF9" s="214"/>
      <c r="AG9" s="214"/>
      <c r="AH9" s="214"/>
      <c r="AI9" s="214"/>
      <c r="AJ9" s="214"/>
      <c r="AK9" s="214"/>
      <c r="AL9" s="214"/>
      <c r="AM9" s="214"/>
      <c r="AN9" s="214"/>
    </row>
    <row r="10" spans="1:40" s="26" customFormat="1" ht="10.199999999999999">
      <c r="B10" s="213"/>
      <c r="C10" s="82"/>
      <c r="D10" s="82"/>
      <c r="E10" s="82"/>
      <c r="F10" s="82"/>
      <c r="G10" s="82"/>
      <c r="H10" s="82"/>
      <c r="I10" s="82"/>
      <c r="J10" s="82"/>
      <c r="K10" s="82"/>
      <c r="L10" s="82"/>
      <c r="M10" s="82"/>
      <c r="N10" s="82"/>
      <c r="O10" s="82"/>
      <c r="P10" s="82"/>
      <c r="Q10" s="82"/>
      <c r="R10" s="82"/>
      <c r="S10" s="82"/>
      <c r="T10" s="82"/>
      <c r="U10" s="82"/>
      <c r="V10" s="82"/>
      <c r="W10" s="82"/>
      <c r="X10" s="82"/>
      <c r="Y10" s="82"/>
      <c r="Z10" s="82"/>
      <c r="AA10" s="82">
        <f t="shared" si="1"/>
        <v>0</v>
      </c>
      <c r="AB10" s="83"/>
      <c r="AC10" s="214"/>
      <c r="AD10" s="214"/>
      <c r="AE10" s="214"/>
      <c r="AF10" s="214"/>
      <c r="AG10" s="214"/>
      <c r="AH10" s="214"/>
      <c r="AI10" s="214"/>
      <c r="AJ10" s="214"/>
      <c r="AK10" s="214"/>
      <c r="AL10" s="214"/>
      <c r="AM10" s="214"/>
      <c r="AN10" s="214"/>
    </row>
    <row r="11" spans="1:40" s="26" customFormat="1" ht="10.199999999999999">
      <c r="A11" s="26">
        <v>113</v>
      </c>
      <c r="B11" s="213" t="s">
        <v>612</v>
      </c>
      <c r="C11" s="82">
        <f>+VLOOKUP(A11,Clasificación!C:J,5,FALSE)</f>
        <v>0</v>
      </c>
      <c r="D11" s="82"/>
      <c r="E11" s="82"/>
      <c r="F11" s="82">
        <f>+VLOOKUP(A11,Clasificación!C:K,9,FALSE)</f>
        <v>0</v>
      </c>
      <c r="G11" s="82">
        <f t="shared" si="0"/>
        <v>0</v>
      </c>
      <c r="H11" s="82"/>
      <c r="I11" s="82"/>
      <c r="J11" s="82"/>
      <c r="K11" s="82"/>
      <c r="L11" s="82"/>
      <c r="M11" s="82"/>
      <c r="N11" s="82"/>
      <c r="O11" s="82"/>
      <c r="P11" s="82"/>
      <c r="Q11" s="82"/>
      <c r="R11" s="82"/>
      <c r="S11" s="82"/>
      <c r="T11" s="82"/>
      <c r="U11" s="82"/>
      <c r="V11" s="82"/>
      <c r="W11" s="82"/>
      <c r="X11" s="82"/>
      <c r="Y11" s="82"/>
      <c r="Z11" s="82"/>
      <c r="AA11" s="82">
        <f t="shared" si="1"/>
        <v>0</v>
      </c>
      <c r="AB11" s="83"/>
      <c r="AC11" s="214"/>
      <c r="AD11" s="214"/>
      <c r="AE11" s="214"/>
      <c r="AF11" s="214"/>
      <c r="AG11" s="214"/>
      <c r="AH11" s="214"/>
      <c r="AI11" s="214"/>
      <c r="AJ11" s="214"/>
      <c r="AK11" s="214"/>
      <c r="AL11" s="214"/>
      <c r="AM11" s="214"/>
      <c r="AN11" s="214"/>
    </row>
    <row r="12" spans="1:40" s="26" customFormat="1" ht="10.199999999999999">
      <c r="A12" s="26">
        <v>11303</v>
      </c>
      <c r="B12" s="213" t="s">
        <v>328</v>
      </c>
      <c r="C12" s="82">
        <f>+VLOOKUP(A12,Clasificación!C:J,5,FALSE)</f>
        <v>0</v>
      </c>
      <c r="D12" s="82"/>
      <c r="E12" s="82"/>
      <c r="F12" s="82">
        <f>+VLOOKUP(A12,Clasificación!C:K,9,FALSE)</f>
        <v>0</v>
      </c>
      <c r="G12" s="82">
        <f t="shared" si="0"/>
        <v>0</v>
      </c>
      <c r="H12" s="82"/>
      <c r="I12" s="82"/>
      <c r="J12" s="82"/>
      <c r="K12" s="82"/>
      <c r="L12" s="82"/>
      <c r="M12" s="82"/>
      <c r="N12" s="82"/>
      <c r="O12" s="82"/>
      <c r="P12" s="82"/>
      <c r="Q12" s="82"/>
      <c r="R12" s="82"/>
      <c r="S12" s="82"/>
      <c r="T12" s="82"/>
      <c r="U12" s="82"/>
      <c r="V12" s="82"/>
      <c r="W12" s="82"/>
      <c r="X12" s="82"/>
      <c r="Y12" s="82"/>
      <c r="Z12" s="82"/>
      <c r="AA12" s="82">
        <f t="shared" si="1"/>
        <v>0</v>
      </c>
      <c r="AB12" s="83"/>
      <c r="AC12" s="214"/>
      <c r="AD12" s="214"/>
      <c r="AE12" s="214"/>
      <c r="AF12" s="214"/>
      <c r="AG12" s="214"/>
      <c r="AH12" s="214"/>
      <c r="AI12" s="214"/>
      <c r="AJ12" s="214"/>
      <c r="AK12" s="214"/>
      <c r="AL12" s="214"/>
      <c r="AM12" s="214"/>
      <c r="AN12" s="214"/>
    </row>
    <row r="13" spans="1:40" s="26" customFormat="1" ht="10.199999999999999">
      <c r="A13" s="26">
        <v>1130301</v>
      </c>
      <c r="B13" s="213" t="s">
        <v>329</v>
      </c>
      <c r="C13" s="82">
        <f>+VLOOKUP(A13,Clasificación!C:J,5,FALSE)</f>
        <v>0</v>
      </c>
      <c r="D13" s="82"/>
      <c r="E13" s="82"/>
      <c r="F13" s="82">
        <f>+VLOOKUP(A13,Clasificación!C:K,9,FALSE)</f>
        <v>0</v>
      </c>
      <c r="G13" s="82">
        <f t="shared" si="0"/>
        <v>0</v>
      </c>
      <c r="H13" s="82"/>
      <c r="I13" s="82"/>
      <c r="J13" s="82"/>
      <c r="K13" s="82"/>
      <c r="L13" s="82"/>
      <c r="M13" s="82"/>
      <c r="N13" s="82"/>
      <c r="O13" s="82"/>
      <c r="P13" s="82"/>
      <c r="Q13" s="82"/>
      <c r="R13" s="82"/>
      <c r="S13" s="82"/>
      <c r="T13" s="82"/>
      <c r="U13" s="82"/>
      <c r="V13" s="82"/>
      <c r="W13" s="82"/>
      <c r="X13" s="82"/>
      <c r="Y13" s="82"/>
      <c r="Z13" s="82"/>
      <c r="AA13" s="82">
        <f t="shared" si="1"/>
        <v>0</v>
      </c>
      <c r="AB13" s="83"/>
      <c r="AC13" s="214"/>
      <c r="AD13" s="214"/>
      <c r="AE13" s="214"/>
      <c r="AF13" s="214"/>
      <c r="AG13" s="214"/>
      <c r="AH13" s="214"/>
      <c r="AI13" s="214"/>
      <c r="AJ13" s="214"/>
      <c r="AK13" s="214"/>
      <c r="AL13" s="214"/>
      <c r="AM13" s="214"/>
      <c r="AN13" s="214"/>
    </row>
    <row r="14" spans="1:40" s="587" customFormat="1" ht="10.199999999999999">
      <c r="A14" s="587">
        <v>113030102</v>
      </c>
      <c r="B14" s="588" t="s">
        <v>329</v>
      </c>
      <c r="C14" s="592">
        <f>+VLOOKUP(A14,Clasificación!C:J,5,FALSE)</f>
        <v>684131895</v>
      </c>
      <c r="D14" s="589"/>
      <c r="E14" s="589">
        <v>0</v>
      </c>
      <c r="F14" s="589">
        <f>+VLOOKUP(A14,Clasificación!C:K,9,FALSE)</f>
        <v>0</v>
      </c>
      <c r="G14" s="589">
        <f t="shared" si="0"/>
        <v>684131895</v>
      </c>
      <c r="H14" s="589">
        <f>-G14</f>
        <v>-684131895</v>
      </c>
      <c r="I14" s="589"/>
      <c r="J14" s="589"/>
      <c r="K14" s="589"/>
      <c r="L14" s="589"/>
      <c r="M14" s="589"/>
      <c r="N14" s="589"/>
      <c r="O14" s="589"/>
      <c r="P14" s="589"/>
      <c r="Q14" s="589"/>
      <c r="R14" s="589"/>
      <c r="S14" s="589"/>
      <c r="T14" s="589"/>
      <c r="U14" s="589"/>
      <c r="V14" s="589"/>
      <c r="W14" s="589"/>
      <c r="X14" s="589"/>
      <c r="Y14" s="589"/>
      <c r="Z14" s="589"/>
      <c r="AA14" s="589">
        <f t="shared" si="1"/>
        <v>0</v>
      </c>
      <c r="AB14" s="590"/>
      <c r="AC14" s="591"/>
      <c r="AD14" s="591"/>
      <c r="AE14" s="591"/>
      <c r="AF14" s="591"/>
      <c r="AG14" s="591"/>
      <c r="AH14" s="591"/>
      <c r="AI14" s="591"/>
      <c r="AJ14" s="591"/>
      <c r="AK14" s="591"/>
      <c r="AL14" s="591"/>
      <c r="AM14" s="591"/>
      <c r="AN14" s="591"/>
    </row>
    <row r="15" spans="1:40" s="26" customFormat="1" ht="10.199999999999999">
      <c r="A15" s="26">
        <v>11308</v>
      </c>
      <c r="B15" s="213" t="s">
        <v>613</v>
      </c>
      <c r="C15" s="82">
        <v>0</v>
      </c>
      <c r="D15" s="82"/>
      <c r="E15" s="82"/>
      <c r="F15" s="82">
        <v>0</v>
      </c>
      <c r="G15" s="82">
        <f t="shared" si="0"/>
        <v>0</v>
      </c>
      <c r="H15" s="82"/>
      <c r="I15" s="82"/>
      <c r="J15" s="82"/>
      <c r="K15" s="82"/>
      <c r="L15" s="82">
        <f>-G15</f>
        <v>0</v>
      </c>
      <c r="M15" s="82"/>
      <c r="N15" s="82"/>
      <c r="O15" s="82"/>
      <c r="P15" s="82"/>
      <c r="Q15" s="82"/>
      <c r="R15" s="82"/>
      <c r="S15" s="82"/>
      <c r="T15" s="82"/>
      <c r="U15" s="82"/>
      <c r="V15" s="82"/>
      <c r="W15" s="82"/>
      <c r="X15" s="82"/>
      <c r="Y15" s="82"/>
      <c r="Z15" s="82"/>
      <c r="AA15" s="82">
        <f t="shared" si="1"/>
        <v>0</v>
      </c>
      <c r="AB15" s="83"/>
      <c r="AC15" s="214"/>
      <c r="AD15" s="214"/>
      <c r="AE15" s="214"/>
      <c r="AF15" s="214"/>
      <c r="AG15" s="214"/>
      <c r="AH15" s="214"/>
      <c r="AI15" s="214"/>
      <c r="AJ15" s="214"/>
      <c r="AK15" s="214"/>
      <c r="AL15" s="214"/>
      <c r="AM15" s="214"/>
      <c r="AN15" s="214"/>
    </row>
    <row r="16" spans="1:40" s="26" customFormat="1" ht="10.199999999999999">
      <c r="A16" s="26">
        <v>1130801</v>
      </c>
      <c r="B16" s="213" t="s">
        <v>231</v>
      </c>
      <c r="C16" s="592">
        <v>1404863</v>
      </c>
      <c r="D16" s="82">
        <v>50020</v>
      </c>
      <c r="E16" s="82"/>
      <c r="F16" s="82">
        <v>1454883</v>
      </c>
      <c r="G16" s="82">
        <f t="shared" si="0"/>
        <v>0</v>
      </c>
      <c r="H16" s="82"/>
      <c r="I16" s="82"/>
      <c r="J16" s="82"/>
      <c r="K16" s="82"/>
      <c r="L16" s="82">
        <v>0</v>
      </c>
      <c r="M16" s="82"/>
      <c r="N16" s="82"/>
      <c r="O16" s="82"/>
      <c r="P16" s="82"/>
      <c r="Q16" s="82"/>
      <c r="R16" s="82"/>
      <c r="S16" s="82"/>
      <c r="T16" s="82"/>
      <c r="U16" s="82"/>
      <c r="V16" s="82"/>
      <c r="W16" s="82"/>
      <c r="X16" s="82"/>
      <c r="Y16" s="82"/>
      <c r="Z16" s="82"/>
      <c r="AA16" s="82">
        <f t="shared" si="1"/>
        <v>0</v>
      </c>
      <c r="AB16" s="83"/>
      <c r="AC16" s="214"/>
      <c r="AD16" s="214"/>
      <c r="AE16" s="214"/>
      <c r="AF16" s="214"/>
      <c r="AG16" s="214"/>
      <c r="AH16" s="214"/>
      <c r="AI16" s="214"/>
      <c r="AJ16" s="214"/>
      <c r="AK16" s="214"/>
      <c r="AL16" s="214"/>
      <c r="AM16" s="214"/>
      <c r="AN16" s="214"/>
    </row>
    <row r="17" spans="1:40" s="26" customFormat="1" ht="10.199999999999999">
      <c r="A17" s="26">
        <v>1130802</v>
      </c>
      <c r="B17" s="213" t="s">
        <v>614</v>
      </c>
      <c r="C17" s="592">
        <v>90838052</v>
      </c>
      <c r="D17" s="82"/>
      <c r="E17" s="82"/>
      <c r="F17" s="82">
        <v>50317160</v>
      </c>
      <c r="G17" s="82">
        <f>C17+D17-E17-F17</f>
        <v>40520892</v>
      </c>
      <c r="H17" s="82"/>
      <c r="I17" s="82"/>
      <c r="J17" s="82"/>
      <c r="K17" s="82"/>
      <c r="L17" s="82">
        <v>-40520892</v>
      </c>
      <c r="M17" s="82"/>
      <c r="N17" s="82"/>
      <c r="O17" s="82"/>
      <c r="P17" s="82"/>
      <c r="Q17" s="82"/>
      <c r="R17" s="82"/>
      <c r="S17" s="82"/>
      <c r="T17" s="82"/>
      <c r="U17" s="82"/>
      <c r="V17" s="82"/>
      <c r="W17" s="82"/>
      <c r="X17" s="82"/>
      <c r="Y17" s="82"/>
      <c r="Z17" s="82"/>
      <c r="AA17" s="82">
        <f t="shared" si="1"/>
        <v>0</v>
      </c>
      <c r="AB17" s="83"/>
      <c r="AC17" s="214"/>
      <c r="AD17" s="214"/>
      <c r="AE17" s="214"/>
      <c r="AF17" s="214"/>
      <c r="AG17" s="214"/>
      <c r="AH17" s="214"/>
      <c r="AI17" s="214"/>
      <c r="AJ17" s="214"/>
      <c r="AK17" s="214"/>
      <c r="AL17" s="214"/>
      <c r="AM17" s="214"/>
      <c r="AN17" s="214"/>
    </row>
    <row r="18" spans="1:40" s="26" customFormat="1" ht="10.199999999999999">
      <c r="B18" s="213"/>
      <c r="C18" s="593"/>
      <c r="D18" s="82"/>
      <c r="E18" s="82"/>
      <c r="F18" s="82"/>
      <c r="G18" s="82">
        <f t="shared" si="0"/>
        <v>0</v>
      </c>
      <c r="H18" s="82"/>
      <c r="I18" s="82"/>
      <c r="J18" s="82"/>
      <c r="K18" s="82"/>
      <c r="L18" s="82"/>
      <c r="M18" s="82"/>
      <c r="N18" s="82"/>
      <c r="O18" s="82"/>
      <c r="P18" s="82"/>
      <c r="Q18" s="82"/>
      <c r="R18" s="82"/>
      <c r="S18" s="82"/>
      <c r="T18" s="82"/>
      <c r="U18" s="82"/>
      <c r="V18" s="82"/>
      <c r="W18" s="82"/>
      <c r="X18" s="82"/>
      <c r="Y18" s="82"/>
      <c r="Z18" s="82"/>
      <c r="AA18" s="82">
        <f t="shared" si="1"/>
        <v>0</v>
      </c>
      <c r="AB18" s="83"/>
      <c r="AC18" s="214"/>
      <c r="AD18" s="214"/>
      <c r="AE18" s="214"/>
      <c r="AF18" s="214"/>
      <c r="AG18" s="214"/>
      <c r="AH18" s="214"/>
      <c r="AI18" s="214"/>
      <c r="AJ18" s="214"/>
      <c r="AK18" s="214"/>
      <c r="AL18" s="214"/>
      <c r="AM18" s="214"/>
      <c r="AN18" s="214"/>
    </row>
    <row r="19" spans="1:40" s="26" customFormat="1" ht="10.199999999999999">
      <c r="A19" s="26">
        <v>115</v>
      </c>
      <c r="B19" s="213" t="s">
        <v>691</v>
      </c>
      <c r="C19" s="592">
        <f>+VLOOKUP(A19,Clasificación!C:J,5,FALSE)</f>
        <v>0</v>
      </c>
      <c r="D19" s="82"/>
      <c r="E19" s="82"/>
      <c r="F19" s="82">
        <f>+VLOOKUP(A19,Clasificación!C:K,9,FALSE)</f>
        <v>0</v>
      </c>
      <c r="G19" s="82">
        <f t="shared" si="0"/>
        <v>0</v>
      </c>
      <c r="H19" s="82"/>
      <c r="I19" s="82"/>
      <c r="J19" s="82"/>
      <c r="K19" s="82"/>
      <c r="L19" s="82"/>
      <c r="M19" s="82"/>
      <c r="N19" s="82"/>
      <c r="O19" s="82"/>
      <c r="P19" s="82"/>
      <c r="Q19" s="82"/>
      <c r="R19" s="82"/>
      <c r="S19" s="82"/>
      <c r="T19" s="82"/>
      <c r="U19" s="82"/>
      <c r="V19" s="82"/>
      <c r="W19" s="82"/>
      <c r="X19" s="82"/>
      <c r="Y19" s="82"/>
      <c r="Z19" s="82"/>
      <c r="AA19" s="82">
        <f t="shared" si="1"/>
        <v>0</v>
      </c>
      <c r="AB19" s="83"/>
      <c r="AC19" s="214"/>
      <c r="AD19" s="214"/>
      <c r="AE19" s="214"/>
      <c r="AF19" s="214"/>
      <c r="AG19" s="214"/>
      <c r="AH19" s="214"/>
      <c r="AI19" s="214"/>
      <c r="AJ19" s="214"/>
      <c r="AK19" s="214"/>
      <c r="AL19" s="214"/>
      <c r="AM19" s="214"/>
      <c r="AN19" s="214"/>
    </row>
    <row r="20" spans="1:40" s="26" customFormat="1" ht="10.199999999999999">
      <c r="A20" s="26">
        <v>11501</v>
      </c>
      <c r="B20" s="213" t="s">
        <v>330</v>
      </c>
      <c r="C20" s="592">
        <f>+VLOOKUP(A20,Clasificación!C:J,5,FALSE)</f>
        <v>0</v>
      </c>
      <c r="D20" s="82"/>
      <c r="E20" s="82"/>
      <c r="F20" s="82">
        <f>+VLOOKUP(A20,Clasificación!C:K,9,FALSE)</f>
        <v>0</v>
      </c>
      <c r="G20" s="82">
        <f t="shared" si="0"/>
        <v>0</v>
      </c>
      <c r="H20" s="82"/>
      <c r="I20" s="82"/>
      <c r="J20" s="82"/>
      <c r="K20" s="82"/>
      <c r="L20" s="82"/>
      <c r="M20" s="82"/>
      <c r="N20" s="82"/>
      <c r="O20" s="82"/>
      <c r="P20" s="82"/>
      <c r="Q20" s="82"/>
      <c r="R20" s="82"/>
      <c r="S20" s="82"/>
      <c r="T20" s="82"/>
      <c r="U20" s="82"/>
      <c r="V20" s="82"/>
      <c r="W20" s="82"/>
      <c r="X20" s="82"/>
      <c r="Y20" s="82"/>
      <c r="Z20" s="82"/>
      <c r="AA20" s="82">
        <f t="shared" si="1"/>
        <v>0</v>
      </c>
      <c r="AB20" s="83"/>
      <c r="AC20" s="214"/>
      <c r="AD20" s="214"/>
      <c r="AE20" s="214"/>
      <c r="AF20" s="214"/>
      <c r="AG20" s="214"/>
      <c r="AH20" s="214"/>
      <c r="AI20" s="214"/>
      <c r="AJ20" s="214"/>
      <c r="AK20" s="214"/>
      <c r="AL20" s="214"/>
      <c r="AM20" s="214"/>
      <c r="AN20" s="214"/>
    </row>
    <row r="21" spans="1:40" s="26" customFormat="1" ht="10.199999999999999">
      <c r="A21" s="26">
        <v>1150102</v>
      </c>
      <c r="B21" s="213" t="s">
        <v>692</v>
      </c>
      <c r="C21" s="592">
        <f>+VLOOKUP(A21,Clasificación!C:J,5,FALSE)</f>
        <v>41324400</v>
      </c>
      <c r="D21" s="82"/>
      <c r="E21" s="82"/>
      <c r="F21" s="82">
        <v>0</v>
      </c>
      <c r="G21" s="82">
        <f t="shared" si="0"/>
        <v>41324400</v>
      </c>
      <c r="H21" s="82"/>
      <c r="I21" s="82"/>
      <c r="J21" s="82"/>
      <c r="K21" s="82"/>
      <c r="L21" s="82">
        <f>-G21</f>
        <v>-41324400</v>
      </c>
      <c r="M21" s="82"/>
      <c r="N21" s="82"/>
      <c r="O21" s="82"/>
      <c r="P21" s="82"/>
      <c r="Q21" s="82"/>
      <c r="R21" s="82"/>
      <c r="S21" s="82"/>
      <c r="T21" s="82"/>
      <c r="U21" s="82"/>
      <c r="V21" s="82"/>
      <c r="W21" s="82"/>
      <c r="X21" s="82"/>
      <c r="Y21" s="82"/>
      <c r="Z21" s="82"/>
      <c r="AA21" s="82">
        <f t="shared" si="1"/>
        <v>0</v>
      </c>
      <c r="AB21" s="83"/>
      <c r="AC21" s="214"/>
      <c r="AD21" s="214"/>
      <c r="AE21" s="214"/>
      <c r="AF21" s="214"/>
      <c r="AG21" s="214"/>
      <c r="AH21" s="214"/>
      <c r="AI21" s="214"/>
      <c r="AJ21" s="214"/>
      <c r="AK21" s="214"/>
      <c r="AL21" s="214"/>
      <c r="AM21" s="214"/>
      <c r="AN21" s="214"/>
    </row>
    <row r="22" spans="1:40" s="26" customFormat="1" ht="10.199999999999999">
      <c r="B22" s="213"/>
      <c r="C22" s="82"/>
      <c r="D22" s="82"/>
      <c r="E22" s="82"/>
      <c r="F22" s="82"/>
      <c r="G22" s="82">
        <f t="shared" si="0"/>
        <v>0</v>
      </c>
      <c r="H22" s="82"/>
      <c r="I22" s="82"/>
      <c r="J22" s="82"/>
      <c r="K22" s="82"/>
      <c r="L22" s="82"/>
      <c r="M22" s="82"/>
      <c r="N22" s="82"/>
      <c r="O22" s="82"/>
      <c r="P22" s="82"/>
      <c r="Q22" s="82"/>
      <c r="R22" s="82"/>
      <c r="S22" s="82"/>
      <c r="T22" s="82"/>
      <c r="U22" s="82"/>
      <c r="V22" s="82"/>
      <c r="W22" s="82"/>
      <c r="X22" s="82"/>
      <c r="Y22" s="82"/>
      <c r="Z22" s="82"/>
      <c r="AA22" s="82">
        <f t="shared" si="1"/>
        <v>0</v>
      </c>
      <c r="AB22" s="83"/>
      <c r="AC22" s="214"/>
      <c r="AD22" s="214"/>
      <c r="AE22" s="214"/>
      <c r="AF22" s="214"/>
      <c r="AG22" s="214"/>
      <c r="AH22" s="214"/>
      <c r="AI22" s="214"/>
      <c r="AJ22" s="214"/>
      <c r="AK22" s="214"/>
      <c r="AL22" s="214"/>
      <c r="AM22" s="214"/>
      <c r="AN22" s="214"/>
    </row>
    <row r="23" spans="1:40" s="26" customFormat="1" ht="10.199999999999999">
      <c r="A23" s="26">
        <v>12</v>
      </c>
      <c r="B23" s="213" t="s">
        <v>7</v>
      </c>
      <c r="C23" s="82">
        <f>+VLOOKUP(A23,Clasificación!C:J,5,FALSE)</f>
        <v>0</v>
      </c>
      <c r="D23" s="82"/>
      <c r="E23" s="82"/>
      <c r="F23" s="82">
        <f>+VLOOKUP(A23,Clasificación!C:K,9,FALSE)</f>
        <v>0</v>
      </c>
      <c r="G23" s="82">
        <f t="shared" si="0"/>
        <v>0</v>
      </c>
      <c r="H23" s="82"/>
      <c r="I23" s="82"/>
      <c r="J23" s="82"/>
      <c r="K23" s="82"/>
      <c r="L23" s="82"/>
      <c r="M23" s="82"/>
      <c r="N23" s="82"/>
      <c r="O23" s="82"/>
      <c r="P23" s="82"/>
      <c r="Q23" s="82"/>
      <c r="R23" s="82"/>
      <c r="S23" s="82"/>
      <c r="T23" s="82"/>
      <c r="U23" s="82"/>
      <c r="V23" s="82"/>
      <c r="W23" s="82"/>
      <c r="X23" s="82"/>
      <c r="Y23" s="82"/>
      <c r="Z23" s="82"/>
      <c r="AA23" s="82">
        <f t="shared" si="1"/>
        <v>0</v>
      </c>
      <c r="AB23" s="83"/>
      <c r="AC23" s="214"/>
      <c r="AD23" s="214"/>
      <c r="AE23" s="214"/>
      <c r="AF23" s="214"/>
      <c r="AG23" s="214"/>
      <c r="AH23" s="214"/>
      <c r="AI23" s="214"/>
      <c r="AJ23" s="214"/>
      <c r="AK23" s="214"/>
      <c r="AL23" s="214"/>
      <c r="AM23" s="214"/>
      <c r="AN23" s="214"/>
    </row>
    <row r="24" spans="1:40" s="26" customFormat="1" ht="10.199999999999999">
      <c r="A24" s="26">
        <v>121</v>
      </c>
      <c r="B24" s="213" t="s">
        <v>98</v>
      </c>
      <c r="C24" s="82">
        <f>+VLOOKUP(A24,Clasificación!C:J,5,FALSE)</f>
        <v>0</v>
      </c>
      <c r="D24" s="82"/>
      <c r="E24" s="82"/>
      <c r="F24" s="82">
        <f>+VLOOKUP(A24,Clasificación!C:K,9,FALSE)</f>
        <v>0</v>
      </c>
      <c r="G24" s="82">
        <f t="shared" si="0"/>
        <v>0</v>
      </c>
      <c r="H24" s="82"/>
      <c r="I24" s="82"/>
      <c r="J24" s="82"/>
      <c r="K24" s="82"/>
      <c r="L24" s="82"/>
      <c r="M24" s="82"/>
      <c r="N24" s="82"/>
      <c r="O24" s="82"/>
      <c r="P24" s="82"/>
      <c r="Q24" s="82"/>
      <c r="R24" s="82"/>
      <c r="S24" s="82"/>
      <c r="T24" s="82"/>
      <c r="U24" s="82"/>
      <c r="V24" s="82"/>
      <c r="W24" s="82"/>
      <c r="X24" s="82"/>
      <c r="Y24" s="82"/>
      <c r="Z24" s="82"/>
      <c r="AA24" s="82">
        <f t="shared" si="1"/>
        <v>0</v>
      </c>
      <c r="AB24" s="83"/>
      <c r="AC24" s="214"/>
      <c r="AD24" s="214"/>
      <c r="AE24" s="214"/>
      <c r="AF24" s="214"/>
      <c r="AG24" s="214"/>
      <c r="AH24" s="214"/>
      <c r="AI24" s="214"/>
      <c r="AJ24" s="214"/>
      <c r="AK24" s="214"/>
      <c r="AL24" s="214"/>
      <c r="AM24" s="214"/>
      <c r="AN24" s="214"/>
    </row>
    <row r="25" spans="1:40" s="26" customFormat="1" ht="10.199999999999999">
      <c r="A25" s="26">
        <v>12101</v>
      </c>
      <c r="B25" s="213" t="s">
        <v>63</v>
      </c>
      <c r="C25" s="82">
        <f>+VLOOKUP(A25,Clasificación!C:J,5,FALSE)</f>
        <v>0</v>
      </c>
      <c r="D25" s="82"/>
      <c r="E25" s="82"/>
      <c r="F25" s="82">
        <f>+VLOOKUP(A25,Clasificación!C:K,9,FALSE)</f>
        <v>0</v>
      </c>
      <c r="G25" s="82">
        <f t="shared" si="0"/>
        <v>0</v>
      </c>
      <c r="H25" s="82"/>
      <c r="I25" s="82"/>
      <c r="J25" s="82"/>
      <c r="K25" s="82"/>
      <c r="L25" s="82"/>
      <c r="M25" s="82"/>
      <c r="N25" s="82"/>
      <c r="O25" s="82"/>
      <c r="P25" s="82"/>
      <c r="Q25" s="82"/>
      <c r="R25" s="82"/>
      <c r="S25" s="82"/>
      <c r="T25" s="82"/>
      <c r="U25" s="82"/>
      <c r="V25" s="82"/>
      <c r="W25" s="82"/>
      <c r="X25" s="82"/>
      <c r="Y25" s="82"/>
      <c r="Z25" s="82"/>
      <c r="AA25" s="82">
        <f t="shared" si="1"/>
        <v>0</v>
      </c>
      <c r="AB25" s="83"/>
      <c r="AC25" s="214"/>
      <c r="AD25" s="214"/>
      <c r="AE25" s="214"/>
      <c r="AF25" s="214"/>
      <c r="AG25" s="214"/>
      <c r="AH25" s="214"/>
      <c r="AI25" s="214"/>
      <c r="AJ25" s="214"/>
      <c r="AK25" s="214"/>
      <c r="AL25" s="214"/>
      <c r="AM25" s="214"/>
      <c r="AN25" s="214"/>
    </row>
    <row r="26" spans="1:40" s="26" customFormat="1" ht="10.199999999999999">
      <c r="A26" s="26">
        <v>121011</v>
      </c>
      <c r="B26" s="213" t="s">
        <v>615</v>
      </c>
      <c r="C26" s="82">
        <f>+VLOOKUP(A26,Clasificación!C:J,5,FALSE)</f>
        <v>0</v>
      </c>
      <c r="D26" s="82"/>
      <c r="E26" s="82"/>
      <c r="F26" s="82">
        <f>+VLOOKUP(A26,Clasificación!C:K,9,FALSE)</f>
        <v>0</v>
      </c>
      <c r="G26" s="82">
        <f t="shared" si="0"/>
        <v>0</v>
      </c>
      <c r="H26" s="82"/>
      <c r="I26" s="82"/>
      <c r="J26" s="82"/>
      <c r="K26" s="82"/>
      <c r="L26" s="82"/>
      <c r="M26" s="82"/>
      <c r="N26" s="82"/>
      <c r="O26" s="82"/>
      <c r="P26" s="82"/>
      <c r="Q26" s="82"/>
      <c r="R26" s="82"/>
      <c r="S26" s="82"/>
      <c r="T26" s="82"/>
      <c r="U26" s="82"/>
      <c r="V26" s="82"/>
      <c r="W26" s="82"/>
      <c r="X26" s="82"/>
      <c r="Y26" s="82"/>
      <c r="Z26" s="82"/>
      <c r="AA26" s="82">
        <f t="shared" si="1"/>
        <v>0</v>
      </c>
      <c r="AB26" s="83"/>
      <c r="AC26" s="214"/>
      <c r="AD26" s="214"/>
      <c r="AE26" s="214"/>
      <c r="AF26" s="214"/>
      <c r="AG26" s="214"/>
      <c r="AH26" s="214"/>
      <c r="AI26" s="214"/>
      <c r="AJ26" s="214"/>
      <c r="AK26" s="214"/>
      <c r="AL26" s="214"/>
      <c r="AM26" s="214"/>
      <c r="AN26" s="214"/>
    </row>
    <row r="27" spans="1:40" s="26" customFormat="1" ht="10.199999999999999">
      <c r="A27" s="26">
        <v>12101103</v>
      </c>
      <c r="B27" s="213" t="s">
        <v>616</v>
      </c>
      <c r="C27" s="82">
        <f>+VLOOKUP(A27,Clasificación!C:J,5,FALSE)</f>
        <v>0</v>
      </c>
      <c r="D27" s="82"/>
      <c r="E27" s="82"/>
      <c r="F27" s="82">
        <f>+VLOOKUP(A27,Clasificación!C:K,9,FALSE)</f>
        <v>0</v>
      </c>
      <c r="G27" s="82">
        <f t="shared" si="0"/>
        <v>0</v>
      </c>
      <c r="H27" s="82"/>
      <c r="I27" s="82"/>
      <c r="J27" s="82"/>
      <c r="K27" s="82"/>
      <c r="L27" s="82"/>
      <c r="M27" s="82"/>
      <c r="N27" s="82"/>
      <c r="O27" s="82"/>
      <c r="P27" s="82"/>
      <c r="Q27" s="82"/>
      <c r="R27" s="82"/>
      <c r="S27" s="82"/>
      <c r="T27" s="82"/>
      <c r="U27" s="82"/>
      <c r="V27" s="82"/>
      <c r="W27" s="82"/>
      <c r="X27" s="82"/>
      <c r="Y27" s="82"/>
      <c r="Z27" s="82"/>
      <c r="AA27" s="82">
        <f t="shared" si="1"/>
        <v>0</v>
      </c>
      <c r="AB27" s="83"/>
      <c r="AC27" s="214"/>
      <c r="AD27" s="214"/>
      <c r="AE27" s="214"/>
      <c r="AF27" s="214"/>
      <c r="AG27" s="214"/>
      <c r="AH27" s="214"/>
      <c r="AI27" s="214"/>
      <c r="AJ27" s="214"/>
      <c r="AK27" s="214"/>
      <c r="AL27" s="214"/>
      <c r="AM27" s="214"/>
      <c r="AN27" s="214"/>
    </row>
    <row r="28" spans="1:40" s="26" customFormat="1" ht="10.199999999999999">
      <c r="A28" s="26">
        <v>1210110301</v>
      </c>
      <c r="B28" s="213" t="s">
        <v>617</v>
      </c>
      <c r="C28" s="592">
        <f>+VLOOKUP(A28,Clasificación!C:J,5,FALSE)</f>
        <v>900000000</v>
      </c>
      <c r="D28" s="82"/>
      <c r="E28" s="82"/>
      <c r="F28" s="82">
        <v>900000000</v>
      </c>
      <c r="G28" s="82">
        <f t="shared" si="0"/>
        <v>0</v>
      </c>
      <c r="H28" s="82"/>
      <c r="I28" s="82"/>
      <c r="J28" s="82"/>
      <c r="K28" s="82"/>
      <c r="L28" s="82"/>
      <c r="M28" s="82"/>
      <c r="N28" s="82"/>
      <c r="O28" s="82"/>
      <c r="P28" s="82"/>
      <c r="Q28" s="82"/>
      <c r="R28" s="82"/>
      <c r="S28" s="82"/>
      <c r="T28" s="82"/>
      <c r="U28" s="82"/>
      <c r="V28" s="82"/>
      <c r="W28" s="82"/>
      <c r="X28" s="82"/>
      <c r="Y28" s="82"/>
      <c r="Z28" s="82"/>
      <c r="AA28" s="82">
        <f t="shared" si="1"/>
        <v>0</v>
      </c>
      <c r="AB28" s="83"/>
      <c r="AC28" s="214"/>
      <c r="AD28" s="214"/>
      <c r="AE28" s="214"/>
      <c r="AF28" s="214"/>
      <c r="AG28" s="214"/>
      <c r="AH28" s="214"/>
      <c r="AI28" s="214"/>
      <c r="AJ28" s="214"/>
      <c r="AK28" s="214"/>
      <c r="AL28" s="214"/>
      <c r="AM28" s="214"/>
      <c r="AN28" s="214"/>
    </row>
    <row r="29" spans="1:40" s="26" customFormat="1" ht="10.199999999999999">
      <c r="A29" s="26">
        <v>12102</v>
      </c>
      <c r="B29" s="213" t="s">
        <v>252</v>
      </c>
      <c r="C29" s="82">
        <f>+VLOOKUP(A29,Clasificación!C:J,5,FALSE)</f>
        <v>0</v>
      </c>
      <c r="D29" s="82"/>
      <c r="E29" s="82"/>
      <c r="F29" s="82">
        <f>+VLOOKUP(A29,Clasificación!C:K,9,FALSE)</f>
        <v>0</v>
      </c>
      <c r="G29" s="82">
        <f t="shared" si="0"/>
        <v>0</v>
      </c>
      <c r="H29" s="82"/>
      <c r="I29" s="82"/>
      <c r="J29" s="82"/>
      <c r="K29" s="82"/>
      <c r="L29" s="82"/>
      <c r="M29" s="82"/>
      <c r="N29" s="82"/>
      <c r="O29" s="82"/>
      <c r="P29" s="82"/>
      <c r="Q29" s="82"/>
      <c r="R29" s="82"/>
      <c r="S29" s="82"/>
      <c r="T29" s="82"/>
      <c r="U29" s="82"/>
      <c r="V29" s="82"/>
      <c r="W29" s="82"/>
      <c r="X29" s="82"/>
      <c r="Y29" s="82"/>
      <c r="Z29" s="82"/>
      <c r="AA29" s="82">
        <f t="shared" si="1"/>
        <v>0</v>
      </c>
      <c r="AB29" s="83"/>
      <c r="AC29" s="214"/>
      <c r="AD29" s="214"/>
      <c r="AE29" s="214"/>
      <c r="AF29" s="214"/>
      <c r="AG29" s="214"/>
      <c r="AH29" s="214"/>
      <c r="AI29" s="214"/>
      <c r="AJ29" s="214"/>
      <c r="AK29" s="214"/>
      <c r="AL29" s="214"/>
      <c r="AM29" s="214"/>
      <c r="AN29" s="214"/>
    </row>
    <row r="30" spans="1:40" s="26" customFormat="1" ht="10.199999999999999">
      <c r="A30" s="26">
        <v>121021</v>
      </c>
      <c r="B30" s="213" t="s">
        <v>253</v>
      </c>
      <c r="C30" s="82">
        <f>+VLOOKUP(A30,Clasificación!C:J,5,FALSE)</f>
        <v>0</v>
      </c>
      <c r="D30" s="82"/>
      <c r="E30" s="82"/>
      <c r="F30" s="82">
        <f>+VLOOKUP(A30,Clasificación!C:K,9,FALSE)</f>
        <v>0</v>
      </c>
      <c r="G30" s="82">
        <f t="shared" si="0"/>
        <v>0</v>
      </c>
      <c r="H30" s="82"/>
      <c r="I30" s="82"/>
      <c r="J30" s="82"/>
      <c r="K30" s="82"/>
      <c r="L30" s="82"/>
      <c r="M30" s="82"/>
      <c r="N30" s="82"/>
      <c r="O30" s="82"/>
      <c r="P30" s="82"/>
      <c r="Q30" s="82"/>
      <c r="R30" s="82"/>
      <c r="S30" s="82"/>
      <c r="T30" s="82"/>
      <c r="U30" s="82"/>
      <c r="V30" s="82"/>
      <c r="W30" s="82"/>
      <c r="X30" s="82"/>
      <c r="Y30" s="82"/>
      <c r="Z30" s="82"/>
      <c r="AA30" s="82">
        <f t="shared" si="1"/>
        <v>0</v>
      </c>
      <c r="AB30" s="83"/>
      <c r="AC30" s="214"/>
      <c r="AD30" s="214"/>
      <c r="AE30" s="214"/>
      <c r="AF30" s="214"/>
      <c r="AG30" s="214"/>
      <c r="AH30" s="214"/>
      <c r="AI30" s="214"/>
      <c r="AJ30" s="214"/>
      <c r="AK30" s="214"/>
      <c r="AL30" s="214"/>
      <c r="AM30" s="214"/>
      <c r="AN30" s="214"/>
    </row>
    <row r="31" spans="1:40" s="26" customFormat="1" ht="10.199999999999999">
      <c r="A31" s="26">
        <v>1210212</v>
      </c>
      <c r="B31" s="213" t="s">
        <v>254</v>
      </c>
      <c r="C31" s="82">
        <f>+VLOOKUP(A31,Clasificación!C:J,5,FALSE)</f>
        <v>0</v>
      </c>
      <c r="D31" s="82"/>
      <c r="E31" s="82"/>
      <c r="F31" s="82">
        <f>+VLOOKUP(A31,Clasificación!C:K,9,FALSE)</f>
        <v>0</v>
      </c>
      <c r="G31" s="82">
        <f t="shared" si="0"/>
        <v>0</v>
      </c>
      <c r="H31" s="82"/>
      <c r="I31" s="82"/>
      <c r="J31" s="82"/>
      <c r="K31" s="82"/>
      <c r="L31" s="82"/>
      <c r="M31" s="82"/>
      <c r="N31" s="82"/>
      <c r="O31" s="82"/>
      <c r="P31" s="82"/>
      <c r="Q31" s="82"/>
      <c r="R31" s="82"/>
      <c r="S31" s="82"/>
      <c r="T31" s="82"/>
      <c r="U31" s="82"/>
      <c r="V31" s="82"/>
      <c r="W31" s="82"/>
      <c r="X31" s="82"/>
      <c r="Y31" s="82"/>
      <c r="Z31" s="82"/>
      <c r="AA31" s="82">
        <f t="shared" si="1"/>
        <v>0</v>
      </c>
      <c r="AB31" s="83"/>
      <c r="AC31" s="214"/>
      <c r="AD31" s="214"/>
      <c r="AE31" s="214"/>
      <c r="AF31" s="214"/>
      <c r="AG31" s="214"/>
      <c r="AH31" s="214"/>
      <c r="AI31" s="214"/>
      <c r="AJ31" s="214"/>
      <c r="AK31" s="214"/>
      <c r="AL31" s="214"/>
      <c r="AM31" s="214"/>
      <c r="AN31" s="214"/>
    </row>
    <row r="32" spans="1:40" s="26" customFormat="1" ht="10.199999999999999">
      <c r="A32" s="26">
        <v>121021201</v>
      </c>
      <c r="B32" s="213" t="s">
        <v>618</v>
      </c>
      <c r="C32" s="592">
        <v>683790000</v>
      </c>
      <c r="D32" s="82"/>
      <c r="E32" s="82"/>
      <c r="F32" s="82">
        <v>687081000</v>
      </c>
      <c r="G32" s="82">
        <f>C32+D32-E32-F32</f>
        <v>-3291000</v>
      </c>
      <c r="H32" s="82"/>
      <c r="I32" s="82"/>
      <c r="J32" s="82"/>
      <c r="K32" s="82"/>
      <c r="L32" s="82"/>
      <c r="M32" s="82"/>
      <c r="N32" s="82"/>
      <c r="O32" s="82"/>
      <c r="P32" s="82"/>
      <c r="Q32" s="82"/>
      <c r="R32" s="82"/>
      <c r="S32" s="82"/>
      <c r="T32" s="82"/>
      <c r="U32" s="82"/>
      <c r="V32" s="82"/>
      <c r="W32" s="82"/>
      <c r="X32" s="82"/>
      <c r="Y32" s="82"/>
      <c r="Z32" s="82">
        <v>3291000</v>
      </c>
      <c r="AA32" s="82">
        <f t="shared" si="1"/>
        <v>0</v>
      </c>
      <c r="AB32" s="83"/>
      <c r="AC32" s="214"/>
      <c r="AD32" s="214"/>
      <c r="AE32" s="214"/>
      <c r="AF32" s="214"/>
      <c r="AG32" s="214"/>
      <c r="AH32" s="214"/>
      <c r="AI32" s="214"/>
      <c r="AJ32" s="214"/>
      <c r="AK32" s="214"/>
      <c r="AL32" s="214"/>
      <c r="AM32" s="214"/>
      <c r="AN32" s="214"/>
    </row>
    <row r="33" spans="1:40" s="26" customFormat="1" ht="10.199999999999999">
      <c r="A33" s="26">
        <v>1210218</v>
      </c>
      <c r="B33" s="213" t="s">
        <v>257</v>
      </c>
      <c r="C33" s="592">
        <v>0</v>
      </c>
      <c r="D33" s="82"/>
      <c r="E33" s="82"/>
      <c r="F33" s="82">
        <f>+VLOOKUP(A33,Clasificación!C:K,9,FALSE)</f>
        <v>0</v>
      </c>
      <c r="G33" s="82">
        <f t="shared" si="0"/>
        <v>0</v>
      </c>
      <c r="H33" s="82"/>
      <c r="I33" s="82"/>
      <c r="J33" s="82"/>
      <c r="K33" s="82"/>
      <c r="L33" s="82"/>
      <c r="M33" s="82"/>
      <c r="N33" s="82"/>
      <c r="O33" s="82"/>
      <c r="P33" s="82"/>
      <c r="Q33" s="82"/>
      <c r="R33" s="82"/>
      <c r="S33" s="82"/>
      <c r="T33" s="82"/>
      <c r="U33" s="82"/>
      <c r="V33" s="82"/>
      <c r="W33" s="82"/>
      <c r="X33" s="82"/>
      <c r="Y33" s="82"/>
      <c r="Z33" s="82"/>
      <c r="AA33" s="82">
        <f t="shared" si="1"/>
        <v>0</v>
      </c>
      <c r="AB33" s="83"/>
      <c r="AC33" s="214"/>
      <c r="AD33" s="214"/>
      <c r="AE33" s="214"/>
      <c r="AF33" s="214"/>
      <c r="AG33" s="214"/>
      <c r="AH33" s="214"/>
      <c r="AI33" s="214"/>
      <c r="AJ33" s="214"/>
      <c r="AK33" s="214"/>
      <c r="AL33" s="214"/>
      <c r="AM33" s="214"/>
      <c r="AN33" s="214"/>
    </row>
    <row r="34" spans="1:40" s="26" customFormat="1" ht="10.199999999999999">
      <c r="A34" s="26">
        <v>12102181</v>
      </c>
      <c r="B34" s="213" t="s">
        <v>258</v>
      </c>
      <c r="C34" s="592">
        <v>15988925</v>
      </c>
      <c r="D34" s="82"/>
      <c r="E34" s="82"/>
      <c r="F34" s="82">
        <v>25271732</v>
      </c>
      <c r="G34" s="82">
        <f>C34+D34-E34-F34</f>
        <v>-9282807</v>
      </c>
      <c r="H34" s="82"/>
      <c r="I34" s="82"/>
      <c r="J34" s="82"/>
      <c r="K34" s="82"/>
      <c r="L34" s="82"/>
      <c r="M34" s="82"/>
      <c r="N34" s="82"/>
      <c r="O34" s="82"/>
      <c r="P34" s="82"/>
      <c r="Q34" s="82"/>
      <c r="R34" s="82"/>
      <c r="S34" s="82"/>
      <c r="T34" s="82">
        <f>-G34</f>
        <v>9282807</v>
      </c>
      <c r="U34" s="82"/>
      <c r="V34" s="82"/>
      <c r="W34" s="82"/>
      <c r="X34" s="82"/>
      <c r="Y34" s="82"/>
      <c r="Z34" s="82"/>
      <c r="AA34" s="82">
        <f t="shared" si="1"/>
        <v>0</v>
      </c>
      <c r="AB34" s="83"/>
      <c r="AC34" s="214"/>
      <c r="AD34" s="214"/>
      <c r="AE34" s="214"/>
      <c r="AF34" s="214"/>
      <c r="AG34" s="214"/>
      <c r="AH34" s="214"/>
      <c r="AI34" s="214"/>
      <c r="AJ34" s="214"/>
      <c r="AK34" s="214"/>
      <c r="AL34" s="214"/>
      <c r="AM34" s="214"/>
      <c r="AN34" s="214"/>
    </row>
    <row r="35" spans="1:40" s="26" customFormat="1" ht="10.199999999999999">
      <c r="A35" s="26">
        <v>1210218201</v>
      </c>
      <c r="B35" s="213" t="s">
        <v>620</v>
      </c>
      <c r="C35" s="592">
        <v>-14490741</v>
      </c>
      <c r="D35" s="82"/>
      <c r="E35" s="82"/>
      <c r="F35" s="82">
        <v>-26549550</v>
      </c>
      <c r="G35" s="82">
        <f t="shared" si="0"/>
        <v>12058809</v>
      </c>
      <c r="H35" s="82"/>
      <c r="I35" s="82"/>
      <c r="J35" s="82"/>
      <c r="K35" s="82"/>
      <c r="L35" s="82"/>
      <c r="M35" s="82"/>
      <c r="N35" s="82"/>
      <c r="O35" s="82"/>
      <c r="P35" s="82"/>
      <c r="Q35" s="82"/>
      <c r="R35" s="82"/>
      <c r="S35" s="82"/>
      <c r="T35" s="82">
        <f>-G35</f>
        <v>-12058809</v>
      </c>
      <c r="U35" s="82"/>
      <c r="V35" s="82"/>
      <c r="W35" s="82"/>
      <c r="X35" s="82"/>
      <c r="Y35" s="82"/>
      <c r="Z35" s="82"/>
      <c r="AA35" s="82">
        <f t="shared" si="1"/>
        <v>0</v>
      </c>
      <c r="AB35" s="83"/>
      <c r="AC35" s="214"/>
      <c r="AD35" s="214"/>
      <c r="AE35" s="214"/>
      <c r="AF35" s="214"/>
      <c r="AG35" s="214"/>
      <c r="AH35" s="214"/>
      <c r="AI35" s="214"/>
      <c r="AJ35" s="214"/>
      <c r="AK35" s="214"/>
      <c r="AL35" s="214"/>
      <c r="AM35" s="214"/>
      <c r="AN35" s="214"/>
    </row>
    <row r="36" spans="1:40" s="26" customFormat="1" ht="10.199999999999999">
      <c r="B36" s="213"/>
      <c r="C36" s="82"/>
      <c r="D36" s="82"/>
      <c r="E36" s="82"/>
      <c r="F36" s="82"/>
      <c r="G36" s="82">
        <f t="shared" si="0"/>
        <v>0</v>
      </c>
      <c r="H36" s="82"/>
      <c r="I36" s="82"/>
      <c r="J36" s="82"/>
      <c r="K36" s="82"/>
      <c r="L36" s="82"/>
      <c r="M36" s="82"/>
      <c r="N36" s="82"/>
      <c r="O36" s="82"/>
      <c r="P36" s="82"/>
      <c r="Q36" s="82"/>
      <c r="R36" s="82"/>
      <c r="S36" s="82"/>
      <c r="T36" s="82"/>
      <c r="U36" s="82"/>
      <c r="V36" s="82"/>
      <c r="W36" s="82"/>
      <c r="X36" s="82"/>
      <c r="Y36" s="82"/>
      <c r="Z36" s="82"/>
      <c r="AA36" s="82">
        <f t="shared" si="1"/>
        <v>0</v>
      </c>
      <c r="AB36" s="83"/>
      <c r="AC36" s="214"/>
      <c r="AD36" s="214"/>
      <c r="AE36" s="214"/>
      <c r="AF36" s="214"/>
      <c r="AG36" s="214"/>
      <c r="AH36" s="214"/>
      <c r="AI36" s="214"/>
      <c r="AJ36" s="214"/>
      <c r="AK36" s="214"/>
      <c r="AL36" s="214"/>
      <c r="AM36" s="214"/>
      <c r="AN36" s="214"/>
    </row>
    <row r="37" spans="1:40" s="26" customFormat="1" ht="10.199999999999999">
      <c r="A37" s="26">
        <v>127</v>
      </c>
      <c r="B37" s="213" t="s">
        <v>331</v>
      </c>
      <c r="C37" s="82">
        <f>+VLOOKUP(A37,Clasificación!C:J,5,FALSE)</f>
        <v>0</v>
      </c>
      <c r="D37" s="82"/>
      <c r="E37" s="82"/>
      <c r="F37" s="82">
        <f>+VLOOKUP(A37,Clasificación!C:K,9,FALSE)</f>
        <v>0</v>
      </c>
      <c r="G37" s="82">
        <f t="shared" si="0"/>
        <v>0</v>
      </c>
      <c r="H37" s="82"/>
      <c r="I37" s="82"/>
      <c r="J37" s="82"/>
      <c r="K37" s="82"/>
      <c r="L37" s="82"/>
      <c r="M37" s="82"/>
      <c r="N37" s="82"/>
      <c r="O37" s="82"/>
      <c r="P37" s="82"/>
      <c r="Q37" s="82"/>
      <c r="R37" s="82"/>
      <c r="S37" s="82"/>
      <c r="T37" s="82"/>
      <c r="U37" s="82"/>
      <c r="V37" s="82"/>
      <c r="W37" s="82"/>
      <c r="X37" s="82"/>
      <c r="Y37" s="82"/>
      <c r="Z37" s="82"/>
      <c r="AA37" s="82">
        <f t="shared" si="1"/>
        <v>0</v>
      </c>
      <c r="AB37" s="83"/>
      <c r="AC37" s="214"/>
      <c r="AD37" s="214"/>
      <c r="AE37" s="214"/>
      <c r="AF37" s="214"/>
      <c r="AG37" s="214"/>
      <c r="AH37" s="214"/>
      <c r="AI37" s="214"/>
      <c r="AJ37" s="214"/>
      <c r="AK37" s="214"/>
      <c r="AL37" s="214"/>
      <c r="AM37" s="214"/>
      <c r="AN37" s="214"/>
    </row>
    <row r="38" spans="1:40" s="26" customFormat="1" ht="10.199999999999999">
      <c r="A38" s="26">
        <v>12701</v>
      </c>
      <c r="B38" s="213" t="s">
        <v>621</v>
      </c>
      <c r="C38" s="82">
        <f>+VLOOKUP(A38,Clasificación!C:J,5,FALSE)</f>
        <v>0</v>
      </c>
      <c r="D38" s="82"/>
      <c r="E38" s="82"/>
      <c r="F38" s="82">
        <f>+VLOOKUP(A38,Clasificación!C:K,9,FALSE)</f>
        <v>0</v>
      </c>
      <c r="G38" s="82">
        <f t="shared" si="0"/>
        <v>0</v>
      </c>
      <c r="H38" s="82"/>
      <c r="I38" s="82"/>
      <c r="J38" s="82"/>
      <c r="K38" s="82"/>
      <c r="L38" s="82"/>
      <c r="M38" s="82"/>
      <c r="N38" s="82"/>
      <c r="O38" s="82"/>
      <c r="P38" s="82"/>
      <c r="Q38" s="82"/>
      <c r="R38" s="82"/>
      <c r="S38" s="82"/>
      <c r="T38" s="82"/>
      <c r="U38" s="82"/>
      <c r="V38" s="82"/>
      <c r="W38" s="82"/>
      <c r="X38" s="82"/>
      <c r="Y38" s="82"/>
      <c r="Z38" s="82"/>
      <c r="AA38" s="82">
        <f t="shared" si="1"/>
        <v>0</v>
      </c>
      <c r="AB38" s="83"/>
      <c r="AC38" s="214"/>
      <c r="AD38" s="214"/>
      <c r="AE38" s="214"/>
      <c r="AF38" s="214"/>
      <c r="AG38" s="214"/>
      <c r="AH38" s="214"/>
      <c r="AI38" s="214"/>
      <c r="AJ38" s="214"/>
      <c r="AK38" s="214"/>
      <c r="AL38" s="214"/>
      <c r="AM38" s="214"/>
      <c r="AN38" s="214"/>
    </row>
    <row r="39" spans="1:40" s="26" customFormat="1" ht="10.199999999999999">
      <c r="A39" s="26">
        <v>1270102</v>
      </c>
      <c r="B39" s="213" t="s">
        <v>99</v>
      </c>
      <c r="C39" s="592">
        <f>+VLOOKUP(A39,Clasificación!C:J,5,FALSE)</f>
        <v>32272727</v>
      </c>
      <c r="D39" s="82"/>
      <c r="E39" s="82"/>
      <c r="F39" s="82">
        <v>32272727</v>
      </c>
      <c r="G39" s="82">
        <f t="shared" si="0"/>
        <v>0</v>
      </c>
      <c r="H39" s="82"/>
      <c r="I39" s="82"/>
      <c r="J39" s="82"/>
      <c r="K39" s="82"/>
      <c r="L39" s="82"/>
      <c r="M39" s="82"/>
      <c r="N39" s="82"/>
      <c r="O39" s="82"/>
      <c r="P39" s="82"/>
      <c r="Q39" s="82"/>
      <c r="R39" s="82"/>
      <c r="S39" s="82"/>
      <c r="T39" s="82"/>
      <c r="U39" s="82"/>
      <c r="V39" s="82"/>
      <c r="W39" s="82"/>
      <c r="X39" s="82"/>
      <c r="Y39" s="82"/>
      <c r="Z39" s="82"/>
      <c r="AA39" s="82">
        <f t="shared" si="1"/>
        <v>0</v>
      </c>
      <c r="AB39" s="83"/>
      <c r="AC39" s="214"/>
      <c r="AD39" s="214"/>
      <c r="AE39" s="214"/>
      <c r="AF39" s="214"/>
      <c r="AG39" s="214"/>
      <c r="AH39" s="214"/>
      <c r="AI39" s="214"/>
      <c r="AJ39" s="214"/>
      <c r="AK39" s="214"/>
      <c r="AL39" s="214"/>
      <c r="AM39" s="214"/>
      <c r="AN39" s="214"/>
    </row>
    <row r="40" spans="1:40" s="26" customFormat="1" ht="10.199999999999999">
      <c r="A40" s="26">
        <v>1270103</v>
      </c>
      <c r="B40" s="213" t="s">
        <v>622</v>
      </c>
      <c r="C40" s="592">
        <f>+VLOOKUP(A40,Clasificación!C:J,5,FALSE)</f>
        <v>38699244</v>
      </c>
      <c r="D40" s="82"/>
      <c r="E40" s="82"/>
      <c r="F40" s="82">
        <v>32908364</v>
      </c>
      <c r="G40" s="82">
        <f t="shared" si="0"/>
        <v>5790880</v>
      </c>
      <c r="H40" s="82"/>
      <c r="I40" s="82"/>
      <c r="J40" s="82"/>
      <c r="K40" s="82"/>
      <c r="L40" s="82"/>
      <c r="M40" s="82"/>
      <c r="N40" s="82"/>
      <c r="O40" s="82"/>
      <c r="P40" s="82"/>
      <c r="Q40" s="82"/>
      <c r="R40" s="82">
        <f>-G40</f>
        <v>-5790880</v>
      </c>
      <c r="S40" s="82"/>
      <c r="T40" s="82"/>
      <c r="U40" s="82"/>
      <c r="V40" s="82"/>
      <c r="W40" s="82"/>
      <c r="X40" s="82"/>
      <c r="Y40" s="82"/>
      <c r="Z40" s="82"/>
      <c r="AA40" s="82">
        <f t="shared" si="1"/>
        <v>0</v>
      </c>
      <c r="AB40" s="83"/>
      <c r="AC40" s="214"/>
      <c r="AD40" s="214"/>
      <c r="AE40" s="214"/>
      <c r="AF40" s="214"/>
      <c r="AG40" s="214"/>
      <c r="AH40" s="214"/>
      <c r="AI40" s="214"/>
      <c r="AJ40" s="214"/>
      <c r="AK40" s="214"/>
      <c r="AL40" s="214"/>
      <c r="AM40" s="214"/>
      <c r="AN40" s="214"/>
    </row>
    <row r="41" spans="1:40" s="26" customFormat="1" ht="10.199999999999999">
      <c r="A41" s="26">
        <v>1270104</v>
      </c>
      <c r="B41" s="213" t="s">
        <v>333</v>
      </c>
      <c r="C41" s="592">
        <f>+VLOOKUP(A41,Clasificación!C:J,5,FALSE)</f>
        <v>42764637</v>
      </c>
      <c r="D41" s="82"/>
      <c r="E41" s="82"/>
      <c r="F41" s="82">
        <v>24392332</v>
      </c>
      <c r="G41" s="82">
        <f t="shared" si="0"/>
        <v>18372305</v>
      </c>
      <c r="H41" s="82"/>
      <c r="I41" s="82"/>
      <c r="J41" s="82"/>
      <c r="K41" s="82"/>
      <c r="L41" s="82"/>
      <c r="M41" s="82"/>
      <c r="N41" s="82"/>
      <c r="O41" s="82"/>
      <c r="P41" s="82"/>
      <c r="Q41" s="82"/>
      <c r="R41" s="82">
        <f>-G41</f>
        <v>-18372305</v>
      </c>
      <c r="S41" s="82"/>
      <c r="T41" s="82"/>
      <c r="U41" s="82"/>
      <c r="V41" s="82"/>
      <c r="W41" s="82"/>
      <c r="X41" s="82"/>
      <c r="Y41" s="82"/>
      <c r="Z41" s="82"/>
      <c r="AA41" s="82">
        <f t="shared" si="1"/>
        <v>0</v>
      </c>
      <c r="AB41" s="83"/>
      <c r="AC41" s="214"/>
      <c r="AD41" s="214"/>
      <c r="AE41" s="214"/>
      <c r="AF41" s="214"/>
      <c r="AG41" s="214"/>
      <c r="AH41" s="214"/>
      <c r="AI41" s="214"/>
      <c r="AJ41" s="214"/>
      <c r="AK41" s="214"/>
      <c r="AL41" s="214"/>
      <c r="AM41" s="214"/>
      <c r="AN41" s="214"/>
    </row>
    <row r="42" spans="1:40" s="26" customFormat="1" ht="10.199999999999999">
      <c r="A42" s="26">
        <v>1270107</v>
      </c>
      <c r="B42" s="213" t="s">
        <v>338</v>
      </c>
      <c r="C42" s="592">
        <f>+VLOOKUP(A42,Clasificación!C:J,5,FALSE)</f>
        <v>14410909</v>
      </c>
      <c r="D42" s="82"/>
      <c r="E42" s="82"/>
      <c r="F42" s="82">
        <v>14410909</v>
      </c>
      <c r="G42" s="82">
        <f t="shared" si="0"/>
        <v>0</v>
      </c>
      <c r="H42" s="82"/>
      <c r="I42" s="82"/>
      <c r="J42" s="82"/>
      <c r="K42" s="82"/>
      <c r="L42" s="82"/>
      <c r="M42" s="82"/>
      <c r="N42" s="82"/>
      <c r="O42" s="82"/>
      <c r="P42" s="82"/>
      <c r="Q42" s="82"/>
      <c r="R42" s="82"/>
      <c r="S42" s="82"/>
      <c r="T42" s="82"/>
      <c r="U42" s="82"/>
      <c r="V42" s="82"/>
      <c r="W42" s="82"/>
      <c r="X42" s="82"/>
      <c r="Y42" s="82"/>
      <c r="Z42" s="82"/>
      <c r="AA42" s="82">
        <f t="shared" si="1"/>
        <v>0</v>
      </c>
      <c r="AB42" s="83"/>
      <c r="AC42" s="214"/>
      <c r="AD42" s="214"/>
      <c r="AE42" s="214"/>
      <c r="AF42" s="214"/>
      <c r="AG42" s="214"/>
      <c r="AH42" s="214"/>
      <c r="AI42" s="214"/>
      <c r="AJ42" s="214"/>
      <c r="AK42" s="214"/>
      <c r="AL42" s="214"/>
      <c r="AM42" s="214"/>
      <c r="AN42" s="214"/>
    </row>
    <row r="43" spans="1:40" s="26" customFormat="1" ht="10.199999999999999">
      <c r="A43" s="26">
        <v>1270120</v>
      </c>
      <c r="B43" s="213" t="s">
        <v>334</v>
      </c>
      <c r="C43" s="592">
        <v>-18221814</v>
      </c>
      <c r="D43" s="82">
        <v>11176999</v>
      </c>
      <c r="E43" s="82"/>
      <c r="F43" s="82">
        <v>-7044815</v>
      </c>
      <c r="G43" s="82">
        <f t="shared" si="0"/>
        <v>0</v>
      </c>
      <c r="H43" s="82"/>
      <c r="I43" s="82"/>
      <c r="J43" s="82"/>
      <c r="K43" s="82"/>
      <c r="L43" s="82"/>
      <c r="M43" s="82"/>
      <c r="N43" s="82"/>
      <c r="O43" s="82"/>
      <c r="P43" s="82"/>
      <c r="Q43" s="82"/>
      <c r="R43" s="435">
        <f>-G43</f>
        <v>0</v>
      </c>
      <c r="S43" s="82"/>
      <c r="T43" s="82"/>
      <c r="U43" s="82"/>
      <c r="V43" s="82"/>
      <c r="W43" s="82"/>
      <c r="X43" s="82"/>
      <c r="Y43" s="82"/>
      <c r="Z43" s="82"/>
      <c r="AA43" s="82">
        <f t="shared" si="1"/>
        <v>0</v>
      </c>
      <c r="AB43" s="83"/>
      <c r="AC43" s="214"/>
      <c r="AD43" s="214"/>
      <c r="AE43" s="214"/>
      <c r="AF43" s="214"/>
      <c r="AG43" s="214"/>
      <c r="AH43" s="214"/>
      <c r="AI43" s="214"/>
      <c r="AJ43" s="214"/>
      <c r="AK43" s="214"/>
      <c r="AL43" s="214"/>
      <c r="AM43" s="214"/>
      <c r="AN43" s="214"/>
    </row>
    <row r="44" spans="1:40" s="26" customFormat="1" ht="10.199999999999999">
      <c r="A44" s="26">
        <v>129</v>
      </c>
      <c r="B44" s="213" t="s">
        <v>339</v>
      </c>
      <c r="C44" s="592">
        <f>+VLOOKUP(A44,Clasificación!C:J,5,FALSE)</f>
        <v>0</v>
      </c>
      <c r="D44" s="82"/>
      <c r="E44" s="82"/>
      <c r="F44" s="82">
        <f>+VLOOKUP(A44,Clasificación!C:K,9,FALSE)</f>
        <v>0</v>
      </c>
      <c r="G44" s="82">
        <f t="shared" si="0"/>
        <v>0</v>
      </c>
      <c r="H44" s="82">
        <f>-G44</f>
        <v>0</v>
      </c>
      <c r="I44" s="82"/>
      <c r="J44" s="82"/>
      <c r="K44" s="82"/>
      <c r="L44" s="82"/>
      <c r="M44" s="82"/>
      <c r="N44" s="82"/>
      <c r="O44" s="82"/>
      <c r="P44" s="82"/>
      <c r="Q44" s="82"/>
      <c r="R44" s="82"/>
      <c r="S44" s="82"/>
      <c r="T44" s="82"/>
      <c r="U44" s="82"/>
      <c r="V44" s="82"/>
      <c r="W44" s="82"/>
      <c r="X44" s="82"/>
      <c r="Y44" s="82"/>
      <c r="Z44" s="82"/>
      <c r="AA44" s="82">
        <f t="shared" si="1"/>
        <v>0</v>
      </c>
      <c r="AB44" s="83"/>
      <c r="AC44" s="214"/>
      <c r="AD44" s="214"/>
      <c r="AE44" s="214"/>
      <c r="AF44" s="214"/>
      <c r="AG44" s="214"/>
      <c r="AH44" s="214"/>
      <c r="AI44" s="214"/>
      <c r="AJ44" s="214"/>
      <c r="AK44" s="214"/>
      <c r="AL44" s="214"/>
      <c r="AM44" s="214"/>
      <c r="AN44" s="214"/>
    </row>
    <row r="45" spans="1:40" s="26" customFormat="1" ht="10.199999999999999">
      <c r="A45" s="26">
        <v>12901</v>
      </c>
      <c r="B45" s="213" t="s">
        <v>624</v>
      </c>
      <c r="C45" s="592">
        <f>+VLOOKUP(A45,Clasificación!C:J,5,FALSE)</f>
        <v>21872718</v>
      </c>
      <c r="D45" s="82"/>
      <c r="E45" s="82"/>
      <c r="F45" s="82">
        <v>21872718</v>
      </c>
      <c r="G45" s="82">
        <f t="shared" si="0"/>
        <v>0</v>
      </c>
      <c r="H45" s="82"/>
      <c r="I45" s="82"/>
      <c r="J45" s="82"/>
      <c r="K45" s="82"/>
      <c r="L45" s="82"/>
      <c r="M45" s="82"/>
      <c r="N45" s="82"/>
      <c r="O45" s="82"/>
      <c r="P45" s="82"/>
      <c r="Q45" s="82"/>
      <c r="R45" s="82"/>
      <c r="S45" s="82"/>
      <c r="T45" s="82"/>
      <c r="U45" s="82"/>
      <c r="V45" s="82"/>
      <c r="W45" s="82"/>
      <c r="X45" s="82"/>
      <c r="Y45" s="82"/>
      <c r="Z45" s="82"/>
      <c r="AA45" s="82">
        <f t="shared" si="1"/>
        <v>0</v>
      </c>
      <c r="AB45" s="83"/>
      <c r="AC45" s="214"/>
      <c r="AD45" s="214"/>
      <c r="AE45" s="214"/>
      <c r="AF45" s="214"/>
      <c r="AG45" s="214"/>
      <c r="AH45" s="214"/>
      <c r="AI45" s="214"/>
      <c r="AJ45" s="214"/>
      <c r="AK45" s="214"/>
      <c r="AL45" s="214"/>
      <c r="AM45" s="214"/>
      <c r="AN45" s="214"/>
    </row>
    <row r="46" spans="1:40" s="26" customFormat="1" ht="10.199999999999999">
      <c r="A46" s="26">
        <v>2</v>
      </c>
      <c r="B46" s="213" t="s">
        <v>8</v>
      </c>
      <c r="C46" s="82">
        <f>+VLOOKUP(A46,Clasificación!C:J,5,FALSE)</f>
        <v>0</v>
      </c>
      <c r="D46" s="82"/>
      <c r="E46" s="82"/>
      <c r="F46" s="82">
        <f>+VLOOKUP(A46,Clasificación!C:K,9,FALSE)</f>
        <v>0</v>
      </c>
      <c r="G46" s="82">
        <f t="shared" si="0"/>
        <v>0</v>
      </c>
      <c r="H46" s="82"/>
      <c r="I46" s="82"/>
      <c r="J46" s="82"/>
      <c r="K46" s="82"/>
      <c r="L46" s="82"/>
      <c r="M46" s="82"/>
      <c r="N46" s="82"/>
      <c r="O46" s="82"/>
      <c r="P46" s="82"/>
      <c r="Q46" s="82"/>
      <c r="R46" s="82"/>
      <c r="S46" s="82"/>
      <c r="T46" s="82"/>
      <c r="U46" s="82"/>
      <c r="V46" s="82"/>
      <c r="W46" s="82"/>
      <c r="X46" s="82"/>
      <c r="Y46" s="82"/>
      <c r="Z46" s="82"/>
      <c r="AA46" s="82">
        <f t="shared" si="1"/>
        <v>0</v>
      </c>
      <c r="AB46" s="83"/>
      <c r="AC46" s="214"/>
      <c r="AD46" s="214"/>
      <c r="AE46" s="214"/>
      <c r="AF46" s="214"/>
      <c r="AG46" s="214"/>
      <c r="AH46" s="214"/>
      <c r="AI46" s="214"/>
      <c r="AJ46" s="214"/>
      <c r="AK46" s="214"/>
      <c r="AL46" s="214"/>
      <c r="AM46" s="214"/>
      <c r="AN46" s="214"/>
    </row>
    <row r="47" spans="1:40" s="26" customFormat="1" ht="10.199999999999999">
      <c r="A47" s="26">
        <v>21</v>
      </c>
      <c r="B47" s="213" t="s">
        <v>9</v>
      </c>
      <c r="C47" s="82">
        <f>+VLOOKUP(A47,Clasificación!C:J,5,FALSE)</f>
        <v>0</v>
      </c>
      <c r="D47" s="82"/>
      <c r="E47" s="82"/>
      <c r="F47" s="82">
        <f>+VLOOKUP(A47,Clasificación!C:K,9,FALSE)</f>
        <v>0</v>
      </c>
      <c r="G47" s="82">
        <f t="shared" si="0"/>
        <v>0</v>
      </c>
      <c r="H47" s="82"/>
      <c r="I47" s="82"/>
      <c r="J47" s="82"/>
      <c r="K47" s="82"/>
      <c r="L47" s="82"/>
      <c r="M47" s="82"/>
      <c r="N47" s="82"/>
      <c r="O47" s="82"/>
      <c r="P47" s="82"/>
      <c r="Q47" s="82"/>
      <c r="R47" s="82"/>
      <c r="S47" s="82"/>
      <c r="T47" s="82"/>
      <c r="U47" s="82"/>
      <c r="V47" s="82"/>
      <c r="W47" s="82"/>
      <c r="X47" s="82"/>
      <c r="Y47" s="82"/>
      <c r="Z47" s="82"/>
      <c r="AA47" s="82">
        <f t="shared" si="1"/>
        <v>0</v>
      </c>
      <c r="AB47" s="83"/>
      <c r="AC47" s="214"/>
      <c r="AD47" s="214"/>
      <c r="AE47" s="214"/>
      <c r="AF47" s="214"/>
      <c r="AG47" s="214"/>
      <c r="AH47" s="214"/>
      <c r="AI47" s="214"/>
      <c r="AJ47" s="214"/>
      <c r="AK47" s="214"/>
      <c r="AL47" s="214"/>
      <c r="AM47" s="214"/>
      <c r="AN47" s="214"/>
    </row>
    <row r="48" spans="1:40" s="26" customFormat="1" ht="10.199999999999999">
      <c r="A48" s="26">
        <v>211</v>
      </c>
      <c r="B48" s="213" t="s">
        <v>260</v>
      </c>
      <c r="C48" s="82">
        <f>+VLOOKUP(A48,Clasificación!C:J,5,FALSE)</f>
        <v>0</v>
      </c>
      <c r="D48" s="82"/>
      <c r="E48" s="82"/>
      <c r="F48" s="82">
        <f>+VLOOKUP(A48,Clasificación!C:K,9,FALSE)</f>
        <v>0</v>
      </c>
      <c r="G48" s="82">
        <f t="shared" si="0"/>
        <v>0</v>
      </c>
      <c r="H48" s="82"/>
      <c r="I48" s="82"/>
      <c r="J48" s="82"/>
      <c r="K48" s="82"/>
      <c r="L48" s="82"/>
      <c r="M48" s="82"/>
      <c r="N48" s="82"/>
      <c r="O48" s="82"/>
      <c r="P48" s="82"/>
      <c r="Q48" s="82"/>
      <c r="R48" s="82"/>
      <c r="S48" s="82"/>
      <c r="T48" s="82"/>
      <c r="U48" s="82"/>
      <c r="V48" s="82"/>
      <c r="W48" s="82"/>
      <c r="X48" s="82"/>
      <c r="Y48" s="82"/>
      <c r="Z48" s="82"/>
      <c r="AA48" s="82">
        <f t="shared" si="1"/>
        <v>0</v>
      </c>
      <c r="AB48" s="83"/>
      <c r="AC48" s="214"/>
      <c r="AD48" s="214"/>
      <c r="AE48" s="214"/>
      <c r="AF48" s="214"/>
      <c r="AG48" s="214"/>
      <c r="AH48" s="214"/>
      <c r="AI48" s="214"/>
      <c r="AJ48" s="214"/>
      <c r="AK48" s="214"/>
      <c r="AL48" s="214"/>
      <c r="AM48" s="214"/>
      <c r="AN48" s="214"/>
    </row>
    <row r="49" spans="1:40" s="26" customFormat="1" ht="10.199999999999999">
      <c r="A49" s="26">
        <v>21101</v>
      </c>
      <c r="B49" s="213" t="s">
        <v>177</v>
      </c>
      <c r="C49" s="82">
        <f>+VLOOKUP(A49,Clasificación!C:J,5,FALSE)</f>
        <v>0</v>
      </c>
      <c r="D49" s="82"/>
      <c r="E49" s="82"/>
      <c r="F49" s="82">
        <f>+VLOOKUP(A49,Clasificación!C:K,9,FALSE)</f>
        <v>0</v>
      </c>
      <c r="G49" s="82">
        <f t="shared" si="0"/>
        <v>0</v>
      </c>
      <c r="H49" s="82"/>
      <c r="I49" s="82"/>
      <c r="J49" s="82"/>
      <c r="K49" s="82"/>
      <c r="L49" s="82"/>
      <c r="M49" s="82"/>
      <c r="N49" s="82"/>
      <c r="O49" s="82"/>
      <c r="P49" s="82"/>
      <c r="Q49" s="82"/>
      <c r="R49" s="82"/>
      <c r="S49" s="82"/>
      <c r="T49" s="82"/>
      <c r="U49" s="82"/>
      <c r="V49" s="82"/>
      <c r="W49" s="82"/>
      <c r="X49" s="82"/>
      <c r="Y49" s="82"/>
      <c r="Z49" s="82"/>
      <c r="AA49" s="82">
        <f t="shared" si="1"/>
        <v>0</v>
      </c>
      <c r="AB49" s="83"/>
      <c r="AC49" s="214"/>
      <c r="AD49" s="214"/>
      <c r="AE49" s="214"/>
      <c r="AF49" s="214"/>
      <c r="AG49" s="214"/>
      <c r="AH49" s="214"/>
      <c r="AI49" s="214"/>
      <c r="AJ49" s="214"/>
      <c r="AK49" s="214"/>
      <c r="AL49" s="214"/>
      <c r="AM49" s="214"/>
      <c r="AN49" s="214"/>
    </row>
    <row r="50" spans="1:40" s="26" customFormat="1" ht="10.199999999999999">
      <c r="A50" s="26">
        <v>2110102</v>
      </c>
      <c r="B50" s="213" t="s">
        <v>693</v>
      </c>
      <c r="C50" s="82">
        <f>+VLOOKUP(A50,Clasificación!C:J,5,FALSE)</f>
        <v>0</v>
      </c>
      <c r="D50" s="82"/>
      <c r="E50" s="82"/>
      <c r="F50" s="82">
        <f>+VLOOKUP(A50,Clasificación!C:K,9,FALSE)</f>
        <v>0</v>
      </c>
      <c r="G50" s="82">
        <f t="shared" si="0"/>
        <v>0</v>
      </c>
      <c r="H50" s="82"/>
      <c r="I50" s="82"/>
      <c r="J50" s="82"/>
      <c r="K50" s="82"/>
      <c r="L50" s="82"/>
      <c r="M50" s="82"/>
      <c r="N50" s="82"/>
      <c r="O50" s="82"/>
      <c r="P50" s="82"/>
      <c r="Q50" s="82"/>
      <c r="R50" s="82"/>
      <c r="S50" s="82"/>
      <c r="T50" s="82"/>
      <c r="U50" s="82"/>
      <c r="V50" s="82"/>
      <c r="W50" s="82"/>
      <c r="X50" s="82"/>
      <c r="Y50" s="82"/>
      <c r="Z50" s="82"/>
      <c r="AA50" s="82">
        <f t="shared" si="1"/>
        <v>0</v>
      </c>
      <c r="AB50" s="83"/>
      <c r="AC50" s="214"/>
      <c r="AD50" s="214"/>
      <c r="AE50" s="214"/>
      <c r="AF50" s="214"/>
      <c r="AG50" s="214"/>
      <c r="AH50" s="214"/>
      <c r="AI50" s="214"/>
      <c r="AJ50" s="214"/>
      <c r="AK50" s="214"/>
      <c r="AL50" s="214"/>
      <c r="AM50" s="214"/>
      <c r="AN50" s="214"/>
    </row>
    <row r="51" spans="1:40" s="26" customFormat="1" ht="10.199999999999999">
      <c r="A51" s="26">
        <v>211010201</v>
      </c>
      <c r="B51" s="213" t="s">
        <v>694</v>
      </c>
      <c r="C51" s="82">
        <f>-VLOOKUP(A51,Clasificación!C:J,5,FALSE)</f>
        <v>-510412</v>
      </c>
      <c r="D51" s="82">
        <v>0</v>
      </c>
      <c r="E51" s="82">
        <v>0</v>
      </c>
      <c r="F51" s="82">
        <f>+VLOOKUP(A51,Clasificación!C:K,9,FALSE)</f>
        <v>0</v>
      </c>
      <c r="G51" s="82">
        <f t="shared" si="0"/>
        <v>-510412</v>
      </c>
      <c r="H51" s="82"/>
      <c r="I51" s="82"/>
      <c r="J51" s="82"/>
      <c r="K51" s="82"/>
      <c r="L51" s="82">
        <f>-G51</f>
        <v>510412</v>
      </c>
      <c r="M51" s="82"/>
      <c r="N51" s="82"/>
      <c r="O51" s="82"/>
      <c r="P51" s="82"/>
      <c r="Q51" s="82"/>
      <c r="R51" s="82"/>
      <c r="S51" s="82"/>
      <c r="T51" s="82"/>
      <c r="U51" s="82"/>
      <c r="V51" s="82"/>
      <c r="W51" s="82"/>
      <c r="X51" s="82"/>
      <c r="Y51" s="82"/>
      <c r="Z51" s="82"/>
      <c r="AA51" s="82">
        <f t="shared" si="1"/>
        <v>0</v>
      </c>
      <c r="AB51" s="83"/>
      <c r="AC51" s="214"/>
      <c r="AD51" s="214"/>
      <c r="AE51" s="214"/>
      <c r="AF51" s="214"/>
      <c r="AG51" s="214"/>
      <c r="AH51" s="214"/>
      <c r="AI51" s="214"/>
      <c r="AJ51" s="214"/>
      <c r="AK51" s="214"/>
      <c r="AL51" s="214"/>
      <c r="AM51" s="214"/>
      <c r="AN51" s="214"/>
    </row>
    <row r="52" spans="1:40" s="26" customFormat="1" ht="10.199999999999999">
      <c r="A52" s="26">
        <v>211010202</v>
      </c>
      <c r="B52" s="213" t="s">
        <v>695</v>
      </c>
      <c r="C52" s="82">
        <f>-VLOOKUP(A52,Clasificación!C:J,5,FALSE)</f>
        <v>-738915</v>
      </c>
      <c r="D52" s="82">
        <v>0</v>
      </c>
      <c r="E52" s="82">
        <v>0</v>
      </c>
      <c r="F52" s="82">
        <f>+VLOOKUP(A52,Clasificación!C:K,9,FALSE)</f>
        <v>0</v>
      </c>
      <c r="G52" s="82">
        <f t="shared" si="0"/>
        <v>-738915</v>
      </c>
      <c r="H52" s="82"/>
      <c r="I52" s="82"/>
      <c r="J52" s="82"/>
      <c r="K52" s="82"/>
      <c r="L52" s="82">
        <f>-G52</f>
        <v>738915</v>
      </c>
      <c r="M52" s="82"/>
      <c r="N52" s="82"/>
      <c r="O52" s="82"/>
      <c r="P52" s="82"/>
      <c r="Q52" s="82"/>
      <c r="R52" s="82"/>
      <c r="S52" s="82"/>
      <c r="T52" s="82"/>
      <c r="U52" s="82"/>
      <c r="V52" s="82"/>
      <c r="W52" s="82"/>
      <c r="X52" s="82"/>
      <c r="Y52" s="82"/>
      <c r="Z52" s="82"/>
      <c r="AA52" s="82">
        <f t="shared" si="1"/>
        <v>0</v>
      </c>
      <c r="AB52" s="83"/>
      <c r="AC52" s="214"/>
      <c r="AD52" s="214"/>
      <c r="AE52" s="214"/>
      <c r="AF52" s="214"/>
      <c r="AG52" s="214"/>
      <c r="AH52" s="214"/>
      <c r="AI52" s="214"/>
      <c r="AJ52" s="214"/>
      <c r="AK52" s="214"/>
      <c r="AL52" s="214"/>
      <c r="AM52" s="214"/>
      <c r="AN52" s="214"/>
    </row>
    <row r="53" spans="1:40" s="26" customFormat="1" ht="10.199999999999999">
      <c r="B53" s="213"/>
      <c r="C53" s="82"/>
      <c r="D53" s="82"/>
      <c r="E53" s="82"/>
      <c r="F53" s="82"/>
      <c r="G53" s="82">
        <f t="shared" si="0"/>
        <v>0</v>
      </c>
      <c r="H53" s="82"/>
      <c r="I53" s="82"/>
      <c r="J53" s="82"/>
      <c r="K53" s="82"/>
      <c r="L53" s="82"/>
      <c r="M53" s="82"/>
      <c r="N53" s="82"/>
      <c r="O53" s="82"/>
      <c r="P53" s="82"/>
      <c r="Q53" s="82"/>
      <c r="R53" s="82"/>
      <c r="S53" s="82"/>
      <c r="T53" s="82"/>
      <c r="U53" s="82"/>
      <c r="V53" s="82"/>
      <c r="W53" s="82"/>
      <c r="X53" s="82"/>
      <c r="Y53" s="82"/>
      <c r="Z53" s="82"/>
      <c r="AA53" s="82">
        <f t="shared" si="1"/>
        <v>0</v>
      </c>
      <c r="AB53" s="83"/>
      <c r="AC53" s="214"/>
      <c r="AD53" s="214"/>
      <c r="AE53" s="214"/>
      <c r="AF53" s="214"/>
      <c r="AG53" s="214"/>
      <c r="AH53" s="214"/>
      <c r="AI53" s="214"/>
      <c r="AJ53" s="214"/>
      <c r="AK53" s="214"/>
      <c r="AL53" s="214"/>
      <c r="AM53" s="214"/>
      <c r="AN53" s="214"/>
    </row>
    <row r="54" spans="1:40" s="26" customFormat="1" ht="10.199999999999999">
      <c r="A54" s="26">
        <v>21103</v>
      </c>
      <c r="B54" s="213" t="s">
        <v>234</v>
      </c>
      <c r="C54" s="82">
        <f>+VLOOKUP(A54,Clasificación!C:J,5,FALSE)</f>
        <v>0</v>
      </c>
      <c r="D54" s="82"/>
      <c r="E54" s="82"/>
      <c r="F54" s="82">
        <f>+VLOOKUP(A54,Clasificación!C:K,9,FALSE)</f>
        <v>0</v>
      </c>
      <c r="G54" s="82">
        <f t="shared" si="0"/>
        <v>0</v>
      </c>
      <c r="H54" s="82"/>
      <c r="I54" s="82"/>
      <c r="J54" s="82"/>
      <c r="K54" s="82"/>
      <c r="L54" s="82"/>
      <c r="M54" s="82"/>
      <c r="N54" s="82"/>
      <c r="O54" s="82"/>
      <c r="P54" s="82"/>
      <c r="Q54" s="82"/>
      <c r="R54" s="82"/>
      <c r="S54" s="82"/>
      <c r="T54" s="82"/>
      <c r="U54" s="82"/>
      <c r="V54" s="82"/>
      <c r="W54" s="82"/>
      <c r="X54" s="82"/>
      <c r="Y54" s="82"/>
      <c r="Z54" s="82"/>
      <c r="AA54" s="82">
        <f t="shared" si="1"/>
        <v>0</v>
      </c>
      <c r="AB54" s="83"/>
      <c r="AC54" s="214"/>
      <c r="AD54" s="214"/>
      <c r="AE54" s="214"/>
      <c r="AF54" s="214"/>
      <c r="AG54" s="214"/>
      <c r="AH54" s="214"/>
      <c r="AI54" s="214"/>
      <c r="AJ54" s="214"/>
      <c r="AK54" s="214"/>
      <c r="AL54" s="214"/>
      <c r="AM54" s="214"/>
      <c r="AN54" s="214"/>
    </row>
    <row r="55" spans="1:40" s="26" customFormat="1" ht="10.199999999999999">
      <c r="A55" s="26">
        <v>211030104</v>
      </c>
      <c r="B55" s="213" t="s">
        <v>625</v>
      </c>
      <c r="C55" s="82">
        <f>-VLOOKUP(A55,Clasificación!C:J,5,FALSE)</f>
        <v>-156018496</v>
      </c>
      <c r="D55" s="82"/>
      <c r="E55" s="82">
        <v>0</v>
      </c>
      <c r="F55" s="82">
        <v>-680822277</v>
      </c>
      <c r="G55" s="82">
        <f t="shared" si="0"/>
        <v>524803781</v>
      </c>
      <c r="H55" s="82">
        <f>-G55</f>
        <v>-524803781</v>
      </c>
      <c r="I55" s="82"/>
      <c r="J55" s="82"/>
      <c r="K55" s="82"/>
      <c r="L55" s="82"/>
      <c r="M55" s="82"/>
      <c r="N55" s="82"/>
      <c r="O55" s="82"/>
      <c r="P55" s="82"/>
      <c r="Q55" s="82"/>
      <c r="R55" s="82"/>
      <c r="S55" s="82"/>
      <c r="T55" s="82"/>
      <c r="U55" s="82"/>
      <c r="V55" s="82">
        <f>-U55</f>
        <v>0</v>
      </c>
      <c r="W55" s="82"/>
      <c r="X55" s="82"/>
      <c r="Y55" s="82"/>
      <c r="Z55" s="82"/>
      <c r="AA55" s="82">
        <f t="shared" si="1"/>
        <v>0</v>
      </c>
      <c r="AB55" s="83"/>
      <c r="AC55" s="214"/>
      <c r="AD55" s="214"/>
      <c r="AE55" s="214"/>
      <c r="AF55" s="214"/>
      <c r="AG55" s="214"/>
      <c r="AH55" s="214"/>
      <c r="AI55" s="214"/>
      <c r="AJ55" s="214"/>
      <c r="AK55" s="214"/>
      <c r="AL55" s="214"/>
      <c r="AM55" s="214"/>
      <c r="AN55" s="214"/>
    </row>
    <row r="56" spans="1:40" s="26" customFormat="1" ht="10.199999999999999">
      <c r="A56" s="26">
        <v>21107</v>
      </c>
      <c r="B56" s="213" t="s">
        <v>262</v>
      </c>
      <c r="C56" s="82">
        <f>+VLOOKUP(A56,Clasificación!C:J,5,FALSE)</f>
        <v>0</v>
      </c>
      <c r="D56" s="82"/>
      <c r="E56" s="82"/>
      <c r="F56" s="82">
        <f>+VLOOKUP(A56,Clasificación!C:K,9,FALSE)</f>
        <v>0</v>
      </c>
      <c r="G56" s="82">
        <f t="shared" si="0"/>
        <v>0</v>
      </c>
      <c r="H56" s="82"/>
      <c r="I56" s="82"/>
      <c r="J56" s="82"/>
      <c r="K56" s="82"/>
      <c r="L56" s="82"/>
      <c r="M56" s="82"/>
      <c r="N56" s="82"/>
      <c r="O56" s="82"/>
      <c r="P56" s="82"/>
      <c r="Q56" s="82"/>
      <c r="R56" s="82"/>
      <c r="S56" s="82"/>
      <c r="T56" s="82"/>
      <c r="U56" s="82"/>
      <c r="V56" s="82"/>
      <c r="W56" s="82"/>
      <c r="X56" s="82"/>
      <c r="Y56" s="82"/>
      <c r="Z56" s="82"/>
      <c r="AA56" s="82">
        <f t="shared" si="1"/>
        <v>0</v>
      </c>
      <c r="AB56" s="83"/>
      <c r="AC56" s="214"/>
      <c r="AD56" s="214"/>
      <c r="AE56" s="214"/>
      <c r="AF56" s="214"/>
      <c r="AG56" s="214"/>
      <c r="AH56" s="214"/>
      <c r="AI56" s="214"/>
      <c r="AJ56" s="214"/>
      <c r="AK56" s="214"/>
      <c r="AL56" s="214"/>
      <c r="AM56" s="214"/>
      <c r="AN56" s="214"/>
    </row>
    <row r="57" spans="1:40" s="26" customFormat="1" ht="10.199999999999999">
      <c r="A57" s="26">
        <v>2110701</v>
      </c>
      <c r="B57" s="213" t="s">
        <v>626</v>
      </c>
      <c r="C57" s="82">
        <f>-VLOOKUP(A57,Clasificación!C:J,5,FALSE)</f>
        <v>-1284120</v>
      </c>
      <c r="D57" s="82"/>
      <c r="E57" s="82">
        <v>0</v>
      </c>
      <c r="F57" s="82">
        <v>-16417600</v>
      </c>
      <c r="G57" s="82">
        <f t="shared" si="0"/>
        <v>15133480</v>
      </c>
      <c r="H57" s="82"/>
      <c r="I57" s="82"/>
      <c r="J57" s="82"/>
      <c r="K57" s="82"/>
      <c r="L57" s="82">
        <f>-G57</f>
        <v>-15133480</v>
      </c>
      <c r="M57" s="82"/>
      <c r="N57" s="82"/>
      <c r="O57" s="82"/>
      <c r="P57" s="82"/>
      <c r="Q57" s="82"/>
      <c r="R57" s="82"/>
      <c r="S57" s="82"/>
      <c r="T57" s="82"/>
      <c r="U57" s="82"/>
      <c r="V57" s="82"/>
      <c r="W57" s="82"/>
      <c r="X57" s="82"/>
      <c r="Y57" s="82"/>
      <c r="Z57" s="82"/>
      <c r="AA57" s="82">
        <f t="shared" si="1"/>
        <v>0</v>
      </c>
      <c r="AB57" s="83"/>
      <c r="AC57" s="214"/>
      <c r="AD57" s="214"/>
      <c r="AE57" s="214"/>
      <c r="AF57" s="214"/>
      <c r="AG57" s="214"/>
      <c r="AH57" s="214"/>
      <c r="AI57" s="214"/>
      <c r="AJ57" s="214"/>
      <c r="AK57" s="214"/>
      <c r="AL57" s="214"/>
      <c r="AM57" s="214"/>
      <c r="AN57" s="214"/>
    </row>
    <row r="58" spans="1:40" s="26" customFormat="1" ht="10.199999999999999">
      <c r="A58" s="26">
        <v>2110702</v>
      </c>
      <c r="B58" s="213" t="s">
        <v>235</v>
      </c>
      <c r="C58" s="82">
        <f>-VLOOKUP(A58,Clasificación!C:J,5,FALSE)</f>
        <v>-37325237</v>
      </c>
      <c r="D58" s="82"/>
      <c r="E58" s="82"/>
      <c r="F58" s="82">
        <f>+VLOOKUP(A58,Clasificación!C:K,9,FALSE)</f>
        <v>0</v>
      </c>
      <c r="G58" s="82">
        <f t="shared" si="0"/>
        <v>-37325237</v>
      </c>
      <c r="H58" s="82"/>
      <c r="I58" s="82"/>
      <c r="J58" s="82"/>
      <c r="K58" s="82"/>
      <c r="L58" s="82">
        <f>-G58</f>
        <v>37325237</v>
      </c>
      <c r="M58" s="82"/>
      <c r="N58" s="82"/>
      <c r="O58" s="82"/>
      <c r="P58" s="82"/>
      <c r="Q58" s="82"/>
      <c r="R58" s="82"/>
      <c r="S58" s="82"/>
      <c r="T58" s="82"/>
      <c r="U58" s="82"/>
      <c r="V58" s="82"/>
      <c r="W58" s="82"/>
      <c r="X58" s="82"/>
      <c r="Y58" s="82"/>
      <c r="Z58" s="82"/>
      <c r="AA58" s="82">
        <f t="shared" ref="AA58:AA121" si="2">SUM(G58:Z58)</f>
        <v>0</v>
      </c>
      <c r="AB58" s="83"/>
      <c r="AC58" s="214"/>
      <c r="AD58" s="214"/>
      <c r="AE58" s="214"/>
      <c r="AF58" s="214"/>
      <c r="AG58" s="214"/>
      <c r="AH58" s="214"/>
      <c r="AI58" s="214"/>
      <c r="AJ58" s="214"/>
      <c r="AK58" s="214"/>
      <c r="AL58" s="214"/>
      <c r="AM58" s="214"/>
      <c r="AN58" s="214"/>
    </row>
    <row r="59" spans="1:40" s="26" customFormat="1" ht="10.199999999999999">
      <c r="A59" s="26">
        <v>214</v>
      </c>
      <c r="B59" s="213" t="s">
        <v>10</v>
      </c>
      <c r="C59" s="82">
        <f>+VLOOKUP(A59,Clasificación!C:J,5,FALSE)</f>
        <v>0</v>
      </c>
      <c r="D59" s="82"/>
      <c r="E59" s="82"/>
      <c r="F59" s="82">
        <f>+VLOOKUP(A59,Clasificación!C:K,9,FALSE)</f>
        <v>0</v>
      </c>
      <c r="G59" s="82">
        <f t="shared" si="0"/>
        <v>0</v>
      </c>
      <c r="H59" s="82"/>
      <c r="I59" s="82"/>
      <c r="J59" s="82"/>
      <c r="K59" s="82"/>
      <c r="L59" s="82"/>
      <c r="M59" s="82"/>
      <c r="N59" s="82"/>
      <c r="O59" s="82"/>
      <c r="P59" s="82"/>
      <c r="Q59" s="82"/>
      <c r="R59" s="82"/>
      <c r="S59" s="82"/>
      <c r="T59" s="82"/>
      <c r="U59" s="82"/>
      <c r="V59" s="82"/>
      <c r="W59" s="82"/>
      <c r="X59" s="82"/>
      <c r="Y59" s="82"/>
      <c r="Z59" s="82"/>
      <c r="AA59" s="82">
        <f t="shared" si="2"/>
        <v>0</v>
      </c>
      <c r="AB59" s="83"/>
      <c r="AC59" s="214"/>
      <c r="AD59" s="214"/>
      <c r="AE59" s="214"/>
      <c r="AF59" s="214"/>
      <c r="AG59" s="214"/>
      <c r="AH59" s="214"/>
      <c r="AI59" s="214"/>
      <c r="AJ59" s="214"/>
      <c r="AK59" s="214"/>
      <c r="AL59" s="214"/>
      <c r="AM59" s="214"/>
      <c r="AN59" s="214"/>
    </row>
    <row r="60" spans="1:40" s="26" customFormat="1" ht="10.199999999999999">
      <c r="A60" s="26">
        <v>21401</v>
      </c>
      <c r="B60" s="213" t="s">
        <v>263</v>
      </c>
      <c r="C60" s="82">
        <f>+VLOOKUP(A60,Clasificación!C:J,5,FALSE)</f>
        <v>0</v>
      </c>
      <c r="D60" s="82"/>
      <c r="E60" s="82"/>
      <c r="G60" s="82">
        <f t="shared" si="0"/>
        <v>0</v>
      </c>
      <c r="H60" s="82"/>
      <c r="I60" s="82"/>
      <c r="J60" s="82"/>
      <c r="K60" s="82"/>
      <c r="L60" s="82"/>
      <c r="M60" s="82"/>
      <c r="N60" s="82"/>
      <c r="O60" s="82"/>
      <c r="P60" s="82"/>
      <c r="Q60" s="82"/>
      <c r="R60" s="82"/>
      <c r="S60" s="82"/>
      <c r="T60" s="82"/>
      <c r="U60" s="82"/>
      <c r="V60" s="82"/>
      <c r="W60" s="82"/>
      <c r="X60" s="82"/>
      <c r="Y60" s="82"/>
      <c r="Z60" s="82"/>
      <c r="AA60" s="82">
        <f t="shared" si="2"/>
        <v>0</v>
      </c>
      <c r="AB60" s="83"/>
      <c r="AC60" s="214"/>
      <c r="AD60" s="214"/>
      <c r="AE60" s="214"/>
      <c r="AF60" s="214"/>
      <c r="AG60" s="214"/>
      <c r="AH60" s="214"/>
      <c r="AI60" s="214"/>
      <c r="AJ60" s="214"/>
      <c r="AK60" s="214"/>
      <c r="AL60" s="214"/>
      <c r="AM60" s="214"/>
      <c r="AN60" s="214"/>
    </row>
    <row r="61" spans="1:40" s="26" customFormat="1" ht="10.199999999999999">
      <c r="A61" s="26">
        <v>2140105</v>
      </c>
      <c r="B61" s="213" t="s">
        <v>237</v>
      </c>
      <c r="C61" s="82">
        <f>-VLOOKUP(A61,Clasificación!C:J,5,FALSE)</f>
        <v>-2733333</v>
      </c>
      <c r="D61" s="82"/>
      <c r="E61" s="82">
        <v>0</v>
      </c>
      <c r="F61" s="82">
        <v>0</v>
      </c>
      <c r="G61" s="82">
        <f t="shared" si="0"/>
        <v>-2733333</v>
      </c>
      <c r="H61" s="82"/>
      <c r="I61" s="82"/>
      <c r="J61" s="82"/>
      <c r="K61" s="82"/>
      <c r="L61" s="82">
        <f>-G61</f>
        <v>2733333</v>
      </c>
      <c r="M61" s="82"/>
      <c r="N61" s="82"/>
      <c r="O61" s="82"/>
      <c r="P61" s="82"/>
      <c r="Q61" s="82"/>
      <c r="R61" s="82"/>
      <c r="S61" s="82"/>
      <c r="T61" s="82"/>
      <c r="U61" s="82"/>
      <c r="V61" s="82"/>
      <c r="W61" s="82"/>
      <c r="X61" s="82"/>
      <c r="Y61" s="82"/>
      <c r="Z61" s="82"/>
      <c r="AA61" s="82">
        <f t="shared" si="2"/>
        <v>0</v>
      </c>
      <c r="AB61" s="83"/>
      <c r="AC61" s="214"/>
      <c r="AD61" s="214"/>
      <c r="AE61" s="214"/>
      <c r="AF61" s="214"/>
      <c r="AG61" s="214"/>
      <c r="AH61" s="214"/>
      <c r="AI61" s="214"/>
      <c r="AJ61" s="214"/>
      <c r="AK61" s="214"/>
      <c r="AL61" s="214"/>
      <c r="AM61" s="214"/>
      <c r="AN61" s="214"/>
    </row>
    <row r="62" spans="1:40" s="26" customFormat="1" ht="10.199999999999999">
      <c r="A62" s="26">
        <v>2140107</v>
      </c>
      <c r="B62" s="213" t="s">
        <v>100</v>
      </c>
      <c r="C62" s="82">
        <f>-VLOOKUP(A62,Clasificación!C:J,5,FALSE)</f>
        <v>-3488365</v>
      </c>
      <c r="D62" s="82"/>
      <c r="E62" s="82">
        <v>0</v>
      </c>
      <c r="F62" s="82">
        <v>-2585527</v>
      </c>
      <c r="G62" s="82">
        <f t="shared" si="0"/>
        <v>-902838</v>
      </c>
      <c r="H62" s="82"/>
      <c r="I62" s="82"/>
      <c r="J62" s="82"/>
      <c r="K62" s="82"/>
      <c r="L62" s="82">
        <f>-G62</f>
        <v>902838</v>
      </c>
      <c r="M62" s="82"/>
      <c r="N62" s="82"/>
      <c r="O62" s="82"/>
      <c r="P62" s="82"/>
      <c r="Q62" s="82"/>
      <c r="R62" s="82"/>
      <c r="S62" s="82"/>
      <c r="T62" s="82"/>
      <c r="U62" s="82"/>
      <c r="V62" s="82"/>
      <c r="W62" s="82"/>
      <c r="X62" s="82"/>
      <c r="Y62" s="82"/>
      <c r="Z62" s="82"/>
      <c r="AA62" s="82">
        <f t="shared" si="2"/>
        <v>0</v>
      </c>
      <c r="AB62" s="83"/>
      <c r="AC62" s="214"/>
      <c r="AD62" s="214"/>
      <c r="AE62" s="214"/>
      <c r="AF62" s="214"/>
      <c r="AG62" s="214"/>
      <c r="AH62" s="214"/>
      <c r="AI62" s="214"/>
      <c r="AJ62" s="214"/>
      <c r="AK62" s="214"/>
      <c r="AL62" s="214"/>
      <c r="AM62" s="214"/>
      <c r="AN62" s="214"/>
    </row>
    <row r="63" spans="1:40" s="26" customFormat="1" ht="10.199999999999999">
      <c r="A63" s="26">
        <v>2140304</v>
      </c>
      <c r="B63" s="213" t="s">
        <v>718</v>
      </c>
      <c r="C63" s="82">
        <v>0</v>
      </c>
      <c r="D63" s="82"/>
      <c r="E63" s="82"/>
      <c r="F63" s="82">
        <v>-14236524</v>
      </c>
      <c r="G63" s="82">
        <f t="shared" si="0"/>
        <v>14236524</v>
      </c>
      <c r="H63" s="82"/>
      <c r="I63" s="82"/>
      <c r="J63" s="82"/>
      <c r="K63" s="82"/>
      <c r="L63" s="82">
        <f>-G63</f>
        <v>-14236524</v>
      </c>
      <c r="M63" s="82"/>
      <c r="N63" s="82"/>
      <c r="O63" s="82"/>
      <c r="P63" s="82"/>
      <c r="Q63" s="82"/>
      <c r="R63" s="82"/>
      <c r="S63" s="82"/>
      <c r="T63" s="82"/>
      <c r="U63" s="82"/>
      <c r="V63" s="82"/>
      <c r="W63" s="82"/>
      <c r="X63" s="82"/>
      <c r="Y63" s="82"/>
      <c r="Z63" s="82"/>
      <c r="AA63" s="82">
        <f t="shared" si="2"/>
        <v>0</v>
      </c>
      <c r="AB63" s="83"/>
      <c r="AC63" s="214"/>
      <c r="AD63" s="214"/>
      <c r="AE63" s="214"/>
      <c r="AF63" s="214"/>
      <c r="AG63" s="214"/>
      <c r="AH63" s="214"/>
      <c r="AI63" s="214"/>
      <c r="AJ63" s="214"/>
      <c r="AK63" s="214"/>
      <c r="AL63" s="214"/>
      <c r="AM63" s="214"/>
      <c r="AN63" s="214"/>
    </row>
    <row r="64" spans="1:40" s="26" customFormat="1" ht="10.199999999999999">
      <c r="B64" s="213"/>
      <c r="C64" s="82"/>
      <c r="D64" s="82"/>
      <c r="E64" s="82"/>
      <c r="F64" s="82"/>
      <c r="G64" s="82">
        <f t="shared" si="0"/>
        <v>0</v>
      </c>
      <c r="H64" s="82"/>
      <c r="I64" s="82"/>
      <c r="J64" s="82"/>
      <c r="K64" s="82"/>
      <c r="L64" s="82"/>
      <c r="M64" s="82"/>
      <c r="N64" s="82"/>
      <c r="O64" s="82"/>
      <c r="P64" s="82"/>
      <c r="Q64" s="82"/>
      <c r="R64" s="82"/>
      <c r="S64" s="82"/>
      <c r="T64" s="82"/>
      <c r="U64" s="82"/>
      <c r="V64" s="82"/>
      <c r="W64" s="82"/>
      <c r="X64" s="82"/>
      <c r="Y64" s="82"/>
      <c r="Z64" s="82"/>
      <c r="AA64" s="82">
        <f t="shared" si="2"/>
        <v>0</v>
      </c>
      <c r="AB64" s="83"/>
      <c r="AC64" s="214"/>
      <c r="AD64" s="214"/>
      <c r="AE64" s="214"/>
      <c r="AF64" s="214"/>
      <c r="AG64" s="214"/>
      <c r="AH64" s="214"/>
      <c r="AI64" s="214"/>
      <c r="AJ64" s="214"/>
      <c r="AK64" s="214"/>
      <c r="AL64" s="214"/>
      <c r="AM64" s="214"/>
      <c r="AN64" s="214"/>
    </row>
    <row r="65" spans="1:40" s="26" customFormat="1" ht="10.199999999999999">
      <c r="A65" s="26">
        <v>3</v>
      </c>
      <c r="B65" s="213" t="s">
        <v>18</v>
      </c>
      <c r="C65" s="82">
        <f>+VLOOKUP(A65,Clasificación!C:J,5,FALSE)</f>
        <v>0</v>
      </c>
      <c r="D65" s="82"/>
      <c r="E65" s="82"/>
      <c r="F65" s="82">
        <f>+VLOOKUP(A65,Clasificación!C:K,9,FALSE)</f>
        <v>0</v>
      </c>
      <c r="G65" s="82">
        <f t="shared" si="0"/>
        <v>0</v>
      </c>
      <c r="H65" s="82"/>
      <c r="I65" s="82"/>
      <c r="J65" s="82"/>
      <c r="K65" s="82"/>
      <c r="L65" s="82"/>
      <c r="M65" s="82"/>
      <c r="N65" s="82"/>
      <c r="O65" s="82"/>
      <c r="P65" s="82"/>
      <c r="Q65" s="82"/>
      <c r="R65" s="82"/>
      <c r="S65" s="82"/>
      <c r="T65" s="82"/>
      <c r="U65" s="82"/>
      <c r="V65" s="82"/>
      <c r="W65" s="82"/>
      <c r="X65" s="82"/>
      <c r="Y65" s="82"/>
      <c r="Z65" s="82"/>
      <c r="AA65" s="82">
        <f t="shared" si="2"/>
        <v>0</v>
      </c>
      <c r="AB65" s="83"/>
      <c r="AC65" s="214"/>
      <c r="AD65" s="214"/>
      <c r="AE65" s="214"/>
      <c r="AF65" s="214"/>
      <c r="AG65" s="214"/>
      <c r="AH65" s="214"/>
      <c r="AI65" s="214"/>
      <c r="AJ65" s="214"/>
      <c r="AK65" s="214"/>
      <c r="AL65" s="214"/>
      <c r="AM65" s="214"/>
      <c r="AN65" s="214"/>
    </row>
    <row r="66" spans="1:40" s="26" customFormat="1" ht="10.199999999999999">
      <c r="A66" s="26">
        <v>310</v>
      </c>
      <c r="B66" s="213" t="s">
        <v>102</v>
      </c>
      <c r="C66" s="82">
        <f>+VLOOKUP(A66,Clasificación!C:J,5,FALSE)</f>
        <v>0</v>
      </c>
      <c r="D66" s="82"/>
      <c r="E66" s="82"/>
      <c r="F66" s="82">
        <f>+VLOOKUP(A66,Clasificación!C:K,9,FALSE)</f>
        <v>0</v>
      </c>
      <c r="G66" s="82">
        <f t="shared" si="0"/>
        <v>0</v>
      </c>
      <c r="H66" s="82"/>
      <c r="I66" s="82"/>
      <c r="J66" s="82"/>
      <c r="K66" s="82"/>
      <c r="L66" s="82"/>
      <c r="M66" s="82"/>
      <c r="N66" s="82"/>
      <c r="O66" s="82"/>
      <c r="P66" s="82"/>
      <c r="Q66" s="82"/>
      <c r="R66" s="82"/>
      <c r="S66" s="82"/>
      <c r="T66" s="82"/>
      <c r="U66" s="82"/>
      <c r="V66" s="82"/>
      <c r="W66" s="82"/>
      <c r="X66" s="82"/>
      <c r="Y66" s="82"/>
      <c r="Z66" s="82"/>
      <c r="AA66" s="82">
        <f t="shared" si="2"/>
        <v>0</v>
      </c>
      <c r="AB66" s="83"/>
      <c r="AC66" s="214"/>
      <c r="AD66" s="214"/>
      <c r="AE66" s="214"/>
      <c r="AF66" s="214"/>
      <c r="AG66" s="214"/>
      <c r="AH66" s="214"/>
      <c r="AI66" s="214"/>
      <c r="AJ66" s="214"/>
      <c r="AK66" s="214"/>
      <c r="AL66" s="214"/>
      <c r="AM66" s="214"/>
      <c r="AN66" s="214"/>
    </row>
    <row r="67" spans="1:40" s="26" customFormat="1" ht="10.199999999999999">
      <c r="A67" s="26">
        <v>310101</v>
      </c>
      <c r="B67" s="213" t="s">
        <v>628</v>
      </c>
      <c r="C67" s="82">
        <f>+VLOOKUP(A67,Clasificación!C:J,5,FALSE)</f>
        <v>0</v>
      </c>
      <c r="D67" s="82"/>
      <c r="E67" s="82"/>
      <c r="F67" s="82">
        <f>+VLOOKUP(A67,Clasificación!C:K,9,FALSE)</f>
        <v>0</v>
      </c>
      <c r="G67" s="82">
        <f t="shared" ref="G67:G129" si="3">C67+D67-E67-F67</f>
        <v>0</v>
      </c>
      <c r="H67" s="82"/>
      <c r="I67" s="82"/>
      <c r="J67" s="82"/>
      <c r="K67" s="82"/>
      <c r="L67" s="82"/>
      <c r="M67" s="82"/>
      <c r="N67" s="82"/>
      <c r="O67" s="82"/>
      <c r="P67" s="82"/>
      <c r="Q67" s="82"/>
      <c r="R67" s="82"/>
      <c r="S67" s="82"/>
      <c r="T67" s="82"/>
      <c r="U67" s="82"/>
      <c r="V67" s="82"/>
      <c r="W67" s="82"/>
      <c r="X67" s="82"/>
      <c r="Y67" s="82"/>
      <c r="Z67" s="82"/>
      <c r="AA67" s="82">
        <f t="shared" si="2"/>
        <v>0</v>
      </c>
      <c r="AB67" s="83"/>
      <c r="AC67" s="214"/>
      <c r="AD67" s="214"/>
      <c r="AE67" s="214"/>
      <c r="AF67" s="214"/>
      <c r="AG67" s="214"/>
      <c r="AH67" s="214"/>
      <c r="AI67" s="214"/>
      <c r="AJ67" s="214"/>
      <c r="AK67" s="214"/>
      <c r="AL67" s="214"/>
      <c r="AM67" s="214"/>
      <c r="AN67" s="214"/>
    </row>
    <row r="68" spans="1:40" s="26" customFormat="1" ht="10.199999999999999">
      <c r="A68" s="26">
        <v>31010101</v>
      </c>
      <c r="B68" s="213" t="s">
        <v>343</v>
      </c>
      <c r="C68" s="82">
        <f>-VLOOKUP(A68,Clasificación!C:J,5,FALSE)</f>
        <v>-2500000000</v>
      </c>
      <c r="D68" s="82"/>
      <c r="E68" s="82"/>
      <c r="F68" s="82">
        <v>-2500000000</v>
      </c>
      <c r="G68" s="82">
        <f t="shared" si="3"/>
        <v>0</v>
      </c>
      <c r="H68" s="82"/>
      <c r="I68" s="82"/>
      <c r="J68" s="82"/>
      <c r="K68" s="82"/>
      <c r="L68" s="82"/>
      <c r="M68" s="82"/>
      <c r="N68" s="82"/>
      <c r="O68" s="82"/>
      <c r="P68" s="82"/>
      <c r="Q68" s="82"/>
      <c r="R68" s="82"/>
      <c r="S68" s="82"/>
      <c r="T68" s="82"/>
      <c r="U68" s="82"/>
      <c r="V68" s="82"/>
      <c r="W68" s="82"/>
      <c r="X68" s="82"/>
      <c r="Y68" s="82"/>
      <c r="Z68" s="82"/>
      <c r="AA68" s="82">
        <f t="shared" si="2"/>
        <v>0</v>
      </c>
      <c r="AB68" s="83"/>
      <c r="AC68" s="214"/>
      <c r="AD68" s="214"/>
      <c r="AE68" s="214"/>
      <c r="AF68" s="214"/>
      <c r="AG68" s="214"/>
      <c r="AH68" s="214"/>
      <c r="AI68" s="214"/>
      <c r="AJ68" s="214"/>
      <c r="AK68" s="214"/>
      <c r="AL68" s="214"/>
      <c r="AM68" s="214"/>
      <c r="AN68" s="214"/>
    </row>
    <row r="69" spans="1:40" s="26" customFormat="1" ht="10.199999999999999">
      <c r="A69" s="26">
        <v>310102</v>
      </c>
      <c r="B69" s="213" t="s">
        <v>629</v>
      </c>
      <c r="C69" s="82">
        <f>+VLOOKUP(A69,Clasificación!C:J,5,FALSE)</f>
        <v>0</v>
      </c>
      <c r="D69" s="82"/>
      <c r="E69" s="82"/>
      <c r="F69" s="82">
        <f>+VLOOKUP(A69,Clasificación!C:K,9,FALSE)</f>
        <v>0</v>
      </c>
      <c r="G69" s="82">
        <f t="shared" si="3"/>
        <v>0</v>
      </c>
      <c r="H69" s="82"/>
      <c r="I69" s="82"/>
      <c r="J69" s="82"/>
      <c r="K69" s="82"/>
      <c r="L69" s="82"/>
      <c r="M69" s="82"/>
      <c r="N69" s="82"/>
      <c r="O69" s="82"/>
      <c r="P69" s="82"/>
      <c r="Q69" s="82"/>
      <c r="R69" s="82"/>
      <c r="S69" s="82"/>
      <c r="T69" s="82"/>
      <c r="U69" s="82"/>
      <c r="V69" s="82"/>
      <c r="W69" s="82"/>
      <c r="X69" s="82"/>
      <c r="Y69" s="82"/>
      <c r="Z69" s="82"/>
      <c r="AA69" s="82">
        <f t="shared" si="2"/>
        <v>0</v>
      </c>
      <c r="AB69" s="83"/>
      <c r="AC69" s="214"/>
      <c r="AD69" s="214"/>
      <c r="AE69" s="214"/>
      <c r="AF69" s="214"/>
      <c r="AG69" s="214"/>
      <c r="AH69" s="214"/>
      <c r="AI69" s="214"/>
      <c r="AJ69" s="214"/>
      <c r="AK69" s="214"/>
      <c r="AL69" s="214"/>
      <c r="AM69" s="214"/>
      <c r="AN69" s="214"/>
    </row>
    <row r="70" spans="1:40" s="587" customFormat="1" ht="10.199999999999999">
      <c r="A70" s="587">
        <v>31010201</v>
      </c>
      <c r="B70" s="588" t="s">
        <v>696</v>
      </c>
      <c r="C70" s="589">
        <f>-VLOOKUP(A70,Clasificación!C:J,5,FALSE)</f>
        <v>-1680000000</v>
      </c>
      <c r="D70" s="589">
        <v>0</v>
      </c>
      <c r="E70" s="589">
        <v>0</v>
      </c>
      <c r="F70" s="589">
        <v>0</v>
      </c>
      <c r="G70" s="589">
        <f>C70+D70-E70-F70</f>
        <v>-1680000000</v>
      </c>
      <c r="H70" s="589"/>
      <c r="I70" s="589"/>
      <c r="J70" s="589"/>
      <c r="K70" s="589"/>
      <c r="L70" s="589"/>
      <c r="M70" s="589"/>
      <c r="N70" s="589"/>
      <c r="O70" s="589"/>
      <c r="P70" s="589"/>
      <c r="Q70" s="589">
        <v>0</v>
      </c>
      <c r="R70" s="589"/>
      <c r="S70" s="589"/>
      <c r="T70" s="589"/>
      <c r="U70" s="589"/>
      <c r="V70" s="589">
        <f>-G70</f>
        <v>1680000000</v>
      </c>
      <c r="W70" s="589"/>
      <c r="X70" s="589"/>
      <c r="Y70" s="589"/>
      <c r="Z70" s="589"/>
      <c r="AA70" s="589">
        <f t="shared" si="2"/>
        <v>0</v>
      </c>
      <c r="AB70" s="590"/>
      <c r="AC70" s="591"/>
      <c r="AD70" s="591"/>
      <c r="AE70" s="591"/>
      <c r="AF70" s="591"/>
      <c r="AG70" s="591"/>
      <c r="AH70" s="591"/>
      <c r="AI70" s="591"/>
      <c r="AJ70" s="591"/>
      <c r="AK70" s="591"/>
      <c r="AL70" s="591"/>
      <c r="AM70" s="591"/>
      <c r="AN70" s="591"/>
    </row>
    <row r="71" spans="1:40" s="26" customFormat="1" ht="10.199999999999999">
      <c r="A71" s="26">
        <v>31010202</v>
      </c>
      <c r="B71" s="213" t="s">
        <v>630</v>
      </c>
      <c r="C71" s="82">
        <f>-VLOOKUP(A71,Clasificación!C:J,5,FALSE)</f>
        <v>-680771806</v>
      </c>
      <c r="D71" s="82"/>
      <c r="E71" s="82"/>
      <c r="F71" s="82">
        <v>-680771806</v>
      </c>
      <c r="G71" s="82">
        <f t="shared" si="3"/>
        <v>0</v>
      </c>
      <c r="H71" s="82"/>
      <c r="I71" s="82"/>
      <c r="J71" s="82"/>
      <c r="K71" s="82"/>
      <c r="L71" s="82"/>
      <c r="M71" s="82"/>
      <c r="N71" s="82"/>
      <c r="O71" s="82"/>
      <c r="P71" s="82"/>
      <c r="Q71" s="82"/>
      <c r="R71" s="82"/>
      <c r="S71" s="82"/>
      <c r="T71" s="82"/>
      <c r="U71" s="82"/>
      <c r="V71" s="82"/>
      <c r="W71" s="82"/>
      <c r="X71" s="82"/>
      <c r="Y71" s="82"/>
      <c r="Z71" s="82"/>
      <c r="AA71" s="82">
        <f t="shared" si="2"/>
        <v>0</v>
      </c>
      <c r="AB71" s="83"/>
      <c r="AC71" s="214"/>
      <c r="AD71" s="214"/>
      <c r="AE71" s="214"/>
      <c r="AF71" s="214"/>
      <c r="AG71" s="214"/>
      <c r="AH71" s="214"/>
      <c r="AI71" s="214"/>
      <c r="AJ71" s="214"/>
      <c r="AK71" s="214"/>
      <c r="AL71" s="214"/>
      <c r="AM71" s="214"/>
      <c r="AN71" s="214"/>
    </row>
    <row r="72" spans="1:40" s="26" customFormat="1" ht="10.199999999999999">
      <c r="A72" s="26">
        <v>315</v>
      </c>
      <c r="B72" s="213" t="s">
        <v>12</v>
      </c>
      <c r="C72" s="82">
        <f>+VLOOKUP(A72,Clasificación!C:J,5,FALSE)</f>
        <v>0</v>
      </c>
      <c r="D72" s="82"/>
      <c r="E72" s="82"/>
      <c r="F72" s="82">
        <f>+VLOOKUP(A72,Clasificación!C:K,9,FALSE)</f>
        <v>0</v>
      </c>
      <c r="G72" s="82">
        <f t="shared" si="3"/>
        <v>0</v>
      </c>
      <c r="H72" s="82"/>
      <c r="I72" s="82"/>
      <c r="J72" s="82"/>
      <c r="K72" s="82"/>
      <c r="L72" s="82"/>
      <c r="M72" s="82"/>
      <c r="N72" s="82"/>
      <c r="O72" s="82"/>
      <c r="P72" s="82"/>
      <c r="Q72" s="82"/>
      <c r="R72" s="82"/>
      <c r="S72" s="82"/>
      <c r="T72" s="82"/>
      <c r="U72" s="82"/>
      <c r="V72" s="82"/>
      <c r="W72" s="82"/>
      <c r="X72" s="82"/>
      <c r="Y72" s="82"/>
      <c r="Z72" s="82"/>
      <c r="AA72" s="82">
        <f t="shared" si="2"/>
        <v>0</v>
      </c>
      <c r="AB72" s="83"/>
      <c r="AC72" s="214"/>
      <c r="AD72" s="214"/>
      <c r="AE72" s="214"/>
      <c r="AF72" s="214"/>
      <c r="AG72" s="214"/>
      <c r="AH72" s="214"/>
      <c r="AI72" s="214"/>
      <c r="AJ72" s="214"/>
      <c r="AK72" s="214"/>
      <c r="AL72" s="214"/>
      <c r="AM72" s="214"/>
      <c r="AN72" s="214"/>
    </row>
    <row r="73" spans="1:40" s="26" customFormat="1" ht="10.199999999999999">
      <c r="A73" s="26">
        <v>31501</v>
      </c>
      <c r="B73" s="213" t="s">
        <v>631</v>
      </c>
      <c r="C73" s="82">
        <f>-VLOOKUP(A73,Clasificación!C:J,5,FALSE)</f>
        <v>-2618753</v>
      </c>
      <c r="D73" s="82"/>
      <c r="E73" s="82"/>
      <c r="F73" s="82">
        <v>-2618753</v>
      </c>
      <c r="G73" s="82">
        <f t="shared" si="3"/>
        <v>0</v>
      </c>
      <c r="H73" s="82"/>
      <c r="I73" s="82"/>
      <c r="J73" s="82"/>
      <c r="K73" s="82"/>
      <c r="L73" s="82"/>
      <c r="M73" s="82"/>
      <c r="N73" s="82"/>
      <c r="O73" s="82"/>
      <c r="P73" s="82"/>
      <c r="Q73" s="82"/>
      <c r="R73" s="82"/>
      <c r="S73" s="82"/>
      <c r="T73" s="82"/>
      <c r="U73" s="82"/>
      <c r="V73" s="82"/>
      <c r="W73" s="82"/>
      <c r="X73" s="82"/>
      <c r="Y73" s="82"/>
      <c r="Z73" s="82"/>
      <c r="AA73" s="82">
        <f t="shared" si="2"/>
        <v>0</v>
      </c>
      <c r="AB73" s="83"/>
      <c r="AC73" s="214"/>
      <c r="AD73" s="214"/>
      <c r="AE73" s="214"/>
      <c r="AF73" s="214"/>
      <c r="AG73" s="214"/>
      <c r="AH73" s="214"/>
      <c r="AI73" s="214"/>
      <c r="AJ73" s="214"/>
      <c r="AK73" s="214"/>
      <c r="AL73" s="214"/>
      <c r="AM73" s="214"/>
      <c r="AN73" s="214"/>
    </row>
    <row r="74" spans="1:40" s="26" customFormat="1" ht="10.199999999999999">
      <c r="A74" s="26">
        <v>31502</v>
      </c>
      <c r="B74" s="213" t="s">
        <v>632</v>
      </c>
      <c r="C74" s="82">
        <f>-VLOOKUP(A74,Clasificación!C:J,5,FALSE)</f>
        <v>-135396</v>
      </c>
      <c r="D74" s="82"/>
      <c r="E74" s="82"/>
      <c r="F74" s="82">
        <v>-135396</v>
      </c>
      <c r="G74" s="82">
        <f t="shared" si="3"/>
        <v>0</v>
      </c>
      <c r="H74" s="82"/>
      <c r="I74" s="82"/>
      <c r="J74" s="82"/>
      <c r="K74" s="82"/>
      <c r="L74" s="82"/>
      <c r="M74" s="82"/>
      <c r="N74" s="82"/>
      <c r="O74" s="82"/>
      <c r="P74" s="82"/>
      <c r="Q74" s="82"/>
      <c r="R74" s="82"/>
      <c r="S74" s="82"/>
      <c r="T74" s="82"/>
      <c r="U74" s="82"/>
      <c r="V74" s="82"/>
      <c r="W74" s="82"/>
      <c r="X74" s="82"/>
      <c r="Y74" s="82"/>
      <c r="Z74" s="82"/>
      <c r="AA74" s="82">
        <f t="shared" si="2"/>
        <v>0</v>
      </c>
      <c r="AB74" s="83"/>
      <c r="AC74" s="214"/>
      <c r="AD74" s="214"/>
      <c r="AE74" s="214"/>
      <c r="AF74" s="214"/>
      <c r="AG74" s="214"/>
      <c r="AH74" s="214"/>
      <c r="AI74" s="214"/>
      <c r="AJ74" s="214"/>
      <c r="AK74" s="214"/>
      <c r="AL74" s="214"/>
      <c r="AM74" s="214"/>
      <c r="AN74" s="214"/>
    </row>
    <row r="75" spans="1:40" s="26" customFormat="1" ht="10.199999999999999">
      <c r="A75" s="26">
        <v>316</v>
      </c>
      <c r="B75" s="213" t="s">
        <v>82</v>
      </c>
      <c r="C75" s="82">
        <f>+VLOOKUP(A75,Clasificación!C:J,5,FALSE)</f>
        <v>0</v>
      </c>
      <c r="D75" s="82"/>
      <c r="E75" s="82"/>
      <c r="F75" s="82">
        <f>+VLOOKUP(A75,Clasificación!C:K,9,FALSE)</f>
        <v>0</v>
      </c>
      <c r="G75" s="82">
        <f t="shared" si="3"/>
        <v>0</v>
      </c>
      <c r="H75" s="82"/>
      <c r="I75" s="82"/>
      <c r="J75" s="82"/>
      <c r="K75" s="82"/>
      <c r="L75" s="82"/>
      <c r="M75" s="82"/>
      <c r="N75" s="82"/>
      <c r="O75" s="82"/>
      <c r="P75" s="82"/>
      <c r="Q75" s="82"/>
      <c r="R75" s="82"/>
      <c r="S75" s="82"/>
      <c r="T75" s="82"/>
      <c r="U75" s="82"/>
      <c r="V75" s="82"/>
      <c r="W75" s="82"/>
      <c r="X75" s="82"/>
      <c r="Y75" s="82"/>
      <c r="Z75" s="82"/>
      <c r="AA75" s="82">
        <f t="shared" si="2"/>
        <v>0</v>
      </c>
      <c r="AB75" s="83"/>
      <c r="AC75" s="214"/>
      <c r="AD75" s="214"/>
      <c r="AE75" s="214"/>
      <c r="AF75" s="214"/>
      <c r="AG75" s="214"/>
      <c r="AH75" s="214"/>
      <c r="AI75" s="214"/>
      <c r="AJ75" s="214"/>
      <c r="AK75" s="214"/>
      <c r="AL75" s="214"/>
      <c r="AM75" s="214"/>
      <c r="AN75" s="214"/>
    </row>
    <row r="76" spans="1:40" s="26" customFormat="1" ht="10.199999999999999">
      <c r="A76" s="26">
        <v>31601</v>
      </c>
      <c r="B76" s="213" t="s">
        <v>103</v>
      </c>
      <c r="C76" s="82">
        <f>-VLOOKUP(A76,Clasificación!C:J,5,FALSE)</f>
        <v>579407761</v>
      </c>
      <c r="D76" s="82">
        <v>0</v>
      </c>
      <c r="E76" s="82">
        <v>0</v>
      </c>
      <c r="F76" s="82">
        <v>579407761</v>
      </c>
      <c r="G76" s="82">
        <f t="shared" si="3"/>
        <v>0</v>
      </c>
      <c r="H76" s="82">
        <f t="shared" ref="H76:H79" si="4">-G76</f>
        <v>0</v>
      </c>
      <c r="I76" s="82"/>
      <c r="J76" s="82"/>
      <c r="K76" s="82"/>
      <c r="L76" s="82"/>
      <c r="M76" s="82"/>
      <c r="N76" s="82"/>
      <c r="O76" s="82"/>
      <c r="P76" s="82"/>
      <c r="Q76" s="82"/>
      <c r="R76" s="82"/>
      <c r="S76" s="82"/>
      <c r="T76" s="82"/>
      <c r="U76" s="82"/>
      <c r="V76" s="82"/>
      <c r="W76" s="82"/>
      <c r="X76" s="82"/>
      <c r="Y76" s="82"/>
      <c r="Z76" s="82"/>
      <c r="AA76" s="82">
        <f t="shared" si="2"/>
        <v>0</v>
      </c>
      <c r="AB76" s="83"/>
      <c r="AC76" s="214"/>
      <c r="AD76" s="214"/>
      <c r="AE76" s="214"/>
      <c r="AF76" s="214"/>
      <c r="AG76" s="214"/>
      <c r="AH76" s="214"/>
      <c r="AI76" s="214"/>
      <c r="AJ76" s="214"/>
      <c r="AK76" s="214"/>
      <c r="AL76" s="214"/>
      <c r="AM76" s="214"/>
      <c r="AN76" s="214"/>
    </row>
    <row r="77" spans="1:40" s="26" customFormat="1" ht="10.199999999999999">
      <c r="A77" s="26">
        <v>31602</v>
      </c>
      <c r="B77" s="213" t="s">
        <v>104</v>
      </c>
      <c r="C77" s="82">
        <f>-VLOOKUP(A77,Clasificación!C:J,5,FALSE)</f>
        <v>529853509</v>
      </c>
      <c r="D77" s="82"/>
      <c r="E77" s="82">
        <v>529853509</v>
      </c>
      <c r="F77" s="82">
        <v>0</v>
      </c>
      <c r="G77" s="82">
        <f t="shared" si="3"/>
        <v>0</v>
      </c>
      <c r="H77" s="82">
        <f t="shared" si="4"/>
        <v>0</v>
      </c>
      <c r="I77" s="82"/>
      <c r="J77" s="82"/>
      <c r="K77" s="82"/>
      <c r="L77" s="82"/>
      <c r="M77" s="82"/>
      <c r="N77" s="82"/>
      <c r="O77" s="82"/>
      <c r="P77" s="82"/>
      <c r="Q77" s="82"/>
      <c r="R77" s="82"/>
      <c r="S77" s="82"/>
      <c r="T77" s="82"/>
      <c r="U77" s="82"/>
      <c r="V77" s="82"/>
      <c r="W77" s="82"/>
      <c r="X77" s="82"/>
      <c r="Y77" s="82"/>
      <c r="Z77" s="82"/>
      <c r="AA77" s="82">
        <f t="shared" si="2"/>
        <v>0</v>
      </c>
      <c r="AB77" s="83"/>
      <c r="AC77" s="214"/>
      <c r="AD77" s="214"/>
      <c r="AE77" s="214"/>
      <c r="AF77" s="214"/>
      <c r="AG77" s="214"/>
      <c r="AH77" s="214"/>
      <c r="AI77" s="214"/>
      <c r="AJ77" s="214"/>
      <c r="AK77" s="214"/>
      <c r="AL77" s="214"/>
      <c r="AM77" s="214"/>
      <c r="AN77" s="214"/>
    </row>
    <row r="78" spans="1:40" s="26" customFormat="1" ht="10.199999999999999">
      <c r="A78" s="26">
        <v>4</v>
      </c>
      <c r="B78" s="213" t="s">
        <v>105</v>
      </c>
      <c r="C78" s="82"/>
      <c r="D78" s="82"/>
      <c r="E78" s="82"/>
      <c r="F78" s="82"/>
      <c r="G78" s="82"/>
      <c r="H78" s="82"/>
      <c r="I78" s="82"/>
      <c r="J78" s="82"/>
      <c r="K78" s="82"/>
      <c r="L78" s="82"/>
      <c r="M78" s="82"/>
      <c r="N78" s="82"/>
      <c r="O78" s="82"/>
      <c r="P78" s="82"/>
      <c r="Q78" s="82"/>
      <c r="R78" s="82"/>
      <c r="S78" s="82"/>
      <c r="T78" s="82"/>
      <c r="U78" s="82"/>
      <c r="V78" s="82"/>
      <c r="W78" s="82"/>
      <c r="X78" s="82"/>
      <c r="Y78" s="82"/>
      <c r="Z78" s="82"/>
      <c r="AA78" s="82">
        <f t="shared" si="2"/>
        <v>0</v>
      </c>
      <c r="AB78" s="83"/>
      <c r="AC78" s="214"/>
      <c r="AD78" s="214"/>
      <c r="AE78" s="214"/>
      <c r="AF78" s="214"/>
      <c r="AG78" s="214"/>
      <c r="AH78" s="214"/>
      <c r="AI78" s="214"/>
      <c r="AJ78" s="214"/>
      <c r="AK78" s="214"/>
      <c r="AL78" s="214"/>
      <c r="AM78" s="214"/>
      <c r="AN78" s="214"/>
    </row>
    <row r="79" spans="1:40" s="26" customFormat="1" ht="10.199999999999999">
      <c r="A79" s="26">
        <v>403</v>
      </c>
      <c r="B79" s="213" t="s">
        <v>265</v>
      </c>
      <c r="C79" s="82">
        <f>+VLOOKUP(A79,Clasificación!C:J,5,FALSE)</f>
        <v>0</v>
      </c>
      <c r="D79" s="82"/>
      <c r="E79" s="82"/>
      <c r="F79" s="82">
        <f>+VLOOKUP(A79,Clasificación!C:K,9,FALSE)</f>
        <v>0</v>
      </c>
      <c r="G79" s="82">
        <f t="shared" si="3"/>
        <v>0</v>
      </c>
      <c r="H79" s="82">
        <f t="shared" si="4"/>
        <v>0</v>
      </c>
      <c r="I79" s="82"/>
      <c r="J79" s="82"/>
      <c r="K79" s="82"/>
      <c r="L79" s="82"/>
      <c r="M79" s="82"/>
      <c r="N79" s="82"/>
      <c r="O79" s="82"/>
      <c r="P79" s="82"/>
      <c r="Q79" s="82"/>
      <c r="R79" s="82"/>
      <c r="S79" s="82"/>
      <c r="T79" s="82"/>
      <c r="U79" s="82"/>
      <c r="V79" s="82"/>
      <c r="W79" s="82"/>
      <c r="X79" s="82"/>
      <c r="Y79" s="82"/>
      <c r="Z79" s="82"/>
      <c r="AA79" s="82">
        <f t="shared" si="2"/>
        <v>0</v>
      </c>
      <c r="AB79" s="83"/>
      <c r="AC79" s="214"/>
      <c r="AD79" s="214"/>
      <c r="AE79" s="214"/>
      <c r="AF79" s="214"/>
      <c r="AG79" s="214"/>
      <c r="AH79" s="214"/>
      <c r="AI79" s="214"/>
      <c r="AJ79" s="214"/>
      <c r="AK79" s="214"/>
      <c r="AL79" s="214"/>
      <c r="AM79" s="214"/>
      <c r="AN79" s="214"/>
    </row>
    <row r="80" spans="1:40" s="26" customFormat="1" ht="10.199999999999999">
      <c r="A80" s="26">
        <v>40301</v>
      </c>
      <c r="B80" s="213" t="s">
        <v>266</v>
      </c>
      <c r="C80" s="82">
        <f>+VLOOKUP(A80,Clasificación!C:J,5,FALSE)</f>
        <v>0</v>
      </c>
      <c r="D80" s="82"/>
      <c r="E80" s="82"/>
      <c r="F80" s="82">
        <f>+VLOOKUP(A80,Clasificación!C:K,9,FALSE)</f>
        <v>0</v>
      </c>
      <c r="G80" s="82">
        <f t="shared" si="3"/>
        <v>0</v>
      </c>
      <c r="H80" s="82"/>
      <c r="I80" s="82"/>
      <c r="J80" s="82"/>
      <c r="K80" s="82"/>
      <c r="L80" s="82"/>
      <c r="M80" s="82"/>
      <c r="N80" s="82"/>
      <c r="O80" s="82"/>
      <c r="P80" s="82"/>
      <c r="Q80" s="82"/>
      <c r="R80" s="82"/>
      <c r="S80" s="82"/>
      <c r="T80" s="82"/>
      <c r="U80" s="82"/>
      <c r="V80" s="82"/>
      <c r="W80" s="82"/>
      <c r="X80" s="82"/>
      <c r="Y80" s="82"/>
      <c r="Z80" s="82"/>
      <c r="AA80" s="82">
        <f t="shared" si="2"/>
        <v>0</v>
      </c>
      <c r="AB80" s="83"/>
      <c r="AC80" s="214"/>
      <c r="AD80" s="214"/>
      <c r="AE80" s="214"/>
      <c r="AF80" s="214"/>
      <c r="AG80" s="214"/>
      <c r="AH80" s="214"/>
      <c r="AI80" s="214"/>
      <c r="AJ80" s="214"/>
      <c r="AK80" s="214"/>
      <c r="AL80" s="214"/>
      <c r="AM80" s="214"/>
      <c r="AN80" s="214"/>
    </row>
    <row r="81" spans="1:40" s="26" customFormat="1" ht="10.199999999999999">
      <c r="A81" s="26">
        <v>4030101</v>
      </c>
      <c r="B81" s="213" t="s">
        <v>266</v>
      </c>
      <c r="C81" s="82">
        <f>+VLOOKUP(A81,Clasificación!C:J,5,FALSE)</f>
        <v>0</v>
      </c>
      <c r="D81" s="82"/>
      <c r="E81" s="82"/>
      <c r="F81" s="82">
        <f>+VLOOKUP(A81,Clasificación!C:K,9,FALSE)</f>
        <v>0</v>
      </c>
      <c r="G81" s="82">
        <f t="shared" si="3"/>
        <v>0</v>
      </c>
      <c r="H81" s="82"/>
      <c r="I81" s="82"/>
      <c r="J81" s="82"/>
      <c r="K81" s="82"/>
      <c r="L81" s="82"/>
      <c r="M81" s="82"/>
      <c r="N81" s="82"/>
      <c r="O81" s="82"/>
      <c r="P81" s="82"/>
      <c r="Q81" s="82"/>
      <c r="R81" s="82"/>
      <c r="S81" s="82"/>
      <c r="T81" s="82"/>
      <c r="U81" s="82"/>
      <c r="V81" s="82"/>
      <c r="W81" s="82"/>
      <c r="X81" s="82"/>
      <c r="Y81" s="82"/>
      <c r="Z81" s="82"/>
      <c r="AA81" s="82">
        <f t="shared" si="2"/>
        <v>0</v>
      </c>
      <c r="AB81" s="83"/>
      <c r="AC81" s="214"/>
      <c r="AD81" s="214"/>
      <c r="AE81" s="214"/>
      <c r="AF81" s="214"/>
      <c r="AG81" s="214"/>
      <c r="AH81" s="214"/>
      <c r="AI81" s="214"/>
      <c r="AJ81" s="214"/>
      <c r="AK81" s="214"/>
      <c r="AL81" s="214"/>
      <c r="AM81" s="214"/>
      <c r="AN81" s="214"/>
    </row>
    <row r="82" spans="1:40" s="26" customFormat="1" ht="10.199999999999999">
      <c r="A82" s="26">
        <v>403010106</v>
      </c>
      <c r="B82" s="213" t="s">
        <v>233</v>
      </c>
      <c r="C82" s="82">
        <f>+VLOOKUP(A82,Clasificación!C:J,5,FALSE)</f>
        <v>-12028260</v>
      </c>
      <c r="D82" s="82"/>
      <c r="E82" s="82"/>
      <c r="F82" s="82">
        <f>+VLOOKUP(A82,Clasificación!C:K,9,FALSE)</f>
        <v>0</v>
      </c>
      <c r="G82" s="82">
        <f t="shared" si="3"/>
        <v>-12028260</v>
      </c>
      <c r="H82" s="82">
        <f>-G82</f>
        <v>12028260</v>
      </c>
      <c r="I82" s="82"/>
      <c r="J82" s="82"/>
      <c r="K82" s="82"/>
      <c r="L82" s="82"/>
      <c r="M82" s="82"/>
      <c r="N82" s="82"/>
      <c r="O82" s="82"/>
      <c r="P82" s="82"/>
      <c r="Q82" s="82"/>
      <c r="R82" s="82"/>
      <c r="S82" s="82"/>
      <c r="T82" s="82"/>
      <c r="U82" s="82"/>
      <c r="V82" s="82"/>
      <c r="W82" s="82"/>
      <c r="X82" s="82"/>
      <c r="Y82" s="82"/>
      <c r="Z82" s="82"/>
      <c r="AA82" s="82">
        <f t="shared" si="2"/>
        <v>0</v>
      </c>
      <c r="AB82" s="83"/>
      <c r="AC82" s="214"/>
      <c r="AD82" s="214"/>
      <c r="AE82" s="214"/>
      <c r="AF82" s="214"/>
      <c r="AG82" s="214"/>
      <c r="AH82" s="214"/>
      <c r="AI82" s="214"/>
      <c r="AJ82" s="214"/>
      <c r="AK82" s="214"/>
      <c r="AL82" s="214"/>
      <c r="AM82" s="214"/>
      <c r="AN82" s="214"/>
    </row>
    <row r="83" spans="1:40" s="26" customFormat="1" ht="10.199999999999999">
      <c r="A83" s="26">
        <v>406</v>
      </c>
      <c r="B83" s="213" t="s">
        <v>344</v>
      </c>
      <c r="C83" s="82">
        <f>+VLOOKUP(A83,Clasificación!C:J,5,FALSE)</f>
        <v>0</v>
      </c>
      <c r="D83" s="82"/>
      <c r="E83" s="82"/>
      <c r="F83" s="82">
        <f>+VLOOKUP(A83,Clasificación!C:K,9,FALSE)</f>
        <v>0</v>
      </c>
      <c r="G83" s="82">
        <f t="shared" si="3"/>
        <v>0</v>
      </c>
      <c r="H83" s="82"/>
      <c r="I83" s="82"/>
      <c r="J83" s="82"/>
      <c r="K83" s="82"/>
      <c r="L83" s="82"/>
      <c r="M83" s="82"/>
      <c r="N83" s="82"/>
      <c r="O83" s="82"/>
      <c r="P83" s="82"/>
      <c r="Q83" s="82"/>
      <c r="R83" s="82"/>
      <c r="S83" s="82"/>
      <c r="T83" s="82"/>
      <c r="U83" s="82"/>
      <c r="V83" s="82"/>
      <c r="W83" s="82"/>
      <c r="X83" s="82"/>
      <c r="Y83" s="82"/>
      <c r="Z83" s="82"/>
      <c r="AA83" s="82">
        <f t="shared" si="2"/>
        <v>0</v>
      </c>
      <c r="AB83" s="83"/>
      <c r="AC83" s="214"/>
      <c r="AD83" s="214"/>
      <c r="AE83" s="214"/>
      <c r="AF83" s="214"/>
      <c r="AG83" s="214"/>
      <c r="AH83" s="214"/>
      <c r="AI83" s="214"/>
      <c r="AJ83" s="214"/>
      <c r="AK83" s="214"/>
      <c r="AL83" s="214"/>
      <c r="AM83" s="214"/>
      <c r="AN83" s="214"/>
    </row>
    <row r="84" spans="1:40" s="26" customFormat="1" ht="10.199999999999999">
      <c r="A84" s="26">
        <v>40604</v>
      </c>
      <c r="B84" s="213" t="s">
        <v>420</v>
      </c>
      <c r="C84" s="82">
        <f>+VLOOKUP(A84,Clasificación!C:J,5,FALSE)</f>
        <v>0</v>
      </c>
      <c r="D84" s="82"/>
      <c r="E84" s="82"/>
      <c r="F84" s="82">
        <f>+VLOOKUP(A84,Clasificación!C:K,9,FALSE)</f>
        <v>0</v>
      </c>
      <c r="G84" s="82">
        <f t="shared" si="3"/>
        <v>0</v>
      </c>
      <c r="H84" s="82"/>
      <c r="I84" s="82"/>
      <c r="J84" s="82"/>
      <c r="K84" s="82"/>
      <c r="L84" s="82"/>
      <c r="M84" s="82"/>
      <c r="N84" s="82"/>
      <c r="O84" s="82"/>
      <c r="P84" s="82"/>
      <c r="Q84" s="82"/>
      <c r="R84" s="82"/>
      <c r="S84" s="82"/>
      <c r="T84" s="82"/>
      <c r="U84" s="82"/>
      <c r="V84" s="82"/>
      <c r="W84" s="82"/>
      <c r="X84" s="82"/>
      <c r="Y84" s="82"/>
      <c r="Z84" s="82"/>
      <c r="AA84" s="82">
        <f t="shared" si="2"/>
        <v>0</v>
      </c>
      <c r="AB84" s="83"/>
      <c r="AC84" s="214"/>
      <c r="AD84" s="214"/>
      <c r="AE84" s="214"/>
      <c r="AF84" s="214"/>
      <c r="AG84" s="214"/>
      <c r="AH84" s="214"/>
      <c r="AI84" s="214"/>
      <c r="AJ84" s="214"/>
      <c r="AK84" s="214"/>
      <c r="AL84" s="214"/>
      <c r="AM84" s="214"/>
      <c r="AN84" s="214"/>
    </row>
    <row r="85" spans="1:40" s="26" customFormat="1" ht="10.199999999999999">
      <c r="A85" s="26">
        <v>4060401</v>
      </c>
      <c r="B85" s="213" t="s">
        <v>421</v>
      </c>
      <c r="C85" s="82">
        <f>+VLOOKUP(A85,Clasificación!C:J,5,FALSE)</f>
        <v>-8728</v>
      </c>
      <c r="D85" s="82"/>
      <c r="E85" s="82"/>
      <c r="F85" s="82">
        <f>+VLOOKUP(A85,Clasificación!C:K,9,FALSE)</f>
        <v>0</v>
      </c>
      <c r="G85" s="82">
        <f t="shared" si="3"/>
        <v>-8728</v>
      </c>
      <c r="H85" s="82">
        <f>-G85</f>
        <v>8728</v>
      </c>
      <c r="I85" s="82"/>
      <c r="J85" s="82"/>
      <c r="K85" s="82"/>
      <c r="L85" s="82"/>
      <c r="M85" s="82"/>
      <c r="N85" s="82"/>
      <c r="O85" s="82"/>
      <c r="P85" s="82"/>
      <c r="Q85" s="82"/>
      <c r="R85" s="82"/>
      <c r="S85" s="82"/>
      <c r="T85" s="82"/>
      <c r="U85" s="82"/>
      <c r="V85" s="82"/>
      <c r="W85" s="82"/>
      <c r="X85" s="82"/>
      <c r="Y85" s="82"/>
      <c r="Z85" s="82"/>
      <c r="AA85" s="82">
        <f t="shared" si="2"/>
        <v>0</v>
      </c>
      <c r="AB85" s="83"/>
      <c r="AC85" s="214"/>
      <c r="AD85" s="214"/>
      <c r="AE85" s="214"/>
      <c r="AF85" s="214"/>
      <c r="AG85" s="214"/>
      <c r="AH85" s="214"/>
      <c r="AI85" s="214"/>
      <c r="AJ85" s="214"/>
      <c r="AK85" s="214"/>
      <c r="AL85" s="214"/>
      <c r="AM85" s="214"/>
      <c r="AN85" s="214"/>
    </row>
    <row r="86" spans="1:40" s="26" customFormat="1" ht="10.199999999999999">
      <c r="A86" s="26">
        <v>40605</v>
      </c>
      <c r="B86" s="213" t="s">
        <v>402</v>
      </c>
      <c r="C86" s="82">
        <f>+VLOOKUP(A86,Clasificación!C:J,5,FALSE)</f>
        <v>0</v>
      </c>
      <c r="D86" s="82"/>
      <c r="E86" s="82"/>
      <c r="F86" s="82">
        <f>+VLOOKUP(A86,Clasificación!C:K,9,FALSE)</f>
        <v>0</v>
      </c>
      <c r="G86" s="82">
        <f t="shared" si="3"/>
        <v>0</v>
      </c>
      <c r="H86" s="82"/>
      <c r="I86" s="82"/>
      <c r="J86" s="82"/>
      <c r="K86" s="82"/>
      <c r="L86" s="82"/>
      <c r="M86" s="82"/>
      <c r="N86" s="82"/>
      <c r="O86" s="82"/>
      <c r="P86" s="82"/>
      <c r="Q86" s="82"/>
      <c r="R86" s="82"/>
      <c r="S86" s="82"/>
      <c r="T86" s="82"/>
      <c r="U86" s="82"/>
      <c r="V86" s="82"/>
      <c r="W86" s="82"/>
      <c r="X86" s="82"/>
      <c r="Y86" s="82"/>
      <c r="Z86" s="82"/>
      <c r="AA86" s="82">
        <f t="shared" si="2"/>
        <v>0</v>
      </c>
      <c r="AB86" s="83"/>
      <c r="AC86" s="214"/>
      <c r="AD86" s="214"/>
      <c r="AE86" s="214"/>
      <c r="AF86" s="214"/>
      <c r="AG86" s="214"/>
      <c r="AH86" s="214"/>
      <c r="AI86" s="214"/>
      <c r="AJ86" s="214"/>
      <c r="AK86" s="214"/>
      <c r="AL86" s="214"/>
      <c r="AM86" s="214"/>
      <c r="AN86" s="214"/>
    </row>
    <row r="87" spans="1:40" s="26" customFormat="1" ht="10.199999999999999">
      <c r="A87" s="26">
        <v>4060501</v>
      </c>
      <c r="B87" s="213" t="s">
        <v>422</v>
      </c>
      <c r="C87" s="82">
        <f>+VLOOKUP(A87,Clasificación!C:J,5,FALSE)</f>
        <v>-2182</v>
      </c>
      <c r="D87" s="82"/>
      <c r="E87" s="82"/>
      <c r="F87" s="82">
        <f>+VLOOKUP(A87,Clasificación!C:K,9,FALSE)</f>
        <v>0</v>
      </c>
      <c r="G87" s="82">
        <f t="shared" si="3"/>
        <v>-2182</v>
      </c>
      <c r="H87" s="82">
        <f>-G87</f>
        <v>2182</v>
      </c>
      <c r="I87" s="82"/>
      <c r="J87" s="82"/>
      <c r="K87" s="82"/>
      <c r="L87" s="82"/>
      <c r="M87" s="82"/>
      <c r="N87" s="82"/>
      <c r="O87" s="82"/>
      <c r="P87" s="82"/>
      <c r="Q87" s="82"/>
      <c r="R87" s="82"/>
      <c r="S87" s="82"/>
      <c r="T87" s="82"/>
      <c r="U87" s="82"/>
      <c r="V87" s="82"/>
      <c r="W87" s="82"/>
      <c r="X87" s="82"/>
      <c r="Y87" s="82"/>
      <c r="Z87" s="82"/>
      <c r="AA87" s="82">
        <f t="shared" si="2"/>
        <v>0</v>
      </c>
      <c r="AB87" s="83"/>
      <c r="AC87" s="214"/>
      <c r="AD87" s="214"/>
      <c r="AE87" s="214"/>
      <c r="AF87" s="214"/>
      <c r="AG87" s="214"/>
      <c r="AH87" s="214"/>
      <c r="AI87" s="214"/>
      <c r="AJ87" s="214"/>
      <c r="AK87" s="214"/>
      <c r="AL87" s="214"/>
      <c r="AM87" s="214"/>
      <c r="AN87" s="214"/>
    </row>
    <row r="88" spans="1:40" s="26" customFormat="1" ht="10.199999999999999">
      <c r="A88" s="26">
        <v>407</v>
      </c>
      <c r="B88" s="213" t="s">
        <v>135</v>
      </c>
      <c r="C88" s="82">
        <f>+VLOOKUP(A88,Clasificación!C:J,5,FALSE)</f>
        <v>0</v>
      </c>
      <c r="D88" s="82"/>
      <c r="E88" s="82"/>
      <c r="F88" s="82">
        <f>+VLOOKUP(A88,Clasificación!C:K,9,FALSE)</f>
        <v>0</v>
      </c>
      <c r="G88" s="82">
        <f t="shared" si="3"/>
        <v>0</v>
      </c>
      <c r="H88" s="82"/>
      <c r="I88" s="82"/>
      <c r="J88" s="82"/>
      <c r="K88" s="82"/>
      <c r="L88" s="82"/>
      <c r="M88" s="82"/>
      <c r="N88" s="82"/>
      <c r="O88" s="82"/>
      <c r="P88" s="82"/>
      <c r="Q88" s="82"/>
      <c r="R88" s="82"/>
      <c r="S88" s="82"/>
      <c r="T88" s="82"/>
      <c r="U88" s="82"/>
      <c r="V88" s="82"/>
      <c r="W88" s="82"/>
      <c r="X88" s="82"/>
      <c r="Y88" s="82"/>
      <c r="Z88" s="82"/>
      <c r="AA88" s="82">
        <f t="shared" si="2"/>
        <v>0</v>
      </c>
      <c r="AB88" s="83"/>
      <c r="AC88" s="214"/>
      <c r="AD88" s="214"/>
      <c r="AE88" s="214"/>
      <c r="AF88" s="214"/>
      <c r="AG88" s="214"/>
      <c r="AH88" s="214"/>
      <c r="AI88" s="214"/>
      <c r="AJ88" s="214"/>
      <c r="AK88" s="214"/>
      <c r="AL88" s="214"/>
      <c r="AM88" s="214"/>
      <c r="AN88" s="214"/>
    </row>
    <row r="89" spans="1:40" s="26" customFormat="1" ht="10.199999999999999">
      <c r="A89" s="26">
        <v>40701</v>
      </c>
      <c r="B89" s="213" t="s">
        <v>697</v>
      </c>
      <c r="C89" s="82">
        <f>+VLOOKUP(A89,Clasificación!C:J,5,FALSE)</f>
        <v>-1075</v>
      </c>
      <c r="D89" s="82"/>
      <c r="E89" s="82"/>
      <c r="F89" s="82">
        <f>+VLOOKUP(A89,Clasificación!C:K,9,FALSE)</f>
        <v>0</v>
      </c>
      <c r="G89" s="82">
        <f t="shared" si="3"/>
        <v>-1075</v>
      </c>
      <c r="H89" s="82">
        <f>-G89</f>
        <v>1075</v>
      </c>
      <c r="I89" s="82"/>
      <c r="J89" s="82"/>
      <c r="K89" s="82"/>
      <c r="L89" s="82"/>
      <c r="M89" s="82"/>
      <c r="N89" s="82"/>
      <c r="O89" s="82"/>
      <c r="P89" s="82"/>
      <c r="Q89" s="82"/>
      <c r="R89" s="82"/>
      <c r="S89" s="82"/>
      <c r="T89" s="82"/>
      <c r="U89" s="82"/>
      <c r="V89" s="82"/>
      <c r="W89" s="82"/>
      <c r="X89" s="82"/>
      <c r="Y89" s="82"/>
      <c r="Z89" s="82"/>
      <c r="AA89" s="82">
        <f t="shared" si="2"/>
        <v>0</v>
      </c>
      <c r="AB89" s="83"/>
      <c r="AC89" s="214"/>
      <c r="AD89" s="214"/>
      <c r="AE89" s="214"/>
      <c r="AF89" s="214"/>
      <c r="AG89" s="214"/>
      <c r="AH89" s="214"/>
      <c r="AI89" s="214"/>
      <c r="AJ89" s="214"/>
      <c r="AK89" s="214"/>
      <c r="AL89" s="214"/>
      <c r="AM89" s="214"/>
      <c r="AN89" s="214"/>
    </row>
    <row r="90" spans="1:40" s="26" customFormat="1" ht="10.199999999999999">
      <c r="A90" s="26">
        <v>408</v>
      </c>
      <c r="B90" s="213" t="s">
        <v>267</v>
      </c>
      <c r="C90" s="82">
        <f>+VLOOKUP(A90,Clasificación!C:J,5,FALSE)</f>
        <v>0</v>
      </c>
      <c r="D90" s="82"/>
      <c r="E90" s="82"/>
      <c r="F90" s="82">
        <f>+VLOOKUP(A90,Clasificación!C:K,9,FALSE)</f>
        <v>0</v>
      </c>
      <c r="G90" s="82">
        <f t="shared" si="3"/>
        <v>0</v>
      </c>
      <c r="H90" s="82"/>
      <c r="I90" s="82"/>
      <c r="J90" s="82"/>
      <c r="K90" s="82"/>
      <c r="L90" s="82"/>
      <c r="M90" s="82"/>
      <c r="N90" s="82"/>
      <c r="O90" s="82"/>
      <c r="P90" s="82"/>
      <c r="Q90" s="82"/>
      <c r="R90" s="82"/>
      <c r="S90" s="82"/>
      <c r="T90" s="82"/>
      <c r="U90" s="82"/>
      <c r="V90" s="82"/>
      <c r="W90" s="82"/>
      <c r="X90" s="82"/>
      <c r="Y90" s="82"/>
      <c r="Z90" s="82"/>
      <c r="AA90" s="82">
        <f t="shared" si="2"/>
        <v>0</v>
      </c>
      <c r="AB90" s="83"/>
      <c r="AC90" s="214"/>
      <c r="AD90" s="214"/>
      <c r="AE90" s="214"/>
      <c r="AF90" s="214"/>
      <c r="AG90" s="214"/>
      <c r="AH90" s="214"/>
      <c r="AI90" s="214"/>
      <c r="AJ90" s="214"/>
      <c r="AK90" s="214"/>
      <c r="AL90" s="214"/>
      <c r="AM90" s="214"/>
      <c r="AN90" s="214"/>
    </row>
    <row r="91" spans="1:40" s="26" customFormat="1" ht="10.199999999999999">
      <c r="A91" s="26">
        <v>40802</v>
      </c>
      <c r="B91" s="213" t="s">
        <v>241</v>
      </c>
      <c r="C91" s="82">
        <f>+VLOOKUP(A91,Clasificación!C:J,5,FALSE)</f>
        <v>-69</v>
      </c>
      <c r="D91" s="82"/>
      <c r="E91" s="82"/>
      <c r="F91" s="82">
        <f>+VLOOKUP(A91,Clasificación!C:K,9,FALSE)</f>
        <v>0</v>
      </c>
      <c r="G91" s="82">
        <f t="shared" si="3"/>
        <v>-69</v>
      </c>
      <c r="H91" s="82">
        <f>-G91</f>
        <v>69</v>
      </c>
      <c r="I91" s="82"/>
      <c r="J91" s="82"/>
      <c r="K91" s="82"/>
      <c r="L91" s="82"/>
      <c r="M91" s="82"/>
      <c r="N91" s="82"/>
      <c r="O91" s="82"/>
      <c r="P91" s="82"/>
      <c r="Q91" s="82"/>
      <c r="R91" s="82"/>
      <c r="S91" s="82"/>
      <c r="T91" s="82"/>
      <c r="U91" s="82"/>
      <c r="V91" s="82"/>
      <c r="W91" s="82"/>
      <c r="X91" s="82"/>
      <c r="Y91" s="82"/>
      <c r="Z91" s="82"/>
      <c r="AA91" s="82">
        <f t="shared" si="2"/>
        <v>0</v>
      </c>
      <c r="AB91" s="83"/>
      <c r="AC91" s="214"/>
      <c r="AD91" s="214"/>
      <c r="AE91" s="214"/>
      <c r="AF91" s="214"/>
      <c r="AG91" s="214"/>
      <c r="AH91" s="214"/>
      <c r="AI91" s="214"/>
      <c r="AJ91" s="214"/>
      <c r="AK91" s="214"/>
      <c r="AL91" s="214"/>
      <c r="AM91" s="214"/>
      <c r="AN91" s="214"/>
    </row>
    <row r="92" spans="1:40" s="26" customFormat="1" ht="10.199999999999999">
      <c r="A92" s="26">
        <v>40803</v>
      </c>
      <c r="B92" s="213" t="s">
        <v>345</v>
      </c>
      <c r="C92" s="82">
        <f>+VLOOKUP(A92,Clasificación!C:J,5,FALSE)</f>
        <v>-2832763</v>
      </c>
      <c r="D92" s="82">
        <v>0</v>
      </c>
      <c r="E92" s="82"/>
      <c r="F92" s="82">
        <f>+VLOOKUP(A92,Clasificación!C:K,9,FALSE)</f>
        <v>0</v>
      </c>
      <c r="G92" s="82">
        <f t="shared" si="3"/>
        <v>-2832763</v>
      </c>
      <c r="H92" s="82">
        <f>-G92</f>
        <v>2832763</v>
      </c>
      <c r="I92" s="82"/>
      <c r="J92" s="82"/>
      <c r="K92" s="82"/>
      <c r="L92" s="82"/>
      <c r="M92" s="82"/>
      <c r="N92" s="82"/>
      <c r="O92" s="82"/>
      <c r="P92" s="82"/>
      <c r="Q92" s="82"/>
      <c r="R92" s="82"/>
      <c r="S92" s="82"/>
      <c r="T92" s="82"/>
      <c r="U92" s="82"/>
      <c r="V92" s="82"/>
      <c r="W92" s="82"/>
      <c r="X92" s="82"/>
      <c r="Y92" s="82"/>
      <c r="Z92" s="82"/>
      <c r="AA92" s="82">
        <f t="shared" si="2"/>
        <v>0</v>
      </c>
      <c r="AB92" s="83"/>
      <c r="AC92" s="214"/>
      <c r="AD92" s="214"/>
      <c r="AE92" s="214"/>
      <c r="AF92" s="214"/>
      <c r="AG92" s="214"/>
      <c r="AH92" s="214"/>
      <c r="AI92" s="214"/>
      <c r="AJ92" s="214"/>
      <c r="AK92" s="214"/>
      <c r="AL92" s="214"/>
      <c r="AM92" s="214"/>
      <c r="AN92" s="214"/>
    </row>
    <row r="93" spans="1:40" s="26" customFormat="1" ht="10.199999999999999">
      <c r="B93" s="213"/>
      <c r="C93" s="82"/>
      <c r="D93" s="82"/>
      <c r="E93" s="82"/>
      <c r="F93" s="82"/>
      <c r="G93" s="82">
        <f t="shared" si="3"/>
        <v>0</v>
      </c>
      <c r="H93" s="82"/>
      <c r="I93" s="82"/>
      <c r="J93" s="82"/>
      <c r="K93" s="82"/>
      <c r="L93" s="82"/>
      <c r="M93" s="82"/>
      <c r="N93" s="82"/>
      <c r="O93" s="82"/>
      <c r="P93" s="82"/>
      <c r="Q93" s="82"/>
      <c r="R93" s="82"/>
      <c r="S93" s="82"/>
      <c r="T93" s="82"/>
      <c r="U93" s="82"/>
      <c r="V93" s="82"/>
      <c r="W93" s="82"/>
      <c r="X93" s="82"/>
      <c r="Y93" s="82"/>
      <c r="Z93" s="82"/>
      <c r="AA93" s="82">
        <f t="shared" si="2"/>
        <v>0</v>
      </c>
      <c r="AB93" s="83"/>
      <c r="AC93" s="214"/>
      <c r="AD93" s="214"/>
      <c r="AE93" s="214"/>
      <c r="AF93" s="214"/>
      <c r="AG93" s="214"/>
      <c r="AH93" s="214"/>
      <c r="AI93" s="214"/>
      <c r="AJ93" s="214"/>
      <c r="AK93" s="214"/>
      <c r="AL93" s="214"/>
      <c r="AM93" s="214"/>
      <c r="AN93" s="214"/>
    </row>
    <row r="94" spans="1:40" s="26" customFormat="1" ht="10.199999999999999">
      <c r="A94" s="26">
        <v>5</v>
      </c>
      <c r="B94" s="213" t="s">
        <v>113</v>
      </c>
      <c r="C94" s="82">
        <f>+VLOOKUP(A94,Clasificación!C:J,5,FALSE)</f>
        <v>0</v>
      </c>
      <c r="D94" s="82"/>
      <c r="E94" s="82"/>
      <c r="F94" s="82">
        <f>+VLOOKUP(A94,Clasificación!C:K,9,FALSE)</f>
        <v>0</v>
      </c>
      <c r="G94" s="82">
        <f t="shared" si="3"/>
        <v>0</v>
      </c>
      <c r="H94" s="82"/>
      <c r="I94" s="82"/>
      <c r="J94" s="82"/>
      <c r="K94" s="82"/>
      <c r="L94" s="82"/>
      <c r="M94" s="82"/>
      <c r="N94" s="82"/>
      <c r="O94" s="82"/>
      <c r="P94" s="82"/>
      <c r="Q94" s="82"/>
      <c r="R94" s="82"/>
      <c r="S94" s="82"/>
      <c r="T94" s="82"/>
      <c r="U94" s="82"/>
      <c r="V94" s="82"/>
      <c r="W94" s="82"/>
      <c r="X94" s="82"/>
      <c r="Y94" s="82"/>
      <c r="Z94" s="82"/>
      <c r="AA94" s="82">
        <f t="shared" si="2"/>
        <v>0</v>
      </c>
      <c r="AB94" s="83"/>
      <c r="AC94" s="214"/>
      <c r="AD94" s="214"/>
      <c r="AE94" s="214"/>
      <c r="AF94" s="214"/>
      <c r="AG94" s="214"/>
      <c r="AH94" s="214"/>
      <c r="AI94" s="214"/>
      <c r="AJ94" s="214"/>
      <c r="AK94" s="214"/>
      <c r="AL94" s="214"/>
      <c r="AM94" s="214"/>
      <c r="AN94" s="214"/>
    </row>
    <row r="95" spans="1:40" s="26" customFormat="1" ht="10.199999999999999">
      <c r="A95" s="26">
        <v>51</v>
      </c>
      <c r="B95" s="213" t="s">
        <v>268</v>
      </c>
      <c r="C95" s="82">
        <f>+VLOOKUP(A95,Clasificación!C:J,5,FALSE)</f>
        <v>0</v>
      </c>
      <c r="D95" s="82"/>
      <c r="E95" s="82"/>
      <c r="F95" s="82">
        <f>+VLOOKUP(A95,Clasificación!C:K,9,FALSE)</f>
        <v>0</v>
      </c>
      <c r="G95" s="82">
        <f t="shared" si="3"/>
        <v>0</v>
      </c>
      <c r="H95" s="82"/>
      <c r="I95" s="82"/>
      <c r="J95" s="82"/>
      <c r="K95" s="82"/>
      <c r="L95" s="82"/>
      <c r="M95" s="82"/>
      <c r="N95" s="82"/>
      <c r="O95" s="82"/>
      <c r="P95" s="82"/>
      <c r="Q95" s="82"/>
      <c r="R95" s="82"/>
      <c r="S95" s="82"/>
      <c r="T95" s="82"/>
      <c r="U95" s="82"/>
      <c r="V95" s="82"/>
      <c r="W95" s="82"/>
      <c r="X95" s="82"/>
      <c r="Y95" s="82"/>
      <c r="Z95" s="82"/>
      <c r="AA95" s="82">
        <f t="shared" si="2"/>
        <v>0</v>
      </c>
      <c r="AB95" s="83"/>
      <c r="AC95" s="214"/>
      <c r="AD95" s="214"/>
      <c r="AE95" s="214"/>
      <c r="AF95" s="214"/>
      <c r="AG95" s="214"/>
      <c r="AH95" s="214"/>
      <c r="AI95" s="214"/>
      <c r="AJ95" s="214"/>
      <c r="AK95" s="214"/>
      <c r="AL95" s="214"/>
      <c r="AM95" s="214"/>
      <c r="AN95" s="214"/>
    </row>
    <row r="96" spans="1:40" s="26" customFormat="1" ht="10.199999999999999">
      <c r="A96" s="26">
        <v>511</v>
      </c>
      <c r="B96" s="213" t="s">
        <v>269</v>
      </c>
      <c r="C96" s="82">
        <f>+VLOOKUP(A96,Clasificación!C:J,5,FALSE)</f>
        <v>0</v>
      </c>
      <c r="D96" s="82"/>
      <c r="E96" s="82"/>
      <c r="F96" s="82">
        <f>+VLOOKUP(A96,Clasificación!C:K,9,FALSE)</f>
        <v>0</v>
      </c>
      <c r="G96" s="82">
        <f t="shared" si="3"/>
        <v>0</v>
      </c>
      <c r="H96" s="82"/>
      <c r="I96" s="82"/>
      <c r="J96" s="82"/>
      <c r="K96" s="82"/>
      <c r="L96" s="82"/>
      <c r="M96" s="82"/>
      <c r="N96" s="82"/>
      <c r="O96" s="82"/>
      <c r="P96" s="82"/>
      <c r="Q96" s="82"/>
      <c r="R96" s="82"/>
      <c r="S96" s="82"/>
      <c r="T96" s="82"/>
      <c r="U96" s="82"/>
      <c r="V96" s="82"/>
      <c r="W96" s="82"/>
      <c r="X96" s="82"/>
      <c r="Y96" s="82"/>
      <c r="Z96" s="82"/>
      <c r="AA96" s="82">
        <f t="shared" si="2"/>
        <v>0</v>
      </c>
      <c r="AB96" s="83"/>
      <c r="AC96" s="214"/>
      <c r="AD96" s="214"/>
      <c r="AE96" s="214"/>
      <c r="AF96" s="214"/>
      <c r="AG96" s="214"/>
      <c r="AH96" s="214"/>
      <c r="AI96" s="214"/>
      <c r="AJ96" s="214"/>
      <c r="AK96" s="214"/>
      <c r="AL96" s="214"/>
      <c r="AM96" s="214"/>
      <c r="AN96" s="214"/>
    </row>
    <row r="97" spans="1:40" s="26" customFormat="1" ht="10.199999999999999">
      <c r="A97" s="26">
        <v>51102</v>
      </c>
      <c r="B97" s="213" t="s">
        <v>270</v>
      </c>
      <c r="C97" s="82">
        <f>+VLOOKUP(A97,Clasificación!C:J,5,FALSE)</f>
        <v>0</v>
      </c>
      <c r="D97" s="82"/>
      <c r="E97" s="82"/>
      <c r="F97" s="82">
        <f>+VLOOKUP(A97,Clasificación!C:K,9,FALSE)</f>
        <v>0</v>
      </c>
      <c r="G97" s="82">
        <f t="shared" si="3"/>
        <v>0</v>
      </c>
      <c r="H97" s="82"/>
      <c r="I97" s="82"/>
      <c r="J97" s="82"/>
      <c r="K97" s="82"/>
      <c r="L97" s="82"/>
      <c r="M97" s="82"/>
      <c r="N97" s="82"/>
      <c r="O97" s="82"/>
      <c r="P97" s="82"/>
      <c r="Q97" s="82"/>
      <c r="R97" s="82"/>
      <c r="S97" s="82"/>
      <c r="T97" s="82"/>
      <c r="U97" s="82"/>
      <c r="V97" s="82"/>
      <c r="W97" s="82"/>
      <c r="X97" s="82"/>
      <c r="Y97" s="82"/>
      <c r="Z97" s="82"/>
      <c r="AA97" s="82">
        <f t="shared" si="2"/>
        <v>0</v>
      </c>
      <c r="AB97" s="83"/>
      <c r="AC97" s="214"/>
      <c r="AD97" s="214"/>
      <c r="AE97" s="214"/>
      <c r="AF97" s="214"/>
      <c r="AG97" s="214"/>
      <c r="AH97" s="214"/>
      <c r="AI97" s="214"/>
      <c r="AJ97" s="214"/>
      <c r="AK97" s="214"/>
      <c r="AL97" s="214"/>
      <c r="AM97" s="214"/>
      <c r="AN97" s="214"/>
    </row>
    <row r="98" spans="1:40" s="26" customFormat="1" ht="10.199999999999999">
      <c r="A98" s="26">
        <v>5110201</v>
      </c>
      <c r="B98" s="213" t="s">
        <v>698</v>
      </c>
      <c r="C98" s="82">
        <f>+VLOOKUP(A98,Clasificación!C:J,5,FALSE)</f>
        <v>0</v>
      </c>
      <c r="D98" s="82"/>
      <c r="E98" s="82"/>
      <c r="F98" s="82">
        <f>+VLOOKUP(A98,Clasificación!C:K,9,FALSE)</f>
        <v>0</v>
      </c>
      <c r="G98" s="82">
        <f t="shared" si="3"/>
        <v>0</v>
      </c>
      <c r="H98" s="82"/>
      <c r="I98" s="82"/>
      <c r="J98" s="82"/>
      <c r="K98" s="82"/>
      <c r="L98" s="82"/>
      <c r="M98" s="82"/>
      <c r="N98" s="82"/>
      <c r="O98" s="82"/>
      <c r="P98" s="82"/>
      <c r="Q98" s="82"/>
      <c r="R98" s="82"/>
      <c r="S98" s="82"/>
      <c r="T98" s="82"/>
      <c r="U98" s="82"/>
      <c r="V98" s="82"/>
      <c r="W98" s="82"/>
      <c r="X98" s="82"/>
      <c r="Y98" s="82"/>
      <c r="Z98" s="82"/>
      <c r="AA98" s="82">
        <f t="shared" si="2"/>
        <v>0</v>
      </c>
      <c r="AB98" s="83"/>
      <c r="AC98" s="214"/>
      <c r="AD98" s="214"/>
      <c r="AE98" s="214"/>
      <c r="AF98" s="214"/>
      <c r="AG98" s="214"/>
      <c r="AH98" s="214"/>
      <c r="AI98" s="214"/>
      <c r="AJ98" s="214"/>
      <c r="AK98" s="214"/>
      <c r="AL98" s="214"/>
      <c r="AM98" s="214"/>
      <c r="AN98" s="214"/>
    </row>
    <row r="99" spans="1:40" s="26" customFormat="1" ht="10.199999999999999">
      <c r="A99" s="26">
        <v>511020101</v>
      </c>
      <c r="B99" s="213" t="s">
        <v>242</v>
      </c>
      <c r="C99" s="82">
        <f>+VLOOKUP(A99,Clasificación!C:J,5,FALSE)</f>
        <v>41324400</v>
      </c>
      <c r="D99" s="82"/>
      <c r="E99" s="82"/>
      <c r="F99" s="82">
        <f>+VLOOKUP(A99,Clasificación!C:K,9,FALSE)</f>
        <v>0</v>
      </c>
      <c r="G99" s="82">
        <f t="shared" si="3"/>
        <v>41324400</v>
      </c>
      <c r="H99" s="82"/>
      <c r="I99" s="82"/>
      <c r="J99" s="82"/>
      <c r="K99" s="82"/>
      <c r="L99" s="82">
        <f>-G99</f>
        <v>-41324400</v>
      </c>
      <c r="M99" s="82"/>
      <c r="N99" s="82"/>
      <c r="O99" s="82"/>
      <c r="P99" s="82"/>
      <c r="Q99" s="82"/>
      <c r="R99" s="82"/>
      <c r="S99" s="82"/>
      <c r="T99" s="82"/>
      <c r="U99" s="82"/>
      <c r="V99" s="82"/>
      <c r="W99" s="82"/>
      <c r="X99" s="82"/>
      <c r="Y99" s="82"/>
      <c r="Z99" s="82"/>
      <c r="AA99" s="82">
        <f t="shared" si="2"/>
        <v>0</v>
      </c>
      <c r="AB99" s="83"/>
      <c r="AC99" s="214"/>
      <c r="AD99" s="214"/>
      <c r="AE99" s="214"/>
      <c r="AF99" s="214"/>
      <c r="AG99" s="214"/>
      <c r="AH99" s="214"/>
      <c r="AI99" s="214"/>
      <c r="AJ99" s="214"/>
      <c r="AK99" s="214"/>
      <c r="AL99" s="214"/>
      <c r="AM99" s="214"/>
      <c r="AN99" s="214"/>
    </row>
    <row r="100" spans="1:40" s="26" customFormat="1" ht="10.199999999999999">
      <c r="A100" s="26">
        <v>51104</v>
      </c>
      <c r="B100" s="213" t="s">
        <v>699</v>
      </c>
      <c r="C100" s="82">
        <f>+VLOOKUP(A100,Clasificación!C:J,5,FALSE)</f>
        <v>0</v>
      </c>
      <c r="D100" s="82"/>
      <c r="E100" s="82"/>
      <c r="F100" s="82">
        <f>+VLOOKUP(A100,Clasificación!C:K,9,FALSE)</f>
        <v>0</v>
      </c>
      <c r="G100" s="82">
        <f t="shared" si="3"/>
        <v>0</v>
      </c>
      <c r="H100" s="82"/>
      <c r="I100" s="82"/>
      <c r="J100" s="82">
        <f>-G100</f>
        <v>0</v>
      </c>
      <c r="K100" s="82"/>
      <c r="L100" s="82"/>
      <c r="M100" s="82"/>
      <c r="N100" s="82"/>
      <c r="O100" s="82"/>
      <c r="P100" s="82"/>
      <c r="Q100" s="82"/>
      <c r="R100" s="82"/>
      <c r="S100" s="82"/>
      <c r="T100" s="82"/>
      <c r="U100" s="82"/>
      <c r="V100" s="82"/>
      <c r="W100" s="82"/>
      <c r="X100" s="82"/>
      <c r="Y100" s="82"/>
      <c r="Z100" s="82"/>
      <c r="AA100" s="82">
        <f t="shared" si="2"/>
        <v>0</v>
      </c>
      <c r="AB100" s="83"/>
      <c r="AC100" s="214"/>
      <c r="AD100" s="214"/>
      <c r="AE100" s="214"/>
      <c r="AF100" s="214"/>
      <c r="AG100" s="214"/>
      <c r="AH100" s="214"/>
      <c r="AI100" s="214"/>
      <c r="AJ100" s="214"/>
      <c r="AK100" s="214"/>
      <c r="AL100" s="214"/>
      <c r="AM100" s="214"/>
      <c r="AN100" s="214"/>
    </row>
    <row r="101" spans="1:40" s="26" customFormat="1" ht="10.199999999999999">
      <c r="A101" s="26">
        <v>5110401</v>
      </c>
      <c r="B101" s="213" t="s">
        <v>699</v>
      </c>
      <c r="C101" s="82">
        <f>+VLOOKUP(A101,Clasificación!C:J,5,FALSE)</f>
        <v>3641710</v>
      </c>
      <c r="D101" s="82"/>
      <c r="E101" s="82"/>
      <c r="F101" s="82">
        <f>+VLOOKUP(A101,Clasificación!C:K,9,FALSE)</f>
        <v>0</v>
      </c>
      <c r="G101" s="82">
        <f t="shared" si="3"/>
        <v>3641710</v>
      </c>
      <c r="H101" s="82"/>
      <c r="I101" s="82"/>
      <c r="J101" s="82"/>
      <c r="K101" s="82"/>
      <c r="L101" s="82">
        <f>-G101</f>
        <v>-3641710</v>
      </c>
      <c r="M101" s="82"/>
      <c r="N101" s="82"/>
      <c r="O101" s="82"/>
      <c r="P101" s="82"/>
      <c r="Q101" s="82"/>
      <c r="R101" s="82"/>
      <c r="S101" s="82"/>
      <c r="T101" s="82"/>
      <c r="U101" s="82"/>
      <c r="V101" s="82"/>
      <c r="W101" s="82"/>
      <c r="X101" s="82"/>
      <c r="Y101" s="82"/>
      <c r="Z101" s="82"/>
      <c r="AA101" s="82">
        <f t="shared" si="2"/>
        <v>0</v>
      </c>
      <c r="AB101" s="83"/>
      <c r="AC101" s="214"/>
      <c r="AD101" s="214"/>
      <c r="AE101" s="214"/>
      <c r="AF101" s="214"/>
      <c r="AG101" s="214"/>
      <c r="AH101" s="214"/>
      <c r="AI101" s="214"/>
      <c r="AJ101" s="214"/>
      <c r="AK101" s="214"/>
      <c r="AL101" s="214"/>
      <c r="AM101" s="214"/>
      <c r="AN101" s="214"/>
    </row>
    <row r="102" spans="1:40" s="26" customFormat="1" ht="10.199999999999999">
      <c r="A102" s="26">
        <v>512</v>
      </c>
      <c r="B102" s="213" t="s">
        <v>137</v>
      </c>
      <c r="C102" s="82">
        <f>+VLOOKUP(A102,Clasificación!C:J,5,FALSE)</f>
        <v>0</v>
      </c>
      <c r="D102" s="82"/>
      <c r="E102" s="82"/>
      <c r="F102" s="82">
        <f>+VLOOKUP(A102,Clasificación!C:K,9,FALSE)</f>
        <v>0</v>
      </c>
      <c r="G102" s="82">
        <f t="shared" si="3"/>
        <v>0</v>
      </c>
      <c r="H102" s="82"/>
      <c r="I102" s="82"/>
      <c r="J102" s="82">
        <f>-G102</f>
        <v>0</v>
      </c>
      <c r="K102" s="82"/>
      <c r="L102" s="82"/>
      <c r="M102" s="82"/>
      <c r="N102" s="82"/>
      <c r="O102" s="82"/>
      <c r="P102" s="82"/>
      <c r="Q102" s="82"/>
      <c r="R102" s="82"/>
      <c r="S102" s="82"/>
      <c r="T102" s="82"/>
      <c r="U102" s="82"/>
      <c r="V102" s="82"/>
      <c r="W102" s="82"/>
      <c r="X102" s="82"/>
      <c r="Y102" s="82"/>
      <c r="Z102" s="82"/>
      <c r="AA102" s="82">
        <f t="shared" si="2"/>
        <v>0</v>
      </c>
      <c r="AB102" s="83"/>
      <c r="AC102" s="214"/>
      <c r="AD102" s="214"/>
      <c r="AE102" s="214"/>
      <c r="AF102" s="214"/>
      <c r="AG102" s="214"/>
      <c r="AH102" s="214"/>
      <c r="AI102" s="214"/>
      <c r="AJ102" s="214"/>
      <c r="AK102" s="214"/>
      <c r="AL102" s="214"/>
      <c r="AM102" s="214"/>
      <c r="AN102" s="214"/>
    </row>
    <row r="103" spans="1:40" s="26" customFormat="1" ht="10.199999999999999">
      <c r="A103" s="26">
        <v>51201</v>
      </c>
      <c r="B103" s="213" t="s">
        <v>700</v>
      </c>
      <c r="C103" s="82">
        <f>+VLOOKUP(A103,Clasificación!C:J,5,FALSE)</f>
        <v>0</v>
      </c>
      <c r="D103" s="82"/>
      <c r="E103" s="82"/>
      <c r="F103" s="82">
        <f>+VLOOKUP(A103,Clasificación!C:K,9,FALSE)</f>
        <v>0</v>
      </c>
      <c r="G103" s="82">
        <f t="shared" si="3"/>
        <v>0</v>
      </c>
      <c r="H103" s="82"/>
      <c r="I103" s="82"/>
      <c r="J103" s="82">
        <f>-G103</f>
        <v>0</v>
      </c>
      <c r="K103" s="82"/>
      <c r="L103" s="82"/>
      <c r="M103" s="82"/>
      <c r="N103" s="82"/>
      <c r="O103" s="82"/>
      <c r="P103" s="82"/>
      <c r="Q103" s="82"/>
      <c r="R103" s="82"/>
      <c r="S103" s="82"/>
      <c r="T103" s="82"/>
      <c r="U103" s="82"/>
      <c r="V103" s="82"/>
      <c r="W103" s="82"/>
      <c r="X103" s="82"/>
      <c r="Y103" s="82"/>
      <c r="Z103" s="82"/>
      <c r="AA103" s="82">
        <f t="shared" si="2"/>
        <v>0</v>
      </c>
      <c r="AB103" s="83"/>
      <c r="AC103" s="214"/>
      <c r="AD103" s="214"/>
      <c r="AE103" s="214"/>
      <c r="AF103" s="214"/>
      <c r="AG103" s="214"/>
      <c r="AH103" s="214"/>
      <c r="AI103" s="214"/>
      <c r="AJ103" s="214"/>
      <c r="AK103" s="214"/>
      <c r="AL103" s="214"/>
      <c r="AM103" s="214"/>
      <c r="AN103" s="214"/>
    </row>
    <row r="104" spans="1:40" s="26" customFormat="1" ht="10.199999999999999">
      <c r="A104" s="26">
        <v>5120101</v>
      </c>
      <c r="B104" s="213" t="s">
        <v>700</v>
      </c>
      <c r="C104" s="82">
        <f>+VLOOKUP(A104,Clasificación!C:J,5,FALSE)</f>
        <v>21138184</v>
      </c>
      <c r="D104" s="82"/>
      <c r="E104" s="82"/>
      <c r="F104" s="82">
        <f>+VLOOKUP(A104,Clasificación!C:K,9,FALSE)</f>
        <v>0</v>
      </c>
      <c r="G104" s="82">
        <f t="shared" si="3"/>
        <v>21138184</v>
      </c>
      <c r="H104" s="82"/>
      <c r="I104" s="82"/>
      <c r="J104" s="82"/>
      <c r="K104" s="82"/>
      <c r="L104" s="82">
        <f>-G104</f>
        <v>-21138184</v>
      </c>
      <c r="M104" s="82"/>
      <c r="N104" s="82"/>
      <c r="O104" s="82"/>
      <c r="P104" s="82"/>
      <c r="Q104" s="82"/>
      <c r="R104" s="82"/>
      <c r="S104" s="82"/>
      <c r="T104" s="82"/>
      <c r="U104" s="82"/>
      <c r="V104" s="82"/>
      <c r="W104" s="82"/>
      <c r="X104" s="82"/>
      <c r="Y104" s="82"/>
      <c r="Z104" s="82"/>
      <c r="AA104" s="82">
        <f t="shared" si="2"/>
        <v>0</v>
      </c>
      <c r="AB104" s="83"/>
      <c r="AC104" s="214"/>
      <c r="AD104" s="214"/>
      <c r="AE104" s="214"/>
      <c r="AF104" s="214"/>
      <c r="AG104" s="214"/>
      <c r="AH104" s="214"/>
      <c r="AI104" s="214"/>
      <c r="AJ104" s="214"/>
      <c r="AK104" s="214"/>
      <c r="AL104" s="214"/>
      <c r="AM104" s="214"/>
      <c r="AN104" s="214"/>
    </row>
    <row r="105" spans="1:40" s="26" customFormat="1" ht="10.199999999999999">
      <c r="A105" s="26">
        <v>51203</v>
      </c>
      <c r="B105" s="213" t="s">
        <v>110</v>
      </c>
      <c r="C105" s="82">
        <f>+VLOOKUP(A105,Clasificación!C:J,5,FALSE)</f>
        <v>2741601</v>
      </c>
      <c r="D105" s="82"/>
      <c r="E105" s="82"/>
      <c r="F105" s="82">
        <f>+VLOOKUP(A105,Clasificación!C:K,9,FALSE)</f>
        <v>0</v>
      </c>
      <c r="G105" s="82">
        <f t="shared" si="3"/>
        <v>2741601</v>
      </c>
      <c r="H105" s="82"/>
      <c r="I105" s="82"/>
      <c r="J105" s="82"/>
      <c r="K105" s="82"/>
      <c r="L105" s="82">
        <f>-G105</f>
        <v>-2741601</v>
      </c>
      <c r="M105" s="82"/>
      <c r="N105" s="82"/>
      <c r="O105" s="82"/>
      <c r="P105" s="82"/>
      <c r="Q105" s="82"/>
      <c r="R105" s="82"/>
      <c r="S105" s="82"/>
      <c r="T105" s="82"/>
      <c r="U105" s="82"/>
      <c r="V105" s="82"/>
      <c r="W105" s="82"/>
      <c r="X105" s="82"/>
      <c r="Y105" s="82"/>
      <c r="Z105" s="82"/>
      <c r="AA105" s="82">
        <f t="shared" si="2"/>
        <v>0</v>
      </c>
      <c r="AB105" s="83"/>
      <c r="AC105" s="214"/>
      <c r="AD105" s="214"/>
      <c r="AE105" s="214"/>
      <c r="AF105" s="214"/>
      <c r="AG105" s="214"/>
      <c r="AH105" s="214"/>
      <c r="AI105" s="214"/>
      <c r="AJ105" s="214"/>
      <c r="AK105" s="214"/>
      <c r="AL105" s="214"/>
      <c r="AM105" s="214"/>
      <c r="AN105" s="214"/>
    </row>
    <row r="106" spans="1:40" s="26" customFormat="1" ht="10.199999999999999">
      <c r="B106" s="213"/>
      <c r="C106" s="82"/>
      <c r="D106" s="82"/>
      <c r="E106" s="82"/>
      <c r="F106" s="82"/>
      <c r="G106" s="82">
        <f t="shared" si="3"/>
        <v>0</v>
      </c>
      <c r="H106" s="82"/>
      <c r="I106" s="82"/>
      <c r="J106" s="82"/>
      <c r="K106" s="82"/>
      <c r="L106" s="82"/>
      <c r="M106" s="82"/>
      <c r="N106" s="82"/>
      <c r="O106" s="82"/>
      <c r="P106" s="82"/>
      <c r="Q106" s="82"/>
      <c r="R106" s="82"/>
      <c r="S106" s="82"/>
      <c r="T106" s="82"/>
      <c r="U106" s="82"/>
      <c r="V106" s="82"/>
      <c r="W106" s="82"/>
      <c r="X106" s="82"/>
      <c r="Y106" s="82"/>
      <c r="Z106" s="82"/>
      <c r="AA106" s="82">
        <f t="shared" si="2"/>
        <v>0</v>
      </c>
      <c r="AB106" s="83"/>
      <c r="AC106" s="214"/>
      <c r="AD106" s="214"/>
      <c r="AE106" s="214"/>
      <c r="AF106" s="214"/>
      <c r="AG106" s="214"/>
      <c r="AH106" s="214"/>
      <c r="AI106" s="214"/>
      <c r="AJ106" s="214"/>
      <c r="AK106" s="214"/>
      <c r="AL106" s="214"/>
      <c r="AM106" s="214"/>
      <c r="AN106" s="214"/>
    </row>
    <row r="107" spans="1:40" s="26" customFormat="1" ht="10.199999999999999">
      <c r="A107" s="26">
        <v>513</v>
      </c>
      <c r="B107" s="213" t="s">
        <v>14</v>
      </c>
      <c r="C107" s="82">
        <f>+VLOOKUP(A107,Clasificación!C:J,5,FALSE)</f>
        <v>0</v>
      </c>
      <c r="D107" s="82"/>
      <c r="E107" s="82"/>
      <c r="F107" s="82">
        <f>+VLOOKUP(A107,Clasificación!C:K,9,FALSE)</f>
        <v>0</v>
      </c>
      <c r="G107" s="82">
        <f t="shared" si="3"/>
        <v>0</v>
      </c>
      <c r="H107" s="82"/>
      <c r="I107" s="82"/>
      <c r="J107" s="82"/>
      <c r="K107" s="82"/>
      <c r="L107" s="82"/>
      <c r="M107" s="82"/>
      <c r="N107" s="82"/>
      <c r="O107" s="82"/>
      <c r="P107" s="82"/>
      <c r="Q107" s="82"/>
      <c r="R107" s="82"/>
      <c r="S107" s="82"/>
      <c r="T107" s="82"/>
      <c r="U107" s="82"/>
      <c r="V107" s="82"/>
      <c r="W107" s="82"/>
      <c r="X107" s="82"/>
      <c r="Y107" s="82"/>
      <c r="Z107" s="82"/>
      <c r="AA107" s="82">
        <f t="shared" si="2"/>
        <v>0</v>
      </c>
      <c r="AB107" s="83"/>
      <c r="AC107" s="214"/>
      <c r="AD107" s="214"/>
      <c r="AE107" s="214"/>
      <c r="AF107" s="214"/>
      <c r="AG107" s="214"/>
      <c r="AH107" s="214"/>
      <c r="AI107" s="214"/>
      <c r="AJ107" s="214"/>
      <c r="AK107" s="214"/>
      <c r="AL107" s="214"/>
      <c r="AM107" s="214"/>
      <c r="AN107" s="214"/>
    </row>
    <row r="108" spans="1:40" s="26" customFormat="1" ht="10.199999999999999">
      <c r="A108" s="26">
        <v>51301</v>
      </c>
      <c r="B108" s="213" t="s">
        <v>138</v>
      </c>
      <c r="C108" s="82">
        <f>+VLOOKUP(A108,Clasificación!C:J,5,FALSE)</f>
        <v>0</v>
      </c>
      <c r="D108" s="82"/>
      <c r="E108" s="82"/>
      <c r="F108" s="82">
        <f>+VLOOKUP(A108,Clasificación!C:K,9,FALSE)</f>
        <v>0</v>
      </c>
      <c r="G108" s="82">
        <f t="shared" si="3"/>
        <v>0</v>
      </c>
      <c r="H108" s="82"/>
      <c r="I108" s="82"/>
      <c r="J108" s="82"/>
      <c r="K108" s="82"/>
      <c r="L108" s="82"/>
      <c r="M108" s="82"/>
      <c r="N108" s="82"/>
      <c r="O108" s="82"/>
      <c r="P108" s="82"/>
      <c r="Q108" s="82"/>
      <c r="R108" s="82"/>
      <c r="S108" s="82"/>
      <c r="T108" s="82"/>
      <c r="U108" s="82"/>
      <c r="V108" s="82"/>
      <c r="W108" s="82"/>
      <c r="X108" s="82"/>
      <c r="Y108" s="82"/>
      <c r="Z108" s="82"/>
      <c r="AA108" s="82">
        <f t="shared" si="2"/>
        <v>0</v>
      </c>
      <c r="AB108" s="83"/>
      <c r="AC108" s="214"/>
      <c r="AD108" s="214"/>
      <c r="AE108" s="214"/>
      <c r="AF108" s="214"/>
      <c r="AG108" s="214"/>
      <c r="AH108" s="214"/>
      <c r="AI108" s="214"/>
      <c r="AJ108" s="214"/>
      <c r="AK108" s="214"/>
      <c r="AL108" s="214"/>
      <c r="AM108" s="214"/>
      <c r="AN108" s="214"/>
    </row>
    <row r="109" spans="1:40" s="26" customFormat="1" ht="10.199999999999999">
      <c r="A109" s="26">
        <v>5130101</v>
      </c>
      <c r="B109" s="213" t="s">
        <v>106</v>
      </c>
      <c r="C109" s="82">
        <f>+VLOOKUP(A109,Clasificación!C:J,5,FALSE)</f>
        <v>65175552</v>
      </c>
      <c r="D109" s="82"/>
      <c r="E109" s="82"/>
      <c r="F109" s="82">
        <v>0</v>
      </c>
      <c r="G109" s="82">
        <f t="shared" si="3"/>
        <v>65175552</v>
      </c>
      <c r="H109" s="82"/>
      <c r="I109" s="82">
        <f>-G109</f>
        <v>-65175552</v>
      </c>
      <c r="J109" s="82"/>
      <c r="K109" s="82"/>
      <c r="L109" s="82"/>
      <c r="M109" s="82"/>
      <c r="N109" s="82"/>
      <c r="O109" s="82"/>
      <c r="P109" s="82"/>
      <c r="Q109" s="82"/>
      <c r="R109" s="82"/>
      <c r="S109" s="82"/>
      <c r="T109" s="82"/>
      <c r="U109" s="82"/>
      <c r="V109" s="82"/>
      <c r="W109" s="82"/>
      <c r="X109" s="82"/>
      <c r="Y109" s="82"/>
      <c r="Z109" s="82"/>
      <c r="AA109" s="82">
        <f t="shared" si="2"/>
        <v>0</v>
      </c>
      <c r="AB109" s="83"/>
      <c r="AC109" s="214"/>
      <c r="AD109" s="214"/>
      <c r="AE109" s="214"/>
      <c r="AF109" s="214"/>
      <c r="AG109" s="214"/>
      <c r="AH109" s="214"/>
      <c r="AI109" s="214"/>
      <c r="AJ109" s="214"/>
      <c r="AK109" s="214"/>
      <c r="AL109" s="214"/>
      <c r="AM109" s="214"/>
      <c r="AN109" s="214"/>
    </row>
    <row r="110" spans="1:40" s="26" customFormat="1" ht="10.199999999999999">
      <c r="A110" s="26">
        <v>5130104</v>
      </c>
      <c r="B110" s="213" t="s">
        <v>107</v>
      </c>
      <c r="C110" s="82">
        <f>+VLOOKUP(A110,Clasificación!C:J,5,FALSE)</f>
        <v>5622963</v>
      </c>
      <c r="D110" s="82"/>
      <c r="E110" s="82"/>
      <c r="F110" s="82">
        <f>+VLOOKUP(A110,Clasificación!C:K,9,FALSE)</f>
        <v>0</v>
      </c>
      <c r="G110" s="82">
        <f t="shared" si="3"/>
        <v>5622963</v>
      </c>
      <c r="H110" s="82"/>
      <c r="I110" s="82">
        <f>-G110</f>
        <v>-5622963</v>
      </c>
      <c r="J110" s="82"/>
      <c r="K110" s="82"/>
      <c r="L110" s="82"/>
      <c r="M110" s="82"/>
      <c r="N110" s="82"/>
      <c r="O110" s="82"/>
      <c r="P110" s="82"/>
      <c r="Q110" s="82"/>
      <c r="R110" s="82"/>
      <c r="S110" s="82"/>
      <c r="T110" s="82"/>
      <c r="U110" s="82"/>
      <c r="V110" s="82"/>
      <c r="W110" s="82"/>
      <c r="X110" s="82"/>
      <c r="Y110" s="82"/>
      <c r="Z110" s="82"/>
      <c r="AA110" s="82">
        <f>SUM(G110:Z110)</f>
        <v>0</v>
      </c>
      <c r="AB110" s="83"/>
      <c r="AC110" s="214"/>
      <c r="AD110" s="214"/>
      <c r="AE110" s="214"/>
      <c r="AF110" s="214"/>
      <c r="AG110" s="214"/>
      <c r="AH110" s="214"/>
      <c r="AI110" s="214"/>
      <c r="AJ110" s="214"/>
      <c r="AK110" s="214"/>
      <c r="AL110" s="214"/>
      <c r="AM110" s="214"/>
      <c r="AN110" s="214"/>
    </row>
    <row r="111" spans="1:40" s="26" customFormat="1" ht="10.199999999999999">
      <c r="A111" s="26">
        <v>5130105</v>
      </c>
      <c r="B111" s="213" t="s">
        <v>108</v>
      </c>
      <c r="C111" s="82">
        <f>+VLOOKUP(A111,Clasificación!C:J,5,FALSE)</f>
        <v>1297284</v>
      </c>
      <c r="D111" s="82"/>
      <c r="E111" s="82"/>
      <c r="F111" s="82">
        <f>+VLOOKUP(A111,Clasificación!C:K,9,FALSE)</f>
        <v>0</v>
      </c>
      <c r="G111" s="82">
        <f t="shared" si="3"/>
        <v>1297284</v>
      </c>
      <c r="H111" s="82"/>
      <c r="I111" s="82">
        <f>-G111</f>
        <v>-1297284</v>
      </c>
      <c r="J111" s="82"/>
      <c r="K111" s="82"/>
      <c r="L111" s="82"/>
      <c r="M111" s="82"/>
      <c r="N111" s="82"/>
      <c r="O111" s="82"/>
      <c r="P111" s="82"/>
      <c r="Q111" s="82"/>
      <c r="R111" s="82"/>
      <c r="S111" s="82"/>
      <c r="T111" s="82"/>
      <c r="U111" s="82"/>
      <c r="V111" s="82"/>
      <c r="W111" s="82"/>
      <c r="X111" s="82"/>
      <c r="Y111" s="82"/>
      <c r="Z111" s="82"/>
      <c r="AA111" s="82">
        <f t="shared" si="2"/>
        <v>0</v>
      </c>
      <c r="AB111" s="83"/>
      <c r="AC111" s="214"/>
      <c r="AD111" s="214"/>
      <c r="AE111" s="214"/>
      <c r="AF111" s="214"/>
      <c r="AG111" s="214"/>
      <c r="AH111" s="214"/>
      <c r="AI111" s="214"/>
      <c r="AJ111" s="214"/>
      <c r="AK111" s="214"/>
      <c r="AL111" s="214"/>
      <c r="AM111" s="214"/>
      <c r="AN111" s="214"/>
    </row>
    <row r="112" spans="1:40" s="26" customFormat="1" ht="10.199999999999999">
      <c r="A112" s="26">
        <v>51302</v>
      </c>
      <c r="B112" s="213" t="s">
        <v>236</v>
      </c>
      <c r="C112" s="82">
        <f>+VLOOKUP(A112,Clasificación!C:J,5,FALSE)</f>
        <v>0</v>
      </c>
      <c r="D112" s="82"/>
      <c r="E112" s="82"/>
      <c r="F112" s="82">
        <f>+VLOOKUP(A112,Clasificación!C:K,9,FALSE)</f>
        <v>0</v>
      </c>
      <c r="G112" s="82">
        <f t="shared" si="3"/>
        <v>0</v>
      </c>
      <c r="H112" s="82"/>
      <c r="I112" s="82"/>
      <c r="J112" s="82"/>
      <c r="K112" s="82"/>
      <c r="L112" s="82"/>
      <c r="M112" s="82"/>
      <c r="N112" s="82"/>
      <c r="O112" s="82"/>
      <c r="P112" s="82"/>
      <c r="Q112" s="82"/>
      <c r="R112" s="82"/>
      <c r="S112" s="82"/>
      <c r="T112" s="82"/>
      <c r="U112" s="82"/>
      <c r="V112" s="82"/>
      <c r="W112" s="82"/>
      <c r="X112" s="82"/>
      <c r="Y112" s="82"/>
      <c r="Z112" s="82"/>
      <c r="AA112" s="82">
        <f t="shared" si="2"/>
        <v>0</v>
      </c>
      <c r="AB112" s="83"/>
      <c r="AC112" s="214"/>
      <c r="AD112" s="214"/>
      <c r="AE112" s="214"/>
      <c r="AF112" s="214"/>
      <c r="AG112" s="214"/>
      <c r="AH112" s="214"/>
      <c r="AI112" s="214"/>
      <c r="AJ112" s="214"/>
      <c r="AK112" s="214"/>
      <c r="AL112" s="214"/>
      <c r="AM112" s="214"/>
      <c r="AN112" s="214"/>
    </row>
    <row r="113" spans="1:40" s="26" customFormat="1" ht="10.199999999999999">
      <c r="A113" s="26">
        <v>5130201</v>
      </c>
      <c r="B113" s="213" t="s">
        <v>243</v>
      </c>
      <c r="C113" s="82">
        <f>+VLOOKUP(A113,Clasificación!C:J,5,FALSE)</f>
        <v>11723492</v>
      </c>
      <c r="D113" s="82"/>
      <c r="E113" s="82"/>
      <c r="F113" s="82">
        <f>+VLOOKUP(A113,Clasificación!C:K,9,FALSE)</f>
        <v>0</v>
      </c>
      <c r="G113" s="82">
        <f t="shared" si="3"/>
        <v>11723492</v>
      </c>
      <c r="H113" s="82"/>
      <c r="I113" s="82">
        <f>-G113</f>
        <v>-11723492</v>
      </c>
      <c r="J113" s="82"/>
      <c r="K113" s="82"/>
      <c r="L113" s="82"/>
      <c r="M113" s="82"/>
      <c r="N113" s="82"/>
      <c r="O113" s="82"/>
      <c r="P113" s="82"/>
      <c r="Q113" s="82"/>
      <c r="R113" s="82"/>
      <c r="S113" s="82"/>
      <c r="T113" s="82"/>
      <c r="U113" s="82"/>
      <c r="V113" s="82"/>
      <c r="W113" s="82"/>
      <c r="X113" s="82"/>
      <c r="Y113" s="82"/>
      <c r="Z113" s="82"/>
      <c r="AA113" s="82">
        <f t="shared" si="2"/>
        <v>0</v>
      </c>
      <c r="AB113" s="83"/>
      <c r="AC113" s="214"/>
      <c r="AD113" s="214"/>
      <c r="AE113" s="214"/>
      <c r="AF113" s="214"/>
      <c r="AG113" s="214"/>
      <c r="AH113" s="214"/>
      <c r="AI113" s="214"/>
      <c r="AJ113" s="214"/>
      <c r="AK113" s="214"/>
      <c r="AL113" s="214"/>
      <c r="AM113" s="214"/>
      <c r="AN113" s="214"/>
    </row>
    <row r="114" spans="1:40" s="26" customFormat="1" ht="10.199999999999999">
      <c r="A114" s="26">
        <v>5130202</v>
      </c>
      <c r="B114" s="213" t="s">
        <v>348</v>
      </c>
      <c r="C114" s="82">
        <f>+VLOOKUP(A114,Clasificación!C:J,5,FALSE)</f>
        <v>4578648</v>
      </c>
      <c r="D114" s="82"/>
      <c r="E114" s="82"/>
      <c r="F114" s="82">
        <f>+VLOOKUP(A114,Clasificación!C:K,9,FALSE)</f>
        <v>0</v>
      </c>
      <c r="G114" s="82">
        <f t="shared" si="3"/>
        <v>4578648</v>
      </c>
      <c r="H114" s="82"/>
      <c r="I114" s="82">
        <f>-G114</f>
        <v>-4578648</v>
      </c>
      <c r="J114" s="82"/>
      <c r="K114" s="82"/>
      <c r="L114" s="82"/>
      <c r="M114" s="82"/>
      <c r="N114" s="82"/>
      <c r="O114" s="82"/>
      <c r="P114" s="82"/>
      <c r="Q114" s="82"/>
      <c r="R114" s="82"/>
      <c r="S114" s="82"/>
      <c r="T114" s="82"/>
      <c r="U114" s="82"/>
      <c r="V114" s="82"/>
      <c r="W114" s="82"/>
      <c r="X114" s="82"/>
      <c r="Y114" s="82"/>
      <c r="Z114" s="82"/>
      <c r="AA114" s="82">
        <f t="shared" si="2"/>
        <v>0</v>
      </c>
      <c r="AB114" s="83"/>
      <c r="AC114" s="214"/>
      <c r="AD114" s="214"/>
      <c r="AE114" s="214"/>
      <c r="AF114" s="214"/>
      <c r="AG114" s="214"/>
      <c r="AH114" s="214"/>
      <c r="AI114" s="214"/>
      <c r="AJ114" s="214"/>
      <c r="AK114" s="214"/>
      <c r="AL114" s="214"/>
      <c r="AM114" s="214"/>
      <c r="AN114" s="214"/>
    </row>
    <row r="115" spans="1:40" s="26" customFormat="1" ht="10.199999999999999">
      <c r="A115" s="26">
        <v>5130204</v>
      </c>
      <c r="B115" s="213" t="s">
        <v>109</v>
      </c>
      <c r="C115" s="82">
        <f>+VLOOKUP(A115,Clasificación!C:J,5,FALSE)</f>
        <v>25349376</v>
      </c>
      <c r="D115" s="82"/>
      <c r="E115" s="82"/>
      <c r="F115" s="82">
        <f>+VLOOKUP(A115,Clasificación!C:K,9,FALSE)</f>
        <v>0</v>
      </c>
      <c r="G115" s="82">
        <f t="shared" si="3"/>
        <v>25349376</v>
      </c>
      <c r="H115" s="82"/>
      <c r="I115" s="82"/>
      <c r="J115" s="82"/>
      <c r="K115" s="82"/>
      <c r="L115" s="82">
        <f>-G115</f>
        <v>-25349376</v>
      </c>
      <c r="M115" s="82"/>
      <c r="N115" s="82"/>
      <c r="O115" s="82"/>
      <c r="P115" s="82"/>
      <c r="Q115" s="82"/>
      <c r="R115" s="82"/>
      <c r="S115" s="82"/>
      <c r="T115" s="82"/>
      <c r="U115" s="82"/>
      <c r="V115" s="82"/>
      <c r="W115" s="82"/>
      <c r="X115" s="82"/>
      <c r="Y115" s="82"/>
      <c r="Z115" s="82"/>
      <c r="AA115" s="82">
        <f t="shared" si="2"/>
        <v>0</v>
      </c>
      <c r="AB115" s="83"/>
      <c r="AC115" s="214"/>
      <c r="AD115" s="214"/>
      <c r="AE115" s="214"/>
      <c r="AF115" s="214"/>
      <c r="AG115" s="214"/>
      <c r="AH115" s="214"/>
      <c r="AI115" s="214"/>
      <c r="AJ115" s="214"/>
      <c r="AK115" s="214"/>
      <c r="AL115" s="214"/>
      <c r="AM115" s="214"/>
      <c r="AN115" s="214"/>
    </row>
    <row r="116" spans="1:40" s="26" customFormat="1" ht="10.199999999999999">
      <c r="A116" s="26">
        <v>51304</v>
      </c>
      <c r="B116" s="213" t="s">
        <v>114</v>
      </c>
      <c r="C116" s="82">
        <f>+VLOOKUP(A116,Clasificación!C:J,5,FALSE)</f>
        <v>0</v>
      </c>
      <c r="D116" s="82"/>
      <c r="E116" s="82"/>
      <c r="F116" s="82">
        <f>+VLOOKUP(A116,Clasificación!C:K,9,FALSE)</f>
        <v>0</v>
      </c>
      <c r="G116" s="82">
        <f t="shared" si="3"/>
        <v>0</v>
      </c>
      <c r="H116" s="82"/>
      <c r="I116" s="82"/>
      <c r="J116" s="82"/>
      <c r="K116" s="82"/>
      <c r="L116" s="82"/>
      <c r="M116" s="82"/>
      <c r="N116" s="82"/>
      <c r="O116" s="82"/>
      <c r="P116" s="82"/>
      <c r="Q116" s="82"/>
      <c r="R116" s="82"/>
      <c r="S116" s="82"/>
      <c r="T116" s="82"/>
      <c r="U116" s="82"/>
      <c r="V116" s="82"/>
      <c r="W116" s="82"/>
      <c r="X116" s="82"/>
      <c r="Y116" s="82"/>
      <c r="Z116" s="82"/>
      <c r="AA116" s="82">
        <f t="shared" si="2"/>
        <v>0</v>
      </c>
      <c r="AB116" s="83"/>
      <c r="AC116" s="214"/>
      <c r="AD116" s="214"/>
      <c r="AE116" s="214"/>
      <c r="AF116" s="214"/>
      <c r="AG116" s="214"/>
      <c r="AH116" s="214"/>
      <c r="AI116" s="214"/>
      <c r="AJ116" s="214"/>
      <c r="AK116" s="214"/>
      <c r="AL116" s="214"/>
      <c r="AM116" s="214"/>
      <c r="AN116" s="214"/>
    </row>
    <row r="117" spans="1:40" s="26" customFormat="1" ht="10.199999999999999">
      <c r="A117" s="26">
        <v>5130401</v>
      </c>
      <c r="B117" s="213" t="s">
        <v>340</v>
      </c>
      <c r="C117" s="82">
        <f>+VLOOKUP(A117,Clasificación!C:J,5,FALSE)</f>
        <v>2272727</v>
      </c>
      <c r="D117" s="82"/>
      <c r="E117" s="82"/>
      <c r="F117" s="82">
        <f>+VLOOKUP(A117,Clasificación!C:K,9,FALSE)</f>
        <v>0</v>
      </c>
      <c r="G117" s="82">
        <f t="shared" si="3"/>
        <v>2272727</v>
      </c>
      <c r="H117" s="82"/>
      <c r="I117" s="82"/>
      <c r="J117" s="82"/>
      <c r="K117" s="82"/>
      <c r="L117" s="82">
        <f t="shared" ref="L117:L122" si="5">-G117</f>
        <v>-2272727</v>
      </c>
      <c r="M117" s="82"/>
      <c r="N117" s="82"/>
      <c r="O117" s="82"/>
      <c r="P117" s="82"/>
      <c r="Q117" s="82"/>
      <c r="R117" s="82"/>
      <c r="S117" s="82"/>
      <c r="T117" s="82"/>
      <c r="U117" s="82"/>
      <c r="V117" s="82"/>
      <c r="W117" s="82"/>
      <c r="X117" s="82"/>
      <c r="Y117" s="82"/>
      <c r="Z117" s="82"/>
      <c r="AA117" s="82">
        <f t="shared" si="2"/>
        <v>0</v>
      </c>
      <c r="AB117" s="83"/>
      <c r="AC117" s="214"/>
      <c r="AD117" s="214"/>
      <c r="AE117" s="214"/>
      <c r="AF117" s="214"/>
      <c r="AG117" s="214"/>
      <c r="AH117" s="214"/>
      <c r="AI117" s="214"/>
      <c r="AJ117" s="214"/>
      <c r="AK117" s="214"/>
      <c r="AL117" s="214"/>
      <c r="AM117" s="214"/>
      <c r="AN117" s="214"/>
    </row>
    <row r="118" spans="1:40" s="26" customFormat="1" ht="10.199999999999999">
      <c r="A118" s="26">
        <v>5130403</v>
      </c>
      <c r="B118" s="213" t="s">
        <v>701</v>
      </c>
      <c r="C118" s="82">
        <f>+VLOOKUP(A118,Clasificación!C:J,5,FALSE)</f>
        <v>24345670</v>
      </c>
      <c r="D118" s="82"/>
      <c r="E118" s="82"/>
      <c r="F118" s="82">
        <f>+VLOOKUP(A118,Clasificación!C:K,9,FALSE)</f>
        <v>0</v>
      </c>
      <c r="G118" s="82">
        <f t="shared" si="3"/>
        <v>24345670</v>
      </c>
      <c r="H118" s="82"/>
      <c r="I118" s="82"/>
      <c r="J118" s="82"/>
      <c r="K118" s="82"/>
      <c r="L118" s="82">
        <f t="shared" si="5"/>
        <v>-24345670</v>
      </c>
      <c r="M118" s="82"/>
      <c r="N118" s="82"/>
      <c r="O118" s="82"/>
      <c r="P118" s="82"/>
      <c r="Q118" s="82"/>
      <c r="R118" s="82"/>
      <c r="S118" s="82"/>
      <c r="T118" s="82"/>
      <c r="U118" s="82"/>
      <c r="V118" s="82"/>
      <c r="W118" s="82"/>
      <c r="X118" s="82"/>
      <c r="Y118" s="82"/>
      <c r="Z118" s="82"/>
      <c r="AA118" s="82">
        <f t="shared" si="2"/>
        <v>0</v>
      </c>
      <c r="AB118" s="83"/>
      <c r="AC118" s="214"/>
      <c r="AD118" s="214"/>
      <c r="AE118" s="214"/>
      <c r="AF118" s="214"/>
      <c r="AG118" s="214"/>
      <c r="AH118" s="214"/>
      <c r="AI118" s="214"/>
      <c r="AJ118" s="214"/>
      <c r="AK118" s="214"/>
      <c r="AL118" s="214"/>
      <c r="AM118" s="214"/>
      <c r="AN118" s="214"/>
    </row>
    <row r="119" spans="1:40" s="26" customFormat="1" ht="10.199999999999999">
      <c r="A119" s="26">
        <v>5130405</v>
      </c>
      <c r="B119" s="213" t="s">
        <v>245</v>
      </c>
      <c r="C119" s="82">
        <f>+VLOOKUP(A119,Clasificación!C:J,5,FALSE)</f>
        <v>68723193</v>
      </c>
      <c r="D119" s="82"/>
      <c r="E119" s="82"/>
      <c r="F119" s="82">
        <f>+VLOOKUP(A119,Clasificación!C:K,9,FALSE)</f>
        <v>0</v>
      </c>
      <c r="G119" s="82">
        <f t="shared" si="3"/>
        <v>68723193</v>
      </c>
      <c r="H119" s="82"/>
      <c r="I119" s="82"/>
      <c r="J119" s="82"/>
      <c r="K119" s="82"/>
      <c r="L119" s="82">
        <f t="shared" si="5"/>
        <v>-68723193</v>
      </c>
      <c r="M119" s="82"/>
      <c r="N119" s="82"/>
      <c r="O119" s="82"/>
      <c r="P119" s="82"/>
      <c r="Q119" s="82"/>
      <c r="R119" s="82"/>
      <c r="S119" s="82"/>
      <c r="T119" s="82"/>
      <c r="U119" s="82"/>
      <c r="V119" s="82"/>
      <c r="W119" s="82"/>
      <c r="X119" s="82"/>
      <c r="Y119" s="82"/>
      <c r="Z119" s="82"/>
      <c r="AA119" s="82">
        <f t="shared" si="2"/>
        <v>0</v>
      </c>
      <c r="AB119" s="83"/>
      <c r="AC119" s="214"/>
      <c r="AD119" s="214"/>
      <c r="AE119" s="214"/>
      <c r="AF119" s="214"/>
      <c r="AG119" s="214"/>
      <c r="AH119" s="214"/>
      <c r="AI119" s="214"/>
      <c r="AJ119" s="214"/>
      <c r="AK119" s="214"/>
      <c r="AL119" s="214"/>
      <c r="AM119" s="214"/>
      <c r="AN119" s="214"/>
    </row>
    <row r="120" spans="1:40" s="26" customFormat="1" ht="10.199999999999999">
      <c r="A120" s="26">
        <v>5130408</v>
      </c>
      <c r="B120" s="213" t="s">
        <v>244</v>
      </c>
      <c r="C120" s="82">
        <f>+VLOOKUP(A120,Clasificación!C:J,5,FALSE)</f>
        <v>9516360</v>
      </c>
      <c r="D120" s="82"/>
      <c r="E120" s="82"/>
      <c r="F120" s="82">
        <f>+VLOOKUP(A120,Clasificación!C:K,9,FALSE)</f>
        <v>0</v>
      </c>
      <c r="G120" s="82">
        <f t="shared" si="3"/>
        <v>9516360</v>
      </c>
      <c r="H120" s="82"/>
      <c r="I120" s="82"/>
      <c r="J120" s="82"/>
      <c r="K120" s="82"/>
      <c r="L120" s="82">
        <f t="shared" si="5"/>
        <v>-9516360</v>
      </c>
      <c r="M120" s="82"/>
      <c r="N120" s="82"/>
      <c r="O120" s="82"/>
      <c r="P120" s="82"/>
      <c r="Q120" s="82"/>
      <c r="R120" s="82"/>
      <c r="S120" s="82"/>
      <c r="T120" s="82"/>
      <c r="U120" s="82"/>
      <c r="V120" s="82"/>
      <c r="W120" s="82"/>
      <c r="X120" s="82"/>
      <c r="Y120" s="82"/>
      <c r="Z120" s="82"/>
      <c r="AA120" s="82">
        <f t="shared" si="2"/>
        <v>0</v>
      </c>
      <c r="AB120" s="83"/>
      <c r="AC120" s="214"/>
      <c r="AD120" s="214"/>
      <c r="AE120" s="214"/>
      <c r="AF120" s="214"/>
      <c r="AG120" s="214"/>
      <c r="AH120" s="214"/>
      <c r="AI120" s="214"/>
      <c r="AJ120" s="214"/>
      <c r="AK120" s="214"/>
      <c r="AL120" s="214"/>
      <c r="AM120" s="214"/>
      <c r="AN120" s="214"/>
    </row>
    <row r="121" spans="1:40" s="26" customFormat="1" ht="10.199999999999999">
      <c r="A121" s="26">
        <v>5130409</v>
      </c>
      <c r="B121" s="213" t="s">
        <v>702</v>
      </c>
      <c r="C121" s="82">
        <f>+VLOOKUP(A121,Clasificación!C:J,5,FALSE)</f>
        <v>6818181</v>
      </c>
      <c r="D121" s="82"/>
      <c r="E121" s="82"/>
      <c r="F121" s="82">
        <f>+VLOOKUP(A121,Clasificación!C:K,9,FALSE)</f>
        <v>0</v>
      </c>
      <c r="G121" s="82">
        <f t="shared" si="3"/>
        <v>6818181</v>
      </c>
      <c r="H121" s="82"/>
      <c r="I121" s="82"/>
      <c r="J121" s="82"/>
      <c r="K121" s="82"/>
      <c r="L121" s="82">
        <f t="shared" si="5"/>
        <v>-6818181</v>
      </c>
      <c r="M121" s="82"/>
      <c r="N121" s="82"/>
      <c r="O121" s="82"/>
      <c r="P121" s="82"/>
      <c r="Q121" s="82"/>
      <c r="R121" s="82"/>
      <c r="S121" s="82"/>
      <c r="T121" s="82"/>
      <c r="U121" s="82"/>
      <c r="V121" s="82"/>
      <c r="W121" s="82"/>
      <c r="X121" s="82"/>
      <c r="Y121" s="82"/>
      <c r="Z121" s="82"/>
      <c r="AA121" s="82">
        <f t="shared" si="2"/>
        <v>0</v>
      </c>
      <c r="AB121" s="83"/>
      <c r="AC121" s="214"/>
      <c r="AD121" s="214"/>
      <c r="AE121" s="214"/>
      <c r="AF121" s="214"/>
      <c r="AG121" s="214"/>
      <c r="AH121" s="214"/>
      <c r="AI121" s="214"/>
      <c r="AJ121" s="214"/>
      <c r="AK121" s="214"/>
      <c r="AL121" s="214"/>
      <c r="AM121" s="214"/>
      <c r="AN121" s="214"/>
    </row>
    <row r="122" spans="1:40" s="26" customFormat="1" ht="10.199999999999999">
      <c r="A122" s="26">
        <v>51304102</v>
      </c>
      <c r="B122" s="213" t="s">
        <v>341</v>
      </c>
      <c r="C122" s="82">
        <f>+VLOOKUP(A122,Clasificación!C:J,5,FALSE)</f>
        <v>42948948</v>
      </c>
      <c r="D122" s="82"/>
      <c r="E122" s="82"/>
      <c r="F122" s="82">
        <f>+VLOOKUP(A122,Clasificación!C:K,9,FALSE)</f>
        <v>0</v>
      </c>
      <c r="G122" s="82">
        <f t="shared" si="3"/>
        <v>42948948</v>
      </c>
      <c r="H122" s="82"/>
      <c r="I122" s="82"/>
      <c r="J122" s="82"/>
      <c r="K122" s="82"/>
      <c r="L122" s="82">
        <f t="shared" si="5"/>
        <v>-42948948</v>
      </c>
      <c r="M122" s="82"/>
      <c r="N122" s="82"/>
      <c r="O122" s="82"/>
      <c r="P122" s="82"/>
      <c r="Q122" s="82"/>
      <c r="R122" s="82"/>
      <c r="S122" s="82"/>
      <c r="T122" s="82"/>
      <c r="U122" s="82"/>
      <c r="V122" s="82"/>
      <c r="W122" s="82"/>
      <c r="X122" s="82"/>
      <c r="Y122" s="82"/>
      <c r="Z122" s="82"/>
      <c r="AA122" s="82">
        <f t="shared" ref="AA122:AA156" si="6">SUM(G122:Z122)</f>
        <v>0</v>
      </c>
      <c r="AB122" s="83"/>
      <c r="AC122" s="214"/>
      <c r="AD122" s="214"/>
      <c r="AE122" s="214"/>
      <c r="AF122" s="214"/>
      <c r="AG122" s="214"/>
      <c r="AH122" s="214"/>
      <c r="AI122" s="214"/>
      <c r="AJ122" s="214"/>
      <c r="AK122" s="214"/>
      <c r="AL122" s="214"/>
      <c r="AM122" s="214"/>
      <c r="AN122" s="214"/>
    </row>
    <row r="123" spans="1:40" s="26" customFormat="1" ht="10.199999999999999">
      <c r="A123" s="26">
        <v>51305</v>
      </c>
      <c r="B123" s="213" t="s">
        <v>703</v>
      </c>
      <c r="C123" s="82">
        <f>+VLOOKUP(A123,Clasificación!C:J,5,FALSE)</f>
        <v>0</v>
      </c>
      <c r="D123" s="82"/>
      <c r="E123" s="82"/>
      <c r="F123" s="82">
        <f>+VLOOKUP(A123,Clasificación!C:K,9,FALSE)</f>
        <v>0</v>
      </c>
      <c r="G123" s="82">
        <f t="shared" si="3"/>
        <v>0</v>
      </c>
      <c r="H123" s="82"/>
      <c r="I123" s="82"/>
      <c r="J123" s="82"/>
      <c r="K123" s="82"/>
      <c r="L123" s="82"/>
      <c r="M123" s="82"/>
      <c r="N123" s="82"/>
      <c r="O123" s="82"/>
      <c r="P123" s="82"/>
      <c r="Q123" s="82"/>
      <c r="R123" s="82"/>
      <c r="S123" s="82"/>
      <c r="T123" s="82"/>
      <c r="U123" s="82"/>
      <c r="V123" s="82"/>
      <c r="W123" s="82"/>
      <c r="X123" s="82"/>
      <c r="Y123" s="82"/>
      <c r="Z123" s="82"/>
      <c r="AA123" s="82">
        <f t="shared" si="6"/>
        <v>0</v>
      </c>
      <c r="AB123" s="83"/>
      <c r="AC123" s="214"/>
      <c r="AD123" s="214"/>
      <c r="AE123" s="214"/>
      <c r="AF123" s="214"/>
      <c r="AG123" s="214"/>
      <c r="AH123" s="214"/>
      <c r="AI123" s="214"/>
      <c r="AJ123" s="214"/>
      <c r="AK123" s="214"/>
      <c r="AL123" s="214"/>
      <c r="AM123" s="214"/>
      <c r="AN123" s="214"/>
    </row>
    <row r="124" spans="1:40" s="26" customFormat="1" ht="10.199999999999999">
      <c r="A124" s="26">
        <v>5130501</v>
      </c>
      <c r="B124" s="213" t="s">
        <v>349</v>
      </c>
      <c r="C124" s="82">
        <f>+VLOOKUP(A124,Clasificación!C:J,5,FALSE)</f>
        <v>0</v>
      </c>
      <c r="D124" s="82"/>
      <c r="E124" s="82"/>
      <c r="F124" s="82">
        <f>+VLOOKUP(A124,Clasificación!C:K,9,FALSE)</f>
        <v>0</v>
      </c>
      <c r="G124" s="82">
        <f t="shared" si="3"/>
        <v>0</v>
      </c>
      <c r="H124" s="82"/>
      <c r="I124" s="82"/>
      <c r="J124" s="82"/>
      <c r="K124" s="82"/>
      <c r="L124" s="82"/>
      <c r="M124" s="82"/>
      <c r="N124" s="82"/>
      <c r="O124" s="82"/>
      <c r="P124" s="82"/>
      <c r="Q124" s="82"/>
      <c r="R124" s="82"/>
      <c r="S124" s="82"/>
      <c r="T124" s="82"/>
      <c r="U124" s="82"/>
      <c r="V124" s="82"/>
      <c r="W124" s="82"/>
      <c r="X124" s="82"/>
      <c r="Y124" s="82"/>
      <c r="Z124" s="82"/>
      <c r="AA124" s="82">
        <f t="shared" si="6"/>
        <v>0</v>
      </c>
      <c r="AB124" s="83"/>
      <c r="AC124" s="214"/>
      <c r="AD124" s="214"/>
      <c r="AE124" s="214"/>
      <c r="AF124" s="214"/>
      <c r="AG124" s="214"/>
      <c r="AH124" s="214"/>
      <c r="AI124" s="214"/>
      <c r="AJ124" s="214"/>
      <c r="AK124" s="214"/>
      <c r="AL124" s="214"/>
      <c r="AM124" s="214"/>
      <c r="AN124" s="214"/>
    </row>
    <row r="125" spans="1:40" s="26" customFormat="1" ht="10.199999999999999">
      <c r="A125" s="26">
        <v>513050101</v>
      </c>
      <c r="B125" s="213" t="s">
        <v>704</v>
      </c>
      <c r="C125" s="82">
        <f>+VLOOKUP(A125,Clasificación!C:J,5,FALSE)</f>
        <v>3113771</v>
      </c>
      <c r="D125" s="82">
        <v>0</v>
      </c>
      <c r="E125" s="82">
        <v>3113771</v>
      </c>
      <c r="F125" s="82">
        <v>0</v>
      </c>
      <c r="G125" s="82">
        <f>C125+D125-E125-F125</f>
        <v>0</v>
      </c>
      <c r="H125" s="82"/>
      <c r="I125" s="82"/>
      <c r="J125" s="82"/>
      <c r="K125" s="82"/>
      <c r="L125" s="82"/>
      <c r="M125" s="82"/>
      <c r="N125" s="82"/>
      <c r="O125" s="82"/>
      <c r="P125" s="82"/>
      <c r="Q125" s="82"/>
      <c r="R125" s="82">
        <f>-G125</f>
        <v>0</v>
      </c>
      <c r="S125" s="82"/>
      <c r="T125" s="82"/>
      <c r="U125" s="82"/>
      <c r="V125" s="82"/>
      <c r="W125" s="82"/>
      <c r="X125" s="82"/>
      <c r="Y125" s="82"/>
      <c r="Z125" s="82"/>
      <c r="AA125" s="82">
        <f t="shared" si="6"/>
        <v>0</v>
      </c>
      <c r="AB125" s="83"/>
      <c r="AC125" s="214"/>
      <c r="AD125" s="214"/>
      <c r="AE125" s="214"/>
      <c r="AF125" s="214"/>
      <c r="AG125" s="214"/>
      <c r="AH125" s="214"/>
      <c r="AI125" s="214"/>
      <c r="AJ125" s="214"/>
      <c r="AK125" s="214"/>
      <c r="AL125" s="214"/>
      <c r="AM125" s="214"/>
      <c r="AN125" s="214"/>
    </row>
    <row r="126" spans="1:40" s="26" customFormat="1" ht="10.199999999999999">
      <c r="A126" s="26">
        <v>513050103</v>
      </c>
      <c r="B126" s="213" t="s">
        <v>350</v>
      </c>
      <c r="C126" s="82">
        <f>+VLOOKUP(A126,Clasificación!C:J,5,FALSE)</f>
        <v>4439496</v>
      </c>
      <c r="D126" s="82"/>
      <c r="E126" s="82">
        <v>4439496</v>
      </c>
      <c r="F126" s="82">
        <v>0</v>
      </c>
      <c r="G126" s="82">
        <f>C126+D126-E126-F126</f>
        <v>0</v>
      </c>
      <c r="H126" s="82"/>
      <c r="I126" s="82"/>
      <c r="J126" s="82"/>
      <c r="K126" s="82"/>
      <c r="L126" s="82"/>
      <c r="M126" s="82"/>
      <c r="N126" s="82"/>
      <c r="O126" s="82"/>
      <c r="P126" s="82"/>
      <c r="Q126" s="82"/>
      <c r="R126" s="82">
        <f>-G126</f>
        <v>0</v>
      </c>
      <c r="S126" s="82"/>
      <c r="T126" s="82"/>
      <c r="U126" s="82"/>
      <c r="V126" s="82"/>
      <c r="W126" s="82"/>
      <c r="X126" s="82"/>
      <c r="Y126" s="82"/>
      <c r="Z126" s="82"/>
      <c r="AA126" s="82">
        <f t="shared" si="6"/>
        <v>0</v>
      </c>
      <c r="AB126" s="83"/>
      <c r="AC126" s="214"/>
      <c r="AD126" s="214"/>
      <c r="AE126" s="214"/>
      <c r="AF126" s="214"/>
      <c r="AG126" s="214"/>
      <c r="AH126" s="214"/>
      <c r="AI126" s="214"/>
      <c r="AJ126" s="214"/>
      <c r="AK126" s="214"/>
      <c r="AL126" s="214"/>
      <c r="AM126" s="214"/>
      <c r="AN126" s="214"/>
    </row>
    <row r="127" spans="1:40" s="26" customFormat="1" ht="10.199999999999999">
      <c r="A127" s="26">
        <v>513050109</v>
      </c>
      <c r="B127" s="213" t="s">
        <v>705</v>
      </c>
      <c r="C127" s="82">
        <f>+VLOOKUP(A127,Clasificación!C:J,5,FALSE)</f>
        <v>1613636</v>
      </c>
      <c r="D127" s="82"/>
      <c r="E127" s="82">
        <v>1613636</v>
      </c>
      <c r="F127" s="82">
        <v>0</v>
      </c>
      <c r="G127" s="82">
        <f>C127+D127-E127-F127</f>
        <v>0</v>
      </c>
      <c r="H127" s="82"/>
      <c r="I127" s="82"/>
      <c r="J127" s="82"/>
      <c r="K127" s="82"/>
      <c r="L127" s="82"/>
      <c r="M127" s="82"/>
      <c r="N127" s="82"/>
      <c r="O127" s="82"/>
      <c r="P127" s="82"/>
      <c r="Q127" s="82"/>
      <c r="R127" s="82">
        <f>-G127</f>
        <v>0</v>
      </c>
      <c r="S127" s="82"/>
      <c r="T127" s="82"/>
      <c r="U127" s="82"/>
      <c r="V127" s="82"/>
      <c r="W127" s="82"/>
      <c r="X127" s="82"/>
      <c r="Y127" s="82"/>
      <c r="Z127" s="82"/>
      <c r="AA127" s="82">
        <f t="shared" si="6"/>
        <v>0</v>
      </c>
      <c r="AB127" s="83"/>
      <c r="AC127" s="214"/>
      <c r="AD127" s="214"/>
      <c r="AE127" s="214"/>
      <c r="AF127" s="214"/>
      <c r="AG127" s="214"/>
      <c r="AH127" s="214"/>
      <c r="AI127" s="214"/>
      <c r="AJ127" s="214"/>
      <c r="AK127" s="214"/>
      <c r="AL127" s="214"/>
      <c r="AM127" s="214"/>
      <c r="AN127" s="214"/>
    </row>
    <row r="128" spans="1:40" s="26" customFormat="1" ht="10.199999999999999">
      <c r="A128" s="26">
        <v>513050110</v>
      </c>
      <c r="B128" s="213" t="s">
        <v>706</v>
      </c>
      <c r="C128" s="82">
        <f>+VLOOKUP(A128,Clasificación!C:J,5,FALSE)</f>
        <v>720545</v>
      </c>
      <c r="D128" s="82"/>
      <c r="E128" s="82">
        <v>720545</v>
      </c>
      <c r="F128" s="82">
        <v>0</v>
      </c>
      <c r="G128" s="82">
        <f>C128+D128-E128-F128</f>
        <v>0</v>
      </c>
      <c r="H128" s="82"/>
      <c r="I128" s="82"/>
      <c r="J128" s="82"/>
      <c r="K128" s="82"/>
      <c r="L128" s="82"/>
      <c r="M128" s="82"/>
      <c r="N128" s="82"/>
      <c r="O128" s="82"/>
      <c r="P128" s="82"/>
      <c r="Q128" s="82"/>
      <c r="R128" s="82">
        <f>-G128</f>
        <v>0</v>
      </c>
      <c r="S128" s="82"/>
      <c r="T128" s="82"/>
      <c r="U128" s="82"/>
      <c r="V128" s="82"/>
      <c r="W128" s="82"/>
      <c r="X128" s="82"/>
      <c r="Y128" s="82"/>
      <c r="Z128" s="82"/>
      <c r="AA128" s="82">
        <f t="shared" si="6"/>
        <v>0</v>
      </c>
      <c r="AB128" s="83"/>
      <c r="AC128" s="214"/>
      <c r="AD128" s="214"/>
      <c r="AE128" s="214"/>
      <c r="AF128" s="214"/>
      <c r="AG128" s="214"/>
      <c r="AH128" s="214"/>
      <c r="AI128" s="214"/>
      <c r="AJ128" s="214"/>
      <c r="AK128" s="214"/>
      <c r="AL128" s="214"/>
      <c r="AM128" s="214"/>
      <c r="AN128" s="214"/>
    </row>
    <row r="129" spans="1:40" s="26" customFormat="1" ht="10.199999999999999">
      <c r="A129" s="26">
        <v>51306</v>
      </c>
      <c r="B129" s="213" t="s">
        <v>111</v>
      </c>
      <c r="C129" s="82">
        <f>+VLOOKUP(A129,Clasificación!C:J,5,FALSE)</f>
        <v>0</v>
      </c>
      <c r="D129" s="82"/>
      <c r="E129" s="82"/>
      <c r="F129" s="82">
        <f>+VLOOKUP(A129,Clasificación!C:K,9,FALSE)</f>
        <v>0</v>
      </c>
      <c r="G129" s="82">
        <f t="shared" si="3"/>
        <v>0</v>
      </c>
      <c r="H129" s="82"/>
      <c r="I129" s="82"/>
      <c r="J129" s="82"/>
      <c r="K129" s="82"/>
      <c r="L129" s="82"/>
      <c r="M129" s="82"/>
      <c r="N129" s="82"/>
      <c r="O129" s="82"/>
      <c r="P129" s="82"/>
      <c r="Q129" s="82"/>
      <c r="R129" s="82"/>
      <c r="S129" s="82"/>
      <c r="T129" s="82"/>
      <c r="U129" s="82"/>
      <c r="V129" s="82"/>
      <c r="W129" s="82"/>
      <c r="X129" s="82"/>
      <c r="Y129" s="82"/>
      <c r="Z129" s="82"/>
      <c r="AA129" s="82">
        <f t="shared" si="6"/>
        <v>0</v>
      </c>
      <c r="AB129" s="83"/>
      <c r="AC129" s="214"/>
      <c r="AD129" s="214"/>
      <c r="AE129" s="214"/>
      <c r="AF129" s="214"/>
      <c r="AG129" s="214"/>
      <c r="AH129" s="214"/>
      <c r="AI129" s="214"/>
      <c r="AJ129" s="214"/>
      <c r="AK129" s="214"/>
      <c r="AL129" s="214"/>
      <c r="AM129" s="214"/>
      <c r="AN129" s="214"/>
    </row>
    <row r="130" spans="1:40" s="26" customFormat="1" ht="10.199999999999999">
      <c r="A130" s="26">
        <v>5130605</v>
      </c>
      <c r="B130" s="213" t="s">
        <v>707</v>
      </c>
      <c r="C130" s="82">
        <f>+VLOOKUP(A130,Clasificación!C:J,5,FALSE)</f>
        <v>2762727</v>
      </c>
      <c r="D130" s="82"/>
      <c r="E130" s="82"/>
      <c r="F130" s="82">
        <f>+VLOOKUP(A130,Clasificación!C:K,9,FALSE)</f>
        <v>0</v>
      </c>
      <c r="G130" s="82">
        <f t="shared" ref="G130:G159" si="7">C130+D130-E130-F130</f>
        <v>2762727</v>
      </c>
      <c r="H130" s="82"/>
      <c r="I130" s="82"/>
      <c r="J130" s="82"/>
      <c r="K130" s="82"/>
      <c r="L130" s="82">
        <f>-G130</f>
        <v>-2762727</v>
      </c>
      <c r="M130" s="82"/>
      <c r="N130" s="82"/>
      <c r="O130" s="82"/>
      <c r="P130" s="82"/>
      <c r="Q130" s="82"/>
      <c r="R130" s="82"/>
      <c r="S130" s="82"/>
      <c r="T130" s="82"/>
      <c r="U130" s="82"/>
      <c r="V130" s="82"/>
      <c r="W130" s="82"/>
      <c r="X130" s="82"/>
      <c r="Y130" s="82"/>
      <c r="Z130" s="82"/>
      <c r="AA130" s="82">
        <f t="shared" si="6"/>
        <v>0</v>
      </c>
      <c r="AB130" s="83"/>
      <c r="AC130" s="214"/>
      <c r="AD130" s="214"/>
      <c r="AE130" s="214"/>
      <c r="AF130" s="214"/>
      <c r="AG130" s="214"/>
      <c r="AH130" s="214"/>
      <c r="AI130" s="214"/>
      <c r="AJ130" s="214"/>
      <c r="AK130" s="214"/>
      <c r="AL130" s="214"/>
      <c r="AM130" s="214"/>
      <c r="AN130" s="214"/>
    </row>
    <row r="131" spans="1:40" s="26" customFormat="1" ht="10.199999999999999">
      <c r="A131" s="26">
        <v>51307</v>
      </c>
      <c r="B131" s="213" t="s">
        <v>351</v>
      </c>
      <c r="C131" s="82">
        <f>+VLOOKUP(A131,Clasificación!C:J,5,FALSE)</f>
        <v>72938321</v>
      </c>
      <c r="D131" s="82"/>
      <c r="E131" s="82"/>
      <c r="F131" s="82">
        <f>+VLOOKUP(A131,Clasificación!C:K,9,FALSE)</f>
        <v>0</v>
      </c>
      <c r="G131" s="82">
        <f t="shared" si="7"/>
        <v>72938321</v>
      </c>
      <c r="H131" s="82"/>
      <c r="I131" s="82"/>
      <c r="J131" s="82"/>
      <c r="K131" s="82"/>
      <c r="L131" s="82">
        <f>-G131</f>
        <v>-72938321</v>
      </c>
      <c r="M131" s="82"/>
      <c r="N131" s="82"/>
      <c r="O131" s="82"/>
      <c r="P131" s="82"/>
      <c r="Q131" s="82"/>
      <c r="R131" s="82"/>
      <c r="S131" s="82"/>
      <c r="T131" s="82"/>
      <c r="U131" s="82"/>
      <c r="V131" s="82"/>
      <c r="W131" s="82"/>
      <c r="X131" s="82"/>
      <c r="Y131" s="82"/>
      <c r="Z131" s="82"/>
      <c r="AA131" s="82">
        <f t="shared" si="6"/>
        <v>0</v>
      </c>
      <c r="AB131" s="83"/>
      <c r="AC131" s="214"/>
      <c r="AD131" s="214"/>
      <c r="AE131" s="214"/>
      <c r="AF131" s="214"/>
      <c r="AG131" s="214"/>
      <c r="AH131" s="214"/>
      <c r="AI131" s="214"/>
      <c r="AJ131" s="214"/>
      <c r="AK131" s="214"/>
      <c r="AL131" s="214"/>
      <c r="AM131" s="214"/>
      <c r="AN131" s="214"/>
    </row>
    <row r="132" spans="1:40" s="26" customFormat="1" ht="10.199999999999999">
      <c r="A132" s="26">
        <v>5130701</v>
      </c>
      <c r="B132" s="213" t="s">
        <v>352</v>
      </c>
      <c r="C132" s="82">
        <f>+VLOOKUP(A132,Clasificación!C:J,5,FALSE)</f>
        <v>0</v>
      </c>
      <c r="D132" s="82"/>
      <c r="E132" s="82"/>
      <c r="F132" s="82">
        <f>+VLOOKUP(A132,Clasificación!C:K,9,FALSE)</f>
        <v>0</v>
      </c>
      <c r="G132" s="82">
        <f t="shared" si="7"/>
        <v>0</v>
      </c>
      <c r="H132" s="82"/>
      <c r="I132" s="82"/>
      <c r="J132" s="82"/>
      <c r="K132" s="82"/>
      <c r="L132" s="82"/>
      <c r="M132" s="82"/>
      <c r="N132" s="82"/>
      <c r="O132" s="82"/>
      <c r="P132" s="82"/>
      <c r="Q132" s="82"/>
      <c r="R132" s="82"/>
      <c r="S132" s="82"/>
      <c r="T132" s="82"/>
      <c r="U132" s="82"/>
      <c r="V132" s="82"/>
      <c r="W132" s="82"/>
      <c r="X132" s="82"/>
      <c r="Y132" s="82"/>
      <c r="Z132" s="82"/>
      <c r="AA132" s="82">
        <f t="shared" si="6"/>
        <v>0</v>
      </c>
      <c r="AB132" s="83"/>
      <c r="AC132" s="214"/>
      <c r="AD132" s="214"/>
      <c r="AE132" s="214"/>
      <c r="AF132" s="214"/>
      <c r="AG132" s="214"/>
      <c r="AH132" s="214"/>
      <c r="AI132" s="214"/>
      <c r="AJ132" s="214"/>
      <c r="AK132" s="214"/>
      <c r="AL132" s="214"/>
      <c r="AM132" s="214"/>
      <c r="AN132" s="214"/>
    </row>
    <row r="133" spans="1:40" s="26" customFormat="1" ht="10.199999999999999">
      <c r="B133" s="213"/>
      <c r="C133" s="82"/>
      <c r="D133" s="82"/>
      <c r="E133" s="82"/>
      <c r="F133" s="82"/>
      <c r="G133" s="82">
        <f t="shared" si="7"/>
        <v>0</v>
      </c>
      <c r="H133" s="82"/>
      <c r="I133" s="82"/>
      <c r="J133" s="82"/>
      <c r="K133" s="82"/>
      <c r="L133" s="82"/>
      <c r="M133" s="82"/>
      <c r="N133" s="82"/>
      <c r="O133" s="82"/>
      <c r="P133" s="82"/>
      <c r="Q133" s="82"/>
      <c r="R133" s="82"/>
      <c r="S133" s="82"/>
      <c r="T133" s="82"/>
      <c r="U133" s="82"/>
      <c r="V133" s="82"/>
      <c r="W133" s="82"/>
      <c r="X133" s="82"/>
      <c r="Y133" s="82"/>
      <c r="Z133" s="82"/>
      <c r="AA133" s="82">
        <f t="shared" si="6"/>
        <v>0</v>
      </c>
      <c r="AB133" s="83"/>
      <c r="AC133" s="214"/>
      <c r="AD133" s="214"/>
      <c r="AE133" s="214"/>
      <c r="AF133" s="214"/>
      <c r="AG133" s="214"/>
      <c r="AH133" s="214"/>
      <c r="AI133" s="214"/>
      <c r="AJ133" s="214"/>
      <c r="AK133" s="214"/>
      <c r="AL133" s="214"/>
      <c r="AM133" s="214"/>
      <c r="AN133" s="214"/>
    </row>
    <row r="134" spans="1:40" s="26" customFormat="1" ht="10.199999999999999">
      <c r="A134" s="26">
        <v>5130703</v>
      </c>
      <c r="B134" s="213" t="s">
        <v>708</v>
      </c>
      <c r="C134" s="82">
        <f>+VLOOKUP(A134,Clasificación!C:J,5,FALSE)</f>
        <v>0</v>
      </c>
      <c r="D134" s="82"/>
      <c r="E134" s="82"/>
      <c r="F134" s="82">
        <f>+VLOOKUP(A134,Clasificación!C:K,9,FALSE)</f>
        <v>0</v>
      </c>
      <c r="G134" s="82">
        <f t="shared" si="7"/>
        <v>0</v>
      </c>
      <c r="H134" s="82"/>
      <c r="I134" s="82"/>
      <c r="J134" s="82"/>
      <c r="K134" s="82"/>
      <c r="L134" s="82"/>
      <c r="M134" s="82"/>
      <c r="N134" s="82"/>
      <c r="O134" s="82"/>
      <c r="P134" s="82"/>
      <c r="Q134" s="82"/>
      <c r="R134" s="82"/>
      <c r="S134" s="82"/>
      <c r="T134" s="82"/>
      <c r="U134" s="82"/>
      <c r="V134" s="82"/>
      <c r="W134" s="82"/>
      <c r="X134" s="82"/>
      <c r="Y134" s="82"/>
      <c r="Z134" s="82"/>
      <c r="AA134" s="82">
        <f t="shared" si="6"/>
        <v>0</v>
      </c>
      <c r="AB134" s="83"/>
      <c r="AC134" s="214"/>
      <c r="AD134" s="214"/>
      <c r="AE134" s="214"/>
      <c r="AF134" s="214"/>
      <c r="AG134" s="214"/>
      <c r="AH134" s="214"/>
      <c r="AI134" s="214"/>
      <c r="AJ134" s="214"/>
      <c r="AK134" s="214"/>
      <c r="AL134" s="214"/>
      <c r="AM134" s="214"/>
      <c r="AN134" s="214"/>
    </row>
    <row r="135" spans="1:40" s="26" customFormat="1" ht="10.199999999999999">
      <c r="A135" s="26">
        <v>51309</v>
      </c>
      <c r="B135" s="213" t="s">
        <v>37</v>
      </c>
      <c r="C135" s="82">
        <f>+VLOOKUP(A135,Clasificación!C:J,5,FALSE)</f>
        <v>0</v>
      </c>
      <c r="D135" s="82"/>
      <c r="E135" s="82"/>
      <c r="F135" s="82">
        <f>+VLOOKUP(A135,Clasificación!C:K,9,FALSE)</f>
        <v>0</v>
      </c>
      <c r="G135" s="82">
        <f t="shared" si="7"/>
        <v>0</v>
      </c>
      <c r="H135" s="82"/>
      <c r="I135" s="82"/>
      <c r="J135" s="82"/>
      <c r="K135" s="82"/>
      <c r="L135" s="82"/>
      <c r="M135" s="82"/>
      <c r="N135" s="82"/>
      <c r="O135" s="82"/>
      <c r="P135" s="82"/>
      <c r="Q135" s="82"/>
      <c r="R135" s="82"/>
      <c r="S135" s="82"/>
      <c r="T135" s="82"/>
      <c r="U135" s="82"/>
      <c r="V135" s="82"/>
      <c r="W135" s="82"/>
      <c r="X135" s="82"/>
      <c r="Y135" s="82"/>
      <c r="Z135" s="82"/>
      <c r="AA135" s="82">
        <f t="shared" si="6"/>
        <v>0</v>
      </c>
      <c r="AB135" s="83"/>
      <c r="AC135" s="214"/>
      <c r="AD135" s="214"/>
      <c r="AE135" s="214"/>
      <c r="AF135" s="214"/>
      <c r="AG135" s="214"/>
      <c r="AH135" s="214"/>
      <c r="AI135" s="214"/>
      <c r="AJ135" s="214"/>
      <c r="AK135" s="214"/>
      <c r="AL135" s="214"/>
      <c r="AM135" s="214"/>
      <c r="AN135" s="214"/>
    </row>
    <row r="136" spans="1:40" s="26" customFormat="1" ht="10.199999999999999">
      <c r="A136" s="26">
        <v>5130902</v>
      </c>
      <c r="B136" s="213" t="s">
        <v>246</v>
      </c>
      <c r="C136" s="82">
        <f>+VLOOKUP(A136,Clasificación!C:J,5,FALSE)</f>
        <v>1920000</v>
      </c>
      <c r="D136" s="82"/>
      <c r="E136" s="82"/>
      <c r="F136" s="82">
        <f>+VLOOKUP(A136,Clasificación!C:K,9,FALSE)</f>
        <v>0</v>
      </c>
      <c r="G136" s="82">
        <f t="shared" si="7"/>
        <v>1920000</v>
      </c>
      <c r="H136" s="82"/>
      <c r="I136" s="82"/>
      <c r="J136" s="82"/>
      <c r="K136" s="82"/>
      <c r="L136" s="82">
        <f>-G136</f>
        <v>-1920000</v>
      </c>
      <c r="M136" s="82"/>
      <c r="N136" s="82"/>
      <c r="O136" s="82"/>
      <c r="P136" s="82"/>
      <c r="Q136" s="82"/>
      <c r="R136" s="82"/>
      <c r="S136" s="82"/>
      <c r="T136" s="82"/>
      <c r="U136" s="82"/>
      <c r="V136" s="82"/>
      <c r="W136" s="82"/>
      <c r="X136" s="82"/>
      <c r="Y136" s="82"/>
      <c r="Z136" s="82"/>
      <c r="AA136" s="82">
        <f t="shared" si="6"/>
        <v>0</v>
      </c>
      <c r="AB136" s="83"/>
      <c r="AC136" s="214"/>
      <c r="AD136" s="214"/>
      <c r="AE136" s="214"/>
      <c r="AF136" s="214"/>
      <c r="AG136" s="214"/>
      <c r="AH136" s="214"/>
      <c r="AI136" s="214"/>
      <c r="AJ136" s="214"/>
      <c r="AK136" s="214"/>
      <c r="AL136" s="214"/>
      <c r="AM136" s="214"/>
      <c r="AN136" s="214"/>
    </row>
    <row r="137" spans="1:40" s="26" customFormat="1" ht="10.199999999999999">
      <c r="A137" s="26">
        <v>51310</v>
      </c>
      <c r="B137" s="213" t="s">
        <v>140</v>
      </c>
      <c r="C137" s="82">
        <f>+VLOOKUP(A137,Clasificación!C:J,5,FALSE)</f>
        <v>0</v>
      </c>
      <c r="D137" s="82"/>
      <c r="E137" s="82"/>
      <c r="F137" s="82">
        <f>+VLOOKUP(A137,Clasificación!C:K,9,FALSE)</f>
        <v>0</v>
      </c>
      <c r="G137" s="82">
        <f t="shared" si="7"/>
        <v>0</v>
      </c>
      <c r="H137" s="82"/>
      <c r="I137" s="82"/>
      <c r="J137" s="82"/>
      <c r="K137" s="82"/>
      <c r="L137" s="82"/>
      <c r="M137" s="82"/>
      <c r="N137" s="82"/>
      <c r="O137" s="82"/>
      <c r="P137" s="82"/>
      <c r="Q137" s="82"/>
      <c r="R137" s="82"/>
      <c r="S137" s="82"/>
      <c r="T137" s="82"/>
      <c r="U137" s="82"/>
      <c r="V137" s="82"/>
      <c r="W137" s="82"/>
      <c r="X137" s="82"/>
      <c r="Y137" s="82"/>
      <c r="Z137" s="82"/>
      <c r="AA137" s="82">
        <f t="shared" si="6"/>
        <v>0</v>
      </c>
      <c r="AB137" s="83"/>
      <c r="AC137" s="214"/>
      <c r="AD137" s="214"/>
      <c r="AE137" s="214"/>
      <c r="AF137" s="214"/>
      <c r="AG137" s="214"/>
      <c r="AH137" s="214"/>
      <c r="AI137" s="214"/>
      <c r="AJ137" s="214"/>
      <c r="AK137" s="214"/>
      <c r="AL137" s="214"/>
      <c r="AM137" s="214"/>
      <c r="AN137" s="214"/>
    </row>
    <row r="138" spans="1:40" s="26" customFormat="1" ht="10.199999999999999">
      <c r="A138" s="26">
        <v>5131001</v>
      </c>
      <c r="B138" s="213" t="s">
        <v>353</v>
      </c>
      <c r="C138" s="82">
        <f>+VLOOKUP(A138,Clasificación!C:J,5,FALSE)</f>
        <v>1980062</v>
      </c>
      <c r="D138" s="82"/>
      <c r="E138" s="82"/>
      <c r="F138" s="82">
        <f>+VLOOKUP(A138,Clasificación!C:K,9,FALSE)</f>
        <v>0</v>
      </c>
      <c r="G138" s="82">
        <f t="shared" si="7"/>
        <v>1980062</v>
      </c>
      <c r="H138" s="82"/>
      <c r="I138" s="82"/>
      <c r="J138" s="82"/>
      <c r="K138" s="82"/>
      <c r="L138" s="82">
        <f t="shared" ref="L138:L145" si="8">-G138</f>
        <v>-1980062</v>
      </c>
      <c r="M138" s="82"/>
      <c r="N138" s="82"/>
      <c r="O138" s="82"/>
      <c r="P138" s="82"/>
      <c r="Q138" s="82"/>
      <c r="R138" s="82"/>
      <c r="S138" s="82"/>
      <c r="T138" s="82"/>
      <c r="U138" s="82"/>
      <c r="V138" s="82"/>
      <c r="W138" s="82"/>
      <c r="X138" s="82"/>
      <c r="Y138" s="82"/>
      <c r="Z138" s="82"/>
      <c r="AA138" s="82">
        <f t="shared" si="6"/>
        <v>0</v>
      </c>
      <c r="AB138" s="83"/>
      <c r="AC138" s="214"/>
      <c r="AD138" s="214"/>
      <c r="AE138" s="214"/>
      <c r="AF138" s="214"/>
      <c r="AG138" s="214"/>
      <c r="AH138" s="214"/>
      <c r="AI138" s="214"/>
      <c r="AJ138" s="214"/>
      <c r="AK138" s="214"/>
      <c r="AL138" s="214"/>
      <c r="AM138" s="214"/>
      <c r="AN138" s="214"/>
    </row>
    <row r="139" spans="1:40" s="26" customFormat="1" ht="10.199999999999999">
      <c r="A139" s="26">
        <v>5131002</v>
      </c>
      <c r="B139" s="213" t="s">
        <v>354</v>
      </c>
      <c r="C139" s="82">
        <f>+VLOOKUP(A139,Clasificación!C:J,5,FALSE)</f>
        <v>41589981</v>
      </c>
      <c r="D139" s="82"/>
      <c r="E139" s="82"/>
      <c r="F139" s="82">
        <f>+VLOOKUP(A139,Clasificación!C:K,9,FALSE)</f>
        <v>0</v>
      </c>
      <c r="G139" s="82">
        <f t="shared" si="7"/>
        <v>41589981</v>
      </c>
      <c r="H139" s="82"/>
      <c r="I139" s="82"/>
      <c r="J139" s="82"/>
      <c r="K139" s="82"/>
      <c r="L139" s="82">
        <f t="shared" si="8"/>
        <v>-41589981</v>
      </c>
      <c r="M139" s="82"/>
      <c r="N139" s="82"/>
      <c r="O139" s="82"/>
      <c r="P139" s="82"/>
      <c r="Q139" s="82"/>
      <c r="R139" s="82"/>
      <c r="S139" s="82"/>
      <c r="T139" s="82"/>
      <c r="U139" s="82"/>
      <c r="V139" s="82"/>
      <c r="W139" s="82"/>
      <c r="X139" s="82"/>
      <c r="Y139" s="82"/>
      <c r="Z139" s="82"/>
      <c r="AA139" s="82">
        <f t="shared" si="6"/>
        <v>0</v>
      </c>
      <c r="AB139" s="83"/>
      <c r="AC139" s="214"/>
      <c r="AD139" s="214"/>
      <c r="AE139" s="214"/>
      <c r="AF139" s="214"/>
      <c r="AG139" s="214"/>
      <c r="AH139" s="214"/>
      <c r="AI139" s="214"/>
      <c r="AJ139" s="214"/>
      <c r="AK139" s="214"/>
      <c r="AL139" s="214"/>
      <c r="AM139" s="214"/>
      <c r="AN139" s="214"/>
    </row>
    <row r="140" spans="1:40" s="26" customFormat="1" ht="10.199999999999999">
      <c r="A140" s="26">
        <v>5131003</v>
      </c>
      <c r="B140" s="213" t="s">
        <v>355</v>
      </c>
      <c r="C140" s="82">
        <f>+VLOOKUP(A140,Clasificación!C:J,5,FALSE)</f>
        <v>294543</v>
      </c>
      <c r="D140" s="82"/>
      <c r="E140" s="82"/>
      <c r="F140" s="82">
        <f>+VLOOKUP(A140,Clasificación!C:K,9,FALSE)</f>
        <v>0</v>
      </c>
      <c r="G140" s="82">
        <f t="shared" si="7"/>
        <v>294543</v>
      </c>
      <c r="H140" s="82"/>
      <c r="I140" s="82"/>
      <c r="J140" s="82"/>
      <c r="K140" s="82"/>
      <c r="L140" s="82">
        <f t="shared" si="8"/>
        <v>-294543</v>
      </c>
      <c r="M140" s="82"/>
      <c r="N140" s="82"/>
      <c r="O140" s="82"/>
      <c r="P140" s="82"/>
      <c r="Q140" s="82"/>
      <c r="R140" s="82"/>
      <c r="S140" s="82"/>
      <c r="T140" s="82"/>
      <c r="U140" s="82"/>
      <c r="V140" s="82"/>
      <c r="W140" s="82"/>
      <c r="X140" s="82"/>
      <c r="Y140" s="82"/>
      <c r="Z140" s="82"/>
      <c r="AA140" s="82">
        <f t="shared" si="6"/>
        <v>0</v>
      </c>
      <c r="AB140" s="83"/>
      <c r="AC140" s="214"/>
      <c r="AD140" s="214"/>
      <c r="AE140" s="214"/>
      <c r="AF140" s="214"/>
      <c r="AG140" s="214"/>
      <c r="AH140" s="214"/>
      <c r="AI140" s="214"/>
      <c r="AJ140" s="214"/>
      <c r="AK140" s="214"/>
      <c r="AL140" s="214"/>
      <c r="AM140" s="214"/>
      <c r="AN140" s="214"/>
    </row>
    <row r="141" spans="1:40" s="26" customFormat="1" ht="10.199999999999999">
      <c r="A141" s="26">
        <v>5131005</v>
      </c>
      <c r="B141" s="213" t="s">
        <v>356</v>
      </c>
      <c r="C141" s="82">
        <f>+VLOOKUP(A141,Clasificación!C:J,5,FALSE)</f>
        <v>374295</v>
      </c>
      <c r="D141" s="82"/>
      <c r="E141" s="82"/>
      <c r="F141" s="82">
        <f>+VLOOKUP(A141,Clasificación!C:K,9,FALSE)</f>
        <v>0</v>
      </c>
      <c r="G141" s="82">
        <f t="shared" si="7"/>
        <v>374295</v>
      </c>
      <c r="H141" s="82"/>
      <c r="I141" s="82"/>
      <c r="J141" s="82"/>
      <c r="K141" s="82"/>
      <c r="L141" s="82">
        <f t="shared" si="8"/>
        <v>-374295</v>
      </c>
      <c r="M141" s="82"/>
      <c r="N141" s="82"/>
      <c r="O141" s="82"/>
      <c r="P141" s="82"/>
      <c r="Q141" s="82"/>
      <c r="R141" s="82"/>
      <c r="S141" s="82"/>
      <c r="T141" s="82"/>
      <c r="U141" s="82"/>
      <c r="V141" s="82"/>
      <c r="W141" s="82"/>
      <c r="X141" s="82"/>
      <c r="Y141" s="82"/>
      <c r="Z141" s="82"/>
      <c r="AA141" s="82">
        <f t="shared" si="6"/>
        <v>0</v>
      </c>
      <c r="AB141" s="83"/>
      <c r="AC141" s="214"/>
      <c r="AD141" s="214"/>
      <c r="AE141" s="214"/>
      <c r="AF141" s="214"/>
      <c r="AG141" s="214"/>
      <c r="AH141" s="214"/>
      <c r="AI141" s="214"/>
      <c r="AJ141" s="214"/>
      <c r="AK141" s="214"/>
      <c r="AL141" s="214"/>
      <c r="AM141" s="214"/>
      <c r="AN141" s="214"/>
    </row>
    <row r="142" spans="1:40" s="26" customFormat="1" ht="10.199999999999999">
      <c r="A142" s="26">
        <v>5131006</v>
      </c>
      <c r="B142" s="213" t="s">
        <v>247</v>
      </c>
      <c r="C142" s="82">
        <f>+VLOOKUP(A142,Clasificación!C:J,5,FALSE)</f>
        <v>7570736</v>
      </c>
      <c r="D142" s="82"/>
      <c r="E142" s="82"/>
      <c r="F142" s="82">
        <f>+VLOOKUP(A142,Clasificación!C:K,9,FALSE)</f>
        <v>0</v>
      </c>
      <c r="G142" s="82">
        <f t="shared" si="7"/>
        <v>7570736</v>
      </c>
      <c r="H142" s="82"/>
      <c r="I142" s="82"/>
      <c r="J142" s="82"/>
      <c r="K142" s="82"/>
      <c r="L142" s="82">
        <f t="shared" si="8"/>
        <v>-7570736</v>
      </c>
      <c r="M142" s="82"/>
      <c r="N142" s="82"/>
      <c r="O142" s="82"/>
      <c r="P142" s="82"/>
      <c r="Q142" s="82"/>
      <c r="R142" s="82"/>
      <c r="S142" s="82"/>
      <c r="T142" s="82"/>
      <c r="U142" s="82"/>
      <c r="V142" s="82"/>
      <c r="W142" s="82"/>
      <c r="X142" s="82"/>
      <c r="Y142" s="82"/>
      <c r="Z142" s="82"/>
      <c r="AA142" s="82">
        <f t="shared" si="6"/>
        <v>0</v>
      </c>
      <c r="AB142" s="83"/>
      <c r="AC142" s="214"/>
      <c r="AD142" s="214"/>
      <c r="AE142" s="214"/>
      <c r="AF142" s="214"/>
      <c r="AG142" s="214"/>
      <c r="AH142" s="214"/>
      <c r="AI142" s="214"/>
      <c r="AJ142" s="214"/>
      <c r="AK142" s="214"/>
      <c r="AL142" s="214"/>
      <c r="AM142" s="214"/>
      <c r="AN142" s="214"/>
    </row>
    <row r="143" spans="1:40" s="26" customFormat="1" ht="10.199999999999999">
      <c r="A143" s="26">
        <v>5131008</v>
      </c>
      <c r="B143" s="213" t="s">
        <v>357</v>
      </c>
      <c r="C143" s="82">
        <f>+VLOOKUP(A143,Clasificación!C:J,5,FALSE)</f>
        <v>1664245</v>
      </c>
      <c r="D143" s="82"/>
      <c r="E143" s="82"/>
      <c r="F143" s="82">
        <f>+VLOOKUP(A143,Clasificación!C:K,9,FALSE)</f>
        <v>0</v>
      </c>
      <c r="G143" s="82">
        <f t="shared" si="7"/>
        <v>1664245</v>
      </c>
      <c r="H143" s="82"/>
      <c r="I143" s="82"/>
      <c r="J143" s="82"/>
      <c r="K143" s="82"/>
      <c r="L143" s="82">
        <f t="shared" si="8"/>
        <v>-1664245</v>
      </c>
      <c r="M143" s="82"/>
      <c r="N143" s="82"/>
      <c r="O143" s="82"/>
      <c r="P143" s="82"/>
      <c r="Q143" s="82"/>
      <c r="R143" s="82"/>
      <c r="S143" s="82"/>
      <c r="T143" s="82"/>
      <c r="U143" s="82"/>
      <c r="V143" s="82"/>
      <c r="W143" s="82"/>
      <c r="X143" s="82"/>
      <c r="Y143" s="82"/>
      <c r="Z143" s="82"/>
      <c r="AA143" s="82">
        <f t="shared" si="6"/>
        <v>0</v>
      </c>
      <c r="AB143" s="83"/>
      <c r="AC143" s="214"/>
      <c r="AD143" s="214"/>
      <c r="AE143" s="214"/>
      <c r="AF143" s="214"/>
      <c r="AG143" s="214"/>
      <c r="AH143" s="214"/>
      <c r="AI143" s="214"/>
      <c r="AJ143" s="214"/>
      <c r="AK143" s="214"/>
      <c r="AL143" s="214"/>
      <c r="AM143" s="214"/>
      <c r="AN143" s="214"/>
    </row>
    <row r="144" spans="1:40" s="26" customFormat="1" ht="10.199999999999999">
      <c r="A144" s="26">
        <v>5131022</v>
      </c>
      <c r="B144" s="213" t="s">
        <v>709</v>
      </c>
      <c r="C144" s="82">
        <f>+VLOOKUP(A144,Clasificación!C:J,5,FALSE)</f>
        <v>514001</v>
      </c>
      <c r="D144" s="82"/>
      <c r="E144" s="82"/>
      <c r="F144" s="82">
        <f>+VLOOKUP(A144,Clasificación!C:K,9,FALSE)</f>
        <v>0</v>
      </c>
      <c r="G144" s="82">
        <f t="shared" si="7"/>
        <v>514001</v>
      </c>
      <c r="H144" s="82"/>
      <c r="I144" s="82"/>
      <c r="J144" s="82"/>
      <c r="K144" s="82"/>
      <c r="L144" s="82">
        <f t="shared" si="8"/>
        <v>-514001</v>
      </c>
      <c r="M144" s="82"/>
      <c r="N144" s="82"/>
      <c r="O144" s="82"/>
      <c r="P144" s="82"/>
      <c r="Q144" s="82"/>
      <c r="R144" s="82"/>
      <c r="S144" s="82"/>
      <c r="T144" s="82"/>
      <c r="U144" s="82"/>
      <c r="V144" s="82"/>
      <c r="W144" s="82"/>
      <c r="X144" s="82"/>
      <c r="Y144" s="82"/>
      <c r="Z144" s="82"/>
      <c r="AA144" s="82">
        <f t="shared" si="6"/>
        <v>0</v>
      </c>
      <c r="AB144" s="83"/>
      <c r="AC144" s="214"/>
      <c r="AD144" s="214"/>
      <c r="AE144" s="214"/>
      <c r="AF144" s="214"/>
      <c r="AG144" s="214"/>
      <c r="AH144" s="214"/>
      <c r="AI144" s="214"/>
      <c r="AJ144" s="214"/>
      <c r="AK144" s="214"/>
      <c r="AL144" s="214"/>
      <c r="AM144" s="214"/>
      <c r="AN144" s="214"/>
    </row>
    <row r="145" spans="1:40" s="26" customFormat="1" ht="10.199999999999999">
      <c r="A145" s="26">
        <v>5131099</v>
      </c>
      <c r="B145" s="213" t="s">
        <v>248</v>
      </c>
      <c r="C145" s="82">
        <f>+VLOOKUP(A145,Clasificación!C:J,5,FALSE)</f>
        <v>1155682</v>
      </c>
      <c r="D145" s="82"/>
      <c r="E145" s="82"/>
      <c r="F145" s="82">
        <f>+VLOOKUP(A145,Clasificación!C:K,9,FALSE)</f>
        <v>0</v>
      </c>
      <c r="G145" s="82">
        <f t="shared" si="7"/>
        <v>1155682</v>
      </c>
      <c r="H145" s="82"/>
      <c r="I145" s="82"/>
      <c r="J145" s="82"/>
      <c r="K145" s="82"/>
      <c r="L145" s="82">
        <f t="shared" si="8"/>
        <v>-1155682</v>
      </c>
      <c r="M145" s="82"/>
      <c r="N145" s="82"/>
      <c r="O145" s="82"/>
      <c r="P145" s="82"/>
      <c r="Q145" s="82"/>
      <c r="R145" s="82"/>
      <c r="S145" s="82"/>
      <c r="T145" s="82"/>
      <c r="U145" s="82"/>
      <c r="V145" s="82"/>
      <c r="W145" s="82"/>
      <c r="X145" s="82"/>
      <c r="Y145" s="82"/>
      <c r="Z145" s="82"/>
      <c r="AA145" s="82">
        <f t="shared" si="6"/>
        <v>0</v>
      </c>
      <c r="AB145" s="83"/>
      <c r="AC145" s="214"/>
      <c r="AD145" s="214"/>
      <c r="AE145" s="214"/>
      <c r="AF145" s="214"/>
      <c r="AG145" s="214"/>
      <c r="AH145" s="214"/>
      <c r="AI145" s="214"/>
      <c r="AJ145" s="214"/>
      <c r="AK145" s="214"/>
      <c r="AL145" s="214"/>
      <c r="AM145" s="214"/>
      <c r="AN145" s="214"/>
    </row>
    <row r="146" spans="1:40" s="26" customFormat="1" ht="10.199999999999999">
      <c r="A146" s="26">
        <v>514</v>
      </c>
      <c r="B146" s="213" t="s">
        <v>272</v>
      </c>
      <c r="C146" s="82">
        <f>+VLOOKUP(A146,Clasificación!C:J,5,FALSE)</f>
        <v>0</v>
      </c>
      <c r="D146" s="82"/>
      <c r="E146" s="82"/>
      <c r="F146" s="82">
        <f>+VLOOKUP(A146,Clasificación!C:K,9,FALSE)</f>
        <v>0</v>
      </c>
      <c r="G146" s="82">
        <f t="shared" si="7"/>
        <v>0</v>
      </c>
      <c r="H146" s="82"/>
      <c r="I146" s="82"/>
      <c r="J146" s="82"/>
      <c r="K146" s="82"/>
      <c r="L146" s="82"/>
      <c r="M146" s="82"/>
      <c r="N146" s="82"/>
      <c r="O146" s="82"/>
      <c r="P146" s="82"/>
      <c r="Q146" s="82"/>
      <c r="R146" s="82"/>
      <c r="S146" s="82"/>
      <c r="T146" s="82"/>
      <c r="U146" s="82"/>
      <c r="V146" s="82"/>
      <c r="W146" s="82"/>
      <c r="X146" s="82"/>
      <c r="Y146" s="82"/>
      <c r="Z146" s="82"/>
      <c r="AA146" s="82">
        <f t="shared" si="6"/>
        <v>0</v>
      </c>
      <c r="AB146" s="83"/>
      <c r="AC146" s="214"/>
      <c r="AD146" s="214"/>
      <c r="AE146" s="214"/>
      <c r="AF146" s="214"/>
      <c r="AG146" s="214"/>
      <c r="AH146" s="214"/>
      <c r="AI146" s="214"/>
      <c r="AJ146" s="214"/>
      <c r="AK146" s="214"/>
      <c r="AL146" s="214"/>
      <c r="AM146" s="214"/>
      <c r="AN146" s="214"/>
    </row>
    <row r="147" spans="1:40" s="26" customFormat="1" ht="10.199999999999999">
      <c r="A147" s="26">
        <v>51405</v>
      </c>
      <c r="B147" s="213" t="s">
        <v>61</v>
      </c>
      <c r="C147" s="82">
        <f>+VLOOKUP(A147,Clasificación!C:J,5,FALSE)</f>
        <v>0</v>
      </c>
      <c r="D147" s="82"/>
      <c r="E147" s="82"/>
      <c r="F147" s="82">
        <f>+VLOOKUP(A147,Clasificación!C:K,9,FALSE)</f>
        <v>0</v>
      </c>
      <c r="G147" s="82">
        <f t="shared" si="7"/>
        <v>0</v>
      </c>
      <c r="H147" s="82"/>
      <c r="I147" s="82"/>
      <c r="J147" s="82"/>
      <c r="K147" s="82"/>
      <c r="L147" s="82"/>
      <c r="M147" s="82"/>
      <c r="N147" s="82"/>
      <c r="O147" s="82"/>
      <c r="P147" s="82"/>
      <c r="Q147" s="82"/>
      <c r="R147" s="82"/>
      <c r="S147" s="82"/>
      <c r="T147" s="82"/>
      <c r="U147" s="82"/>
      <c r="V147" s="82"/>
      <c r="W147" s="82"/>
      <c r="X147" s="82"/>
      <c r="Y147" s="82"/>
      <c r="Z147" s="82"/>
      <c r="AA147" s="82">
        <f t="shared" si="6"/>
        <v>0</v>
      </c>
      <c r="AB147" s="83"/>
      <c r="AC147" s="214"/>
      <c r="AD147" s="214"/>
      <c r="AE147" s="214"/>
      <c r="AF147" s="214"/>
      <c r="AG147" s="214"/>
      <c r="AH147" s="214"/>
      <c r="AI147" s="214"/>
      <c r="AJ147" s="214"/>
      <c r="AK147" s="214"/>
      <c r="AL147" s="214"/>
      <c r="AM147" s="214"/>
      <c r="AN147" s="214"/>
    </row>
    <row r="148" spans="1:40" s="26" customFormat="1" ht="10.199999999999999">
      <c r="A148" s="26">
        <v>5140501</v>
      </c>
      <c r="B148" s="213" t="s">
        <v>710</v>
      </c>
      <c r="C148" s="82">
        <f>+VLOOKUP(A148,Clasificación!C:J,5,FALSE)</f>
        <v>846662</v>
      </c>
      <c r="D148" s="82"/>
      <c r="E148" s="82"/>
      <c r="F148" s="82">
        <f>+VLOOKUP(A148,Clasificación!C:K,9,FALSE)</f>
        <v>0</v>
      </c>
      <c r="G148" s="82">
        <f t="shared" si="7"/>
        <v>846662</v>
      </c>
      <c r="H148" s="82"/>
      <c r="I148" s="82"/>
      <c r="J148" s="82"/>
      <c r="K148" s="82"/>
      <c r="L148" s="82">
        <f>-G148</f>
        <v>-846662</v>
      </c>
      <c r="M148" s="82"/>
      <c r="N148" s="82"/>
      <c r="O148" s="82"/>
      <c r="P148" s="82"/>
      <c r="Q148" s="82"/>
      <c r="R148" s="82"/>
      <c r="S148" s="82"/>
      <c r="T148" s="82"/>
      <c r="U148" s="82"/>
      <c r="V148" s="82"/>
      <c r="W148" s="82"/>
      <c r="X148" s="82"/>
      <c r="Y148" s="82"/>
      <c r="Z148" s="82"/>
      <c r="AA148" s="82">
        <f t="shared" si="6"/>
        <v>0</v>
      </c>
      <c r="AB148" s="83"/>
      <c r="AC148" s="214"/>
      <c r="AD148" s="214"/>
      <c r="AE148" s="214"/>
      <c r="AF148" s="214"/>
      <c r="AG148" s="214"/>
      <c r="AH148" s="214"/>
      <c r="AI148" s="214"/>
      <c r="AJ148" s="214"/>
      <c r="AK148" s="214"/>
      <c r="AL148" s="214"/>
      <c r="AM148" s="214"/>
      <c r="AN148" s="214"/>
    </row>
    <row r="149" spans="1:40" s="26" customFormat="1" ht="10.199999999999999">
      <c r="A149" s="26">
        <v>51407</v>
      </c>
      <c r="B149" s="213" t="s">
        <v>273</v>
      </c>
      <c r="C149" s="82">
        <f>+VLOOKUP(A149,Clasificación!C:J,5,FALSE)</f>
        <v>0</v>
      </c>
      <c r="D149" s="82"/>
      <c r="E149" s="82"/>
      <c r="F149" s="82">
        <f>+VLOOKUP(A149,Clasificación!C:K,9,FALSE)</f>
        <v>0</v>
      </c>
      <c r="G149" s="82">
        <f t="shared" si="7"/>
        <v>0</v>
      </c>
      <c r="H149" s="82"/>
      <c r="I149" s="82"/>
      <c r="J149" s="82"/>
      <c r="K149" s="82"/>
      <c r="L149" s="82"/>
      <c r="M149" s="82"/>
      <c r="N149" s="82"/>
      <c r="O149" s="82"/>
      <c r="P149" s="82"/>
      <c r="Q149" s="82"/>
      <c r="R149" s="82"/>
      <c r="S149" s="82"/>
      <c r="T149" s="82"/>
      <c r="U149" s="82"/>
      <c r="V149" s="82"/>
      <c r="W149" s="82"/>
      <c r="X149" s="82"/>
      <c r="Y149" s="82"/>
      <c r="Z149" s="82"/>
      <c r="AA149" s="82">
        <f t="shared" si="6"/>
        <v>0</v>
      </c>
      <c r="AB149" s="83"/>
      <c r="AC149" s="214"/>
      <c r="AD149" s="214"/>
      <c r="AE149" s="214"/>
      <c r="AF149" s="214"/>
      <c r="AG149" s="214"/>
      <c r="AH149" s="214"/>
      <c r="AI149" s="214"/>
      <c r="AJ149" s="214"/>
      <c r="AK149" s="214"/>
      <c r="AL149" s="214"/>
      <c r="AM149" s="214"/>
      <c r="AN149" s="214"/>
    </row>
    <row r="150" spans="1:40" s="26" customFormat="1" ht="10.199999999999999">
      <c r="A150" s="26">
        <v>5140701</v>
      </c>
      <c r="B150" s="213" t="s">
        <v>239</v>
      </c>
      <c r="C150" s="82">
        <f>+VLOOKUP(A150,Clasificación!C:J,5,FALSE)</f>
        <v>11833625</v>
      </c>
      <c r="D150" s="82"/>
      <c r="E150" s="82"/>
      <c r="F150" s="82">
        <f>+VLOOKUP(A150,Clasificación!C:K,9,FALSE)</f>
        <v>0</v>
      </c>
      <c r="G150" s="82">
        <f t="shared" si="7"/>
        <v>11833625</v>
      </c>
      <c r="H150" s="82"/>
      <c r="I150" s="82"/>
      <c r="J150" s="82"/>
      <c r="K150" s="82"/>
      <c r="L150" s="82"/>
      <c r="M150" s="82"/>
      <c r="N150" s="82"/>
      <c r="O150" s="82"/>
      <c r="P150" s="82"/>
      <c r="Q150" s="82"/>
      <c r="R150" s="82"/>
      <c r="S150" s="82"/>
      <c r="T150" s="82"/>
      <c r="U150" s="82"/>
      <c r="V150" s="82"/>
      <c r="W150" s="82"/>
      <c r="X150" s="82"/>
      <c r="Y150" s="82"/>
      <c r="Z150" s="82">
        <f>-G150</f>
        <v>-11833625</v>
      </c>
      <c r="AA150" s="82">
        <f t="shared" si="6"/>
        <v>0</v>
      </c>
      <c r="AB150" s="83"/>
      <c r="AC150" s="214"/>
      <c r="AD150" s="214"/>
      <c r="AE150" s="214"/>
      <c r="AF150" s="214"/>
      <c r="AG150" s="214"/>
      <c r="AH150" s="214"/>
      <c r="AI150" s="214"/>
      <c r="AJ150" s="214"/>
      <c r="AK150" s="214"/>
      <c r="AL150" s="214"/>
      <c r="AM150" s="214"/>
      <c r="AN150" s="214"/>
    </row>
    <row r="151" spans="1:40" s="26" customFormat="1" ht="10.199999999999999">
      <c r="A151" s="26">
        <v>515</v>
      </c>
      <c r="B151" s="213" t="s">
        <v>139</v>
      </c>
      <c r="C151" s="82">
        <f>+VLOOKUP(A151,Clasificación!C:J,5,FALSE)</f>
        <v>0</v>
      </c>
      <c r="D151" s="82"/>
      <c r="E151" s="82"/>
      <c r="F151" s="82">
        <f>+VLOOKUP(A151,Clasificación!C:K,9,FALSE)</f>
        <v>0</v>
      </c>
      <c r="G151" s="82">
        <f t="shared" si="7"/>
        <v>0</v>
      </c>
      <c r="H151" s="82"/>
      <c r="I151" s="82"/>
      <c r="J151" s="82"/>
      <c r="K151" s="82"/>
      <c r="L151" s="82"/>
      <c r="M151" s="82"/>
      <c r="N151" s="82"/>
      <c r="O151" s="82"/>
      <c r="P151" s="82"/>
      <c r="Q151" s="82"/>
      <c r="R151" s="82"/>
      <c r="S151" s="82"/>
      <c r="T151" s="82"/>
      <c r="U151" s="82"/>
      <c r="V151" s="82"/>
      <c r="W151" s="82"/>
      <c r="X151" s="82"/>
      <c r="Y151" s="82"/>
      <c r="Z151" s="82"/>
      <c r="AA151" s="82">
        <f t="shared" si="6"/>
        <v>0</v>
      </c>
      <c r="AB151" s="83"/>
      <c r="AC151" s="214"/>
      <c r="AD151" s="214"/>
      <c r="AE151" s="214"/>
      <c r="AF151" s="214"/>
      <c r="AG151" s="214"/>
      <c r="AH151" s="214"/>
      <c r="AI151" s="214"/>
      <c r="AJ151" s="214"/>
      <c r="AK151" s="214"/>
      <c r="AL151" s="214"/>
      <c r="AM151" s="214"/>
      <c r="AN151" s="214"/>
    </row>
    <row r="152" spans="1:40" s="26" customFormat="1" ht="10.199999999999999">
      <c r="A152" s="26">
        <v>51503</v>
      </c>
      <c r="B152" s="213" t="s">
        <v>274</v>
      </c>
      <c r="C152" s="82">
        <f>+VLOOKUP(A152,Clasificación!C:J,5,FALSE)</f>
        <v>0</v>
      </c>
      <c r="D152" s="82"/>
      <c r="E152" s="82">
        <v>0</v>
      </c>
      <c r="F152" s="82">
        <f>+VLOOKUP(A152,Clasificación!C:K,9,FALSE)</f>
        <v>0</v>
      </c>
      <c r="G152" s="82">
        <f t="shared" si="7"/>
        <v>0</v>
      </c>
      <c r="H152" s="82"/>
      <c r="I152" s="82"/>
      <c r="J152" s="82"/>
      <c r="K152" s="82"/>
      <c r="L152" s="82"/>
      <c r="M152" s="82"/>
      <c r="N152" s="82"/>
      <c r="O152" s="82"/>
      <c r="P152" s="82"/>
      <c r="Q152" s="82"/>
      <c r="R152" s="82"/>
      <c r="S152" s="82"/>
      <c r="T152" s="82"/>
      <c r="U152" s="82"/>
      <c r="V152" s="82"/>
      <c r="W152" s="82"/>
      <c r="X152" s="82"/>
      <c r="Y152" s="82"/>
      <c r="Z152" s="82"/>
      <c r="AA152" s="82">
        <f t="shared" si="6"/>
        <v>0</v>
      </c>
      <c r="AB152" s="83"/>
      <c r="AC152" s="214"/>
      <c r="AD152" s="214"/>
      <c r="AE152" s="214"/>
      <c r="AF152" s="214"/>
      <c r="AG152" s="214"/>
      <c r="AH152" s="214"/>
      <c r="AI152" s="214"/>
      <c r="AJ152" s="214"/>
      <c r="AK152" s="214"/>
      <c r="AL152" s="214"/>
      <c r="AM152" s="214"/>
      <c r="AN152" s="214"/>
    </row>
    <row r="153" spans="1:40" s="26" customFormat="1" ht="10.199999999999999">
      <c r="A153" s="26">
        <v>5150301</v>
      </c>
      <c r="B153" s="213" t="s">
        <v>250</v>
      </c>
      <c r="C153" s="82">
        <f>+VLOOKUP(A153,Clasificación!C:J,5,FALSE)</f>
        <v>43866748</v>
      </c>
      <c r="D153" s="82"/>
      <c r="E153" s="82">
        <f>+D16+1289551</f>
        <v>1339571</v>
      </c>
      <c r="F153" s="82">
        <f>+VLOOKUP(A153,Clasificación!C:K,9,FALSE)</f>
        <v>0</v>
      </c>
      <c r="G153" s="82">
        <f t="shared" si="7"/>
        <v>42527177</v>
      </c>
      <c r="H153" s="82"/>
      <c r="I153" s="82"/>
      <c r="J153" s="82"/>
      <c r="K153" s="82"/>
      <c r="L153" s="82">
        <f>-G153</f>
        <v>-42527177</v>
      </c>
      <c r="M153" s="82"/>
      <c r="N153" s="82"/>
      <c r="O153" s="82"/>
      <c r="P153" s="82"/>
      <c r="Q153" s="82"/>
      <c r="R153" s="82"/>
      <c r="S153" s="82"/>
      <c r="T153" s="82"/>
      <c r="U153" s="82"/>
      <c r="V153" s="82"/>
      <c r="W153" s="82"/>
      <c r="X153" s="82"/>
      <c r="Y153" s="82"/>
      <c r="Z153" s="82"/>
      <c r="AA153" s="82">
        <f t="shared" si="6"/>
        <v>0</v>
      </c>
      <c r="AB153" s="83"/>
      <c r="AC153" s="214"/>
      <c r="AD153" s="214"/>
      <c r="AE153" s="214"/>
      <c r="AF153" s="214"/>
      <c r="AG153" s="214"/>
      <c r="AH153" s="214"/>
      <c r="AI153" s="214"/>
      <c r="AJ153" s="214"/>
      <c r="AK153" s="214"/>
      <c r="AL153" s="214"/>
      <c r="AM153" s="214"/>
      <c r="AN153" s="214"/>
    </row>
    <row r="154" spans="1:40" s="26" customFormat="1" ht="10.199999999999999">
      <c r="A154" s="26">
        <v>5150302</v>
      </c>
      <c r="B154" s="213" t="s">
        <v>358</v>
      </c>
      <c r="C154" s="82">
        <f>+VLOOKUP(A154,Clasificación!C:J,5,FALSE)</f>
        <v>959020</v>
      </c>
      <c r="D154" s="82"/>
      <c r="E154" s="82"/>
      <c r="F154" s="82">
        <f>+VLOOKUP(A154,Clasificación!C:K,9,FALSE)</f>
        <v>0</v>
      </c>
      <c r="G154" s="82">
        <f t="shared" si="7"/>
        <v>959020</v>
      </c>
      <c r="H154" s="82"/>
      <c r="I154" s="82"/>
      <c r="J154" s="82"/>
      <c r="K154" s="82"/>
      <c r="L154" s="82">
        <f>-G154</f>
        <v>-959020</v>
      </c>
      <c r="M154" s="82"/>
      <c r="N154" s="82"/>
      <c r="O154" s="82"/>
      <c r="P154" s="82"/>
      <c r="Q154" s="82"/>
      <c r="R154" s="82"/>
      <c r="S154" s="82"/>
      <c r="T154" s="82"/>
      <c r="U154" s="82"/>
      <c r="V154" s="82"/>
      <c r="W154" s="82"/>
      <c r="X154" s="82"/>
      <c r="Y154" s="82"/>
      <c r="Z154" s="82"/>
      <c r="AA154" s="82">
        <f t="shared" si="6"/>
        <v>0</v>
      </c>
      <c r="AB154" s="83"/>
      <c r="AC154" s="214"/>
      <c r="AD154" s="214"/>
      <c r="AE154" s="214"/>
      <c r="AF154" s="214"/>
      <c r="AG154" s="214"/>
      <c r="AH154" s="214"/>
      <c r="AI154" s="214"/>
      <c r="AJ154" s="214"/>
      <c r="AK154" s="214"/>
      <c r="AL154" s="214"/>
      <c r="AM154" s="214"/>
      <c r="AN154" s="214"/>
    </row>
    <row r="155" spans="1:40" s="26" customFormat="1" ht="10.199999999999999">
      <c r="A155" s="26">
        <v>51504</v>
      </c>
      <c r="B155" s="213" t="s">
        <v>249</v>
      </c>
      <c r="C155" s="82">
        <f>+VLOOKUP(A155,Clasificación!C:J,5,FALSE)</f>
        <v>3449953</v>
      </c>
      <c r="D155" s="82"/>
      <c r="E155" s="82"/>
      <c r="F155" s="82">
        <f>+VLOOKUP(A155,Clasificación!C:K,9,FALSE)</f>
        <v>0</v>
      </c>
      <c r="G155" s="82">
        <f t="shared" si="7"/>
        <v>3449953</v>
      </c>
      <c r="H155" s="82"/>
      <c r="I155" s="82"/>
      <c r="J155" s="82"/>
      <c r="K155" s="82"/>
      <c r="L155" s="82">
        <f>-G155</f>
        <v>-3449953</v>
      </c>
      <c r="M155" s="82"/>
      <c r="N155" s="82"/>
      <c r="O155" s="82"/>
      <c r="P155" s="82"/>
      <c r="Q155" s="82"/>
      <c r="R155" s="82"/>
      <c r="S155" s="82"/>
      <c r="T155" s="82"/>
      <c r="U155" s="82"/>
      <c r="V155" s="82"/>
      <c r="W155" s="82"/>
      <c r="X155" s="82"/>
      <c r="Y155" s="82"/>
      <c r="Z155" s="82"/>
      <c r="AA155" s="82">
        <f t="shared" si="6"/>
        <v>0</v>
      </c>
      <c r="AB155" s="83"/>
      <c r="AC155" s="214"/>
      <c r="AD155" s="214"/>
      <c r="AE155" s="214"/>
      <c r="AF155" s="214"/>
      <c r="AG155" s="214"/>
      <c r="AH155" s="214"/>
      <c r="AI155" s="214"/>
      <c r="AJ155" s="214"/>
      <c r="AK155" s="214"/>
      <c r="AL155" s="214"/>
      <c r="AM155" s="214"/>
      <c r="AN155" s="214"/>
    </row>
    <row r="156" spans="1:40" s="26" customFormat="1" ht="10.199999999999999">
      <c r="A156" s="26">
        <v>51505</v>
      </c>
      <c r="B156" s="213" t="s">
        <v>275</v>
      </c>
      <c r="C156" s="82">
        <f>+VLOOKUP(A156,Clasificación!C:J,5,FALSE)</f>
        <v>2072548</v>
      </c>
      <c r="D156" s="82"/>
      <c r="E156" s="82"/>
      <c r="F156" s="82">
        <f>+VLOOKUP(A156,Clasificación!C:K,9,FALSE)</f>
        <v>0</v>
      </c>
      <c r="G156" s="82">
        <f t="shared" si="7"/>
        <v>2072548</v>
      </c>
      <c r="H156" s="82"/>
      <c r="I156" s="82"/>
      <c r="J156" s="82"/>
      <c r="K156" s="82"/>
      <c r="L156" s="82">
        <f>-G156</f>
        <v>-2072548</v>
      </c>
      <c r="M156" s="82"/>
      <c r="N156" s="82"/>
      <c r="O156" s="82"/>
      <c r="P156" s="82"/>
      <c r="Q156" s="82"/>
      <c r="R156" s="82"/>
      <c r="S156" s="82"/>
      <c r="T156" s="82"/>
      <c r="U156" s="82"/>
      <c r="V156" s="82"/>
      <c r="W156" s="82"/>
      <c r="X156" s="82"/>
      <c r="Y156" s="82"/>
      <c r="Z156" s="82"/>
      <c r="AA156" s="82">
        <f t="shared" si="6"/>
        <v>0</v>
      </c>
      <c r="AB156" s="83"/>
      <c r="AC156" s="214"/>
      <c r="AD156" s="214"/>
      <c r="AE156" s="214"/>
      <c r="AF156" s="214"/>
      <c r="AG156" s="214"/>
      <c r="AH156" s="214"/>
      <c r="AI156" s="214"/>
      <c r="AJ156" s="214"/>
      <c r="AK156" s="214"/>
      <c r="AL156" s="214"/>
      <c r="AM156" s="214"/>
      <c r="AN156" s="214"/>
    </row>
    <row r="157" spans="1:40" s="26" customFormat="1" ht="10.199999999999999">
      <c r="A157" s="26">
        <v>51506</v>
      </c>
      <c r="B157" s="213" t="s">
        <v>711</v>
      </c>
      <c r="C157" s="82">
        <f>+VLOOKUP(A157,Clasificación!C:J,5,FALSE)</f>
        <v>1827700</v>
      </c>
      <c r="D157" s="82"/>
      <c r="E157" s="82"/>
      <c r="F157" s="82">
        <f>+VLOOKUP(A157,Clasificación!C:K,9,FALSE)</f>
        <v>0</v>
      </c>
      <c r="G157" s="82">
        <f t="shared" si="7"/>
        <v>1827700</v>
      </c>
      <c r="H157" s="82"/>
      <c r="I157" s="82"/>
      <c r="J157" s="82"/>
      <c r="K157" s="82"/>
      <c r="L157" s="82">
        <f>-G157</f>
        <v>-1827700</v>
      </c>
      <c r="M157" s="82"/>
      <c r="N157" s="82"/>
      <c r="O157" s="82"/>
      <c r="P157" s="82"/>
      <c r="Q157" s="82"/>
      <c r="R157" s="82"/>
      <c r="S157" s="82"/>
      <c r="T157" s="82"/>
      <c r="U157" s="82"/>
      <c r="V157" s="82"/>
      <c r="W157" s="82"/>
      <c r="X157" s="82"/>
      <c r="Y157" s="82"/>
      <c r="Z157" s="82"/>
      <c r="AA157" s="82">
        <v>0</v>
      </c>
      <c r="AB157" s="83"/>
      <c r="AC157" s="214"/>
      <c r="AD157" s="214"/>
      <c r="AE157" s="214"/>
      <c r="AF157" s="214"/>
      <c r="AG157" s="214"/>
      <c r="AH157" s="214"/>
      <c r="AI157" s="214"/>
      <c r="AJ157" s="214"/>
      <c r="AK157" s="214"/>
      <c r="AL157" s="214"/>
      <c r="AM157" s="214"/>
      <c r="AN157" s="214"/>
    </row>
    <row r="158" spans="1:40" s="26" customFormat="1" ht="10.199999999999999">
      <c r="B158" s="213"/>
      <c r="C158" s="84"/>
      <c r="D158" s="82"/>
      <c r="E158" s="82"/>
      <c r="F158" s="82"/>
      <c r="G158" s="82"/>
      <c r="H158" s="82"/>
      <c r="I158" s="82"/>
      <c r="J158" s="82"/>
      <c r="K158" s="82"/>
      <c r="L158" s="82"/>
      <c r="M158" s="82"/>
      <c r="N158" s="82"/>
      <c r="O158" s="82"/>
      <c r="P158" s="82"/>
      <c r="Q158" s="82"/>
      <c r="R158" s="82"/>
      <c r="S158" s="82"/>
      <c r="T158" s="82"/>
      <c r="U158" s="82"/>
      <c r="V158" s="82"/>
      <c r="W158" s="82"/>
      <c r="X158" s="82"/>
      <c r="Y158" s="82"/>
      <c r="Z158" s="82"/>
      <c r="AA158" s="82"/>
      <c r="AB158" s="83"/>
      <c r="AC158" s="214"/>
      <c r="AD158" s="214"/>
      <c r="AE158" s="214"/>
      <c r="AF158" s="214"/>
      <c r="AG158" s="214"/>
      <c r="AH158" s="214"/>
      <c r="AI158" s="214"/>
      <c r="AJ158" s="214"/>
      <c r="AK158" s="214"/>
      <c r="AL158" s="214"/>
      <c r="AM158" s="214"/>
      <c r="AN158" s="214"/>
    </row>
    <row r="159" spans="1:40" s="26" customFormat="1" ht="10.199999999999999">
      <c r="B159" s="215" t="s">
        <v>41</v>
      </c>
      <c r="C159" s="84">
        <v>-529853509</v>
      </c>
      <c r="D159" s="82">
        <f>-C159</f>
        <v>529853509</v>
      </c>
      <c r="E159" s="84">
        <v>0</v>
      </c>
      <c r="F159" s="82"/>
      <c r="G159" s="82">
        <f t="shared" si="7"/>
        <v>0</v>
      </c>
      <c r="H159" s="82"/>
      <c r="I159" s="82"/>
      <c r="J159" s="82">
        <v>0</v>
      </c>
      <c r="K159" s="82"/>
      <c r="L159" s="82">
        <f>-G159</f>
        <v>0</v>
      </c>
      <c r="M159" s="82"/>
      <c r="N159" s="82"/>
      <c r="O159" s="82"/>
      <c r="P159" s="82"/>
      <c r="Q159" s="82"/>
      <c r="R159" s="82"/>
      <c r="S159" s="82"/>
      <c r="T159" s="82"/>
      <c r="U159" s="82"/>
      <c r="V159" s="82"/>
      <c r="W159" s="82"/>
      <c r="X159" s="82"/>
      <c r="Y159" s="82"/>
      <c r="Z159" s="82"/>
      <c r="AA159" s="82"/>
      <c r="AB159" s="83"/>
      <c r="AC159" s="214"/>
      <c r="AD159" s="214"/>
      <c r="AE159" s="214"/>
      <c r="AF159" s="214"/>
      <c r="AG159" s="214"/>
      <c r="AH159" s="214"/>
      <c r="AI159" s="214"/>
      <c r="AJ159" s="214"/>
      <c r="AK159" s="214"/>
      <c r="AL159" s="214"/>
      <c r="AM159" s="214"/>
      <c r="AN159" s="214"/>
    </row>
    <row r="160" spans="1:40" s="26" customFormat="1" ht="10.199999999999999">
      <c r="B160" s="213"/>
      <c r="C160" s="82"/>
      <c r="D160" s="82"/>
      <c r="E160" s="82"/>
      <c r="F160" s="82"/>
      <c r="G160" s="82"/>
      <c r="H160" s="82"/>
      <c r="I160" s="82"/>
      <c r="J160" s="82"/>
      <c r="K160" s="82"/>
      <c r="L160" s="82">
        <f>-G160</f>
        <v>0</v>
      </c>
      <c r="M160" s="82"/>
      <c r="N160" s="82"/>
      <c r="O160" s="82"/>
      <c r="P160" s="82"/>
      <c r="Q160" s="82"/>
      <c r="R160" s="82"/>
      <c r="S160" s="82"/>
      <c r="T160" s="82"/>
      <c r="U160" s="82"/>
      <c r="V160" s="82"/>
      <c r="W160" s="82"/>
      <c r="X160" s="82"/>
      <c r="Y160" s="82"/>
      <c r="Z160" s="82"/>
      <c r="AA160" s="82"/>
      <c r="AB160" s="83"/>
      <c r="AC160" s="214"/>
      <c r="AD160" s="214"/>
      <c r="AE160" s="214"/>
      <c r="AF160" s="214"/>
      <c r="AG160" s="214"/>
      <c r="AH160" s="214"/>
      <c r="AI160" s="214"/>
      <c r="AJ160" s="214"/>
      <c r="AK160" s="214"/>
      <c r="AL160" s="214"/>
      <c r="AM160" s="214"/>
      <c r="AN160" s="214"/>
    </row>
    <row r="161" spans="2:40" s="26" customFormat="1" ht="10.8" thickBot="1">
      <c r="B161" s="93" t="s">
        <v>58</v>
      </c>
      <c r="C161" s="94">
        <f>+SUM(C78:C160)</f>
        <v>0</v>
      </c>
      <c r="D161" s="94">
        <f>+SUM(D4:D160)</f>
        <v>541080528</v>
      </c>
      <c r="E161" s="94">
        <f>+SUM(E4:E160)</f>
        <v>541080528</v>
      </c>
      <c r="F161" s="94">
        <f>+SUM(F78:F160)</f>
        <v>0</v>
      </c>
      <c r="G161" s="94">
        <f>+SUM(G4:G160)</f>
        <v>0</v>
      </c>
      <c r="H161" s="94">
        <f>+SUM(H4:H160)</f>
        <v>-1194062599</v>
      </c>
      <c r="I161" s="94">
        <f t="shared" ref="I161:AA161" si="9">+SUM(I4:I160)</f>
        <v>-88397939</v>
      </c>
      <c r="J161" s="94">
        <f t="shared" si="9"/>
        <v>0</v>
      </c>
      <c r="K161" s="94">
        <f t="shared" si="9"/>
        <v>0</v>
      </c>
      <c r="L161" s="94">
        <f t="shared" si="9"/>
        <v>-502272564</v>
      </c>
      <c r="M161" s="94">
        <f t="shared" si="9"/>
        <v>0</v>
      </c>
      <c r="N161" s="94">
        <f t="shared" si="9"/>
        <v>0</v>
      </c>
      <c r="O161" s="94">
        <f t="shared" si="9"/>
        <v>0</v>
      </c>
      <c r="P161" s="94">
        <f t="shared" si="9"/>
        <v>0</v>
      </c>
      <c r="Q161" s="94">
        <f t="shared" si="9"/>
        <v>0</v>
      </c>
      <c r="R161" s="94">
        <f>+SUM(R4:R160)</f>
        <v>-24163185</v>
      </c>
      <c r="S161" s="94">
        <f t="shared" si="9"/>
        <v>0</v>
      </c>
      <c r="T161" s="94">
        <f t="shared" si="9"/>
        <v>-2776002</v>
      </c>
      <c r="U161" s="94">
        <f t="shared" si="9"/>
        <v>0</v>
      </c>
      <c r="V161" s="94">
        <f t="shared" si="9"/>
        <v>1680000000</v>
      </c>
      <c r="W161" s="94">
        <f t="shared" si="9"/>
        <v>0</v>
      </c>
      <c r="X161" s="94">
        <f t="shared" si="9"/>
        <v>0</v>
      </c>
      <c r="Y161" s="94">
        <f t="shared" si="9"/>
        <v>0</v>
      </c>
      <c r="Z161" s="94">
        <f t="shared" si="9"/>
        <v>-8542625</v>
      </c>
      <c r="AA161" s="94">
        <f t="shared" si="9"/>
        <v>-140214914</v>
      </c>
      <c r="AB161" s="83"/>
      <c r="AC161" s="214"/>
      <c r="AD161" s="214"/>
      <c r="AE161" s="214"/>
      <c r="AF161" s="214"/>
      <c r="AG161" s="214"/>
      <c r="AH161" s="214"/>
      <c r="AI161" s="214"/>
      <c r="AJ161" s="214"/>
      <c r="AK161" s="214"/>
      <c r="AL161" s="214"/>
      <c r="AM161" s="214"/>
      <c r="AN161" s="214"/>
    </row>
    <row r="162" spans="2:40" ht="14.4" thickTop="1">
      <c r="C162" s="125"/>
      <c r="D162" s="85"/>
      <c r="E162" s="85">
        <f>+D161-E161</f>
        <v>0</v>
      </c>
      <c r="F162" s="85"/>
      <c r="G162" s="85">
        <f>+F161+G161</f>
        <v>0</v>
      </c>
      <c r="H162" s="86"/>
      <c r="I162" s="86"/>
      <c r="J162" s="86"/>
      <c r="K162" s="86"/>
      <c r="L162" s="86"/>
      <c r="M162" s="86">
        <f>SUM(H161:M161)</f>
        <v>-1784733102</v>
      </c>
      <c r="N162" s="86"/>
      <c r="O162" s="86"/>
      <c r="P162" s="86"/>
      <c r="Q162" s="86"/>
      <c r="R162" s="86"/>
      <c r="S162" s="86"/>
      <c r="T162" s="86"/>
      <c r="U162" s="86">
        <f>SUM(N161:U161)</f>
        <v>-26939187</v>
      </c>
      <c r="V162" s="86"/>
      <c r="W162" s="86"/>
      <c r="X162" s="86"/>
      <c r="Y162" s="86">
        <f>+SUM(V161:Y161)</f>
        <v>1680000000</v>
      </c>
      <c r="Z162" s="86">
        <f>+Z161</f>
        <v>-8542625</v>
      </c>
      <c r="AA162" s="86">
        <f>+SUM(H161:Z161)</f>
        <v>-140214914</v>
      </c>
      <c r="AB162" s="83" t="s">
        <v>380</v>
      </c>
      <c r="AC162" s="214"/>
      <c r="AD162" s="214"/>
      <c r="AE162" s="214"/>
      <c r="AF162" s="214"/>
      <c r="AG162" s="214"/>
      <c r="AH162" s="214"/>
      <c r="AI162" s="214"/>
      <c r="AJ162" s="214"/>
      <c r="AK162" s="214"/>
      <c r="AL162" s="214"/>
      <c r="AM162" s="214"/>
      <c r="AN162" s="214"/>
    </row>
    <row r="163" spans="2:40" ht="13.8">
      <c r="B163" s="81"/>
      <c r="C163" s="87"/>
      <c r="D163" s="87"/>
      <c r="E163" s="87"/>
      <c r="F163" s="87"/>
      <c r="G163" s="87"/>
      <c r="H163" s="88"/>
      <c r="I163" s="88"/>
      <c r="J163" s="88"/>
      <c r="K163" s="88"/>
      <c r="L163" s="88"/>
      <c r="M163" s="88"/>
      <c r="N163" s="88"/>
      <c r="O163" s="88"/>
      <c r="P163" s="88"/>
      <c r="Q163" s="88"/>
      <c r="R163" s="88"/>
      <c r="S163" s="88"/>
      <c r="T163" s="88"/>
      <c r="U163" s="88"/>
      <c r="V163" s="88"/>
      <c r="W163" s="88"/>
      <c r="X163" s="88"/>
      <c r="Y163" s="88"/>
      <c r="Z163" s="88"/>
      <c r="AA163" s="88"/>
      <c r="AB163" s="287">
        <f>AA161-AA162</f>
        <v>0</v>
      </c>
      <c r="AD163" s="214"/>
      <c r="AE163" s="214"/>
      <c r="AF163" s="214"/>
      <c r="AG163" s="214"/>
      <c r="AH163" s="214"/>
      <c r="AI163" s="214"/>
      <c r="AJ163" s="214"/>
      <c r="AK163" s="214"/>
      <c r="AL163" s="214"/>
      <c r="AM163" s="214"/>
      <c r="AN163" s="214"/>
    </row>
    <row r="164" spans="2:40" ht="13.8">
      <c r="C164" s="124"/>
      <c r="D164" s="89"/>
      <c r="E164" s="89"/>
      <c r="F164" s="89"/>
      <c r="G164" s="89"/>
      <c r="H164" s="89"/>
      <c r="I164" s="89"/>
      <c r="J164" s="89"/>
      <c r="K164" s="89"/>
      <c r="L164" s="89"/>
      <c r="M164" s="89"/>
      <c r="N164" s="89"/>
      <c r="O164" s="89"/>
      <c r="P164" s="89"/>
      <c r="Q164" s="89"/>
      <c r="R164" s="89"/>
      <c r="U164" s="89"/>
      <c r="V164" s="89"/>
      <c r="W164" s="89"/>
      <c r="X164" s="89"/>
      <c r="Y164" s="89"/>
      <c r="Z164" s="89"/>
      <c r="AA164" s="89"/>
      <c r="AB164" s="89"/>
    </row>
    <row r="165" spans="2:40" ht="13.8">
      <c r="C165" s="85"/>
      <c r="D165" s="90"/>
      <c r="E165" s="85"/>
      <c r="F165" s="85"/>
      <c r="G165" s="91"/>
      <c r="H165" s="92"/>
      <c r="I165" s="92"/>
      <c r="J165" s="92"/>
      <c r="K165" s="92"/>
      <c r="L165" s="92"/>
      <c r="M165" s="92"/>
      <c r="N165" s="92"/>
      <c r="O165" s="92"/>
      <c r="P165" s="92"/>
      <c r="Q165" s="92"/>
      <c r="R165" s="92"/>
      <c r="U165" s="92"/>
      <c r="V165" s="92"/>
      <c r="W165" s="92"/>
      <c r="X165" s="92"/>
      <c r="Y165" s="92"/>
      <c r="Z165" s="92"/>
      <c r="AA165" s="85"/>
      <c r="AB165" s="89"/>
    </row>
    <row r="166" spans="2:40" ht="13.8">
      <c r="C166" s="128"/>
      <c r="H166" s="27"/>
      <c r="I166" s="27"/>
      <c r="J166" s="27"/>
      <c r="K166" s="27"/>
      <c r="L166" s="27"/>
      <c r="M166" s="27"/>
      <c r="N166" s="27"/>
      <c r="O166" s="27"/>
      <c r="P166" s="27"/>
      <c r="Q166" s="27"/>
      <c r="R166" s="27"/>
      <c r="S166" s="89"/>
      <c r="T166" s="89"/>
      <c r="U166" s="27"/>
      <c r="V166" s="27"/>
      <c r="W166" s="27"/>
      <c r="X166" s="27"/>
      <c r="Y166" s="27"/>
      <c r="Z166" s="27"/>
      <c r="AA166" s="80"/>
    </row>
    <row r="167" spans="2:40" ht="15" customHeight="1">
      <c r="D167" s="128"/>
    </row>
    <row r="169" spans="2:40" ht="15" customHeight="1">
      <c r="C169" s="128"/>
    </row>
    <row r="170" spans="2:40" ht="15" customHeight="1">
      <c r="C170" s="128"/>
      <c r="D170" s="128"/>
    </row>
    <row r="171" spans="2:40" ht="15" customHeight="1">
      <c r="D171" s="128"/>
    </row>
  </sheetData>
  <autoFilter ref="B2:G163" xr:uid="{00000000-0001-0000-0900-000000000000}">
    <filterColumn colId="2" showButton="0"/>
  </autoFilter>
  <mergeCells count="8">
    <mergeCell ref="B1:AA1"/>
    <mergeCell ref="B2:B3"/>
    <mergeCell ref="D2:E2"/>
    <mergeCell ref="H2:M2"/>
    <mergeCell ref="N2:U2"/>
    <mergeCell ref="V2:Y2"/>
    <mergeCell ref="Z2:Z3"/>
    <mergeCell ref="AA2:AA3"/>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92D050"/>
  </sheetPr>
  <dimension ref="B5:P71"/>
  <sheetViews>
    <sheetView showGridLines="0" topLeftCell="A10" zoomScale="70" zoomScaleNormal="70" zoomScaleSheetLayoutView="80" workbookViewId="0">
      <selection activeCell="F31" sqref="F31"/>
    </sheetView>
  </sheetViews>
  <sheetFormatPr baseColWidth="10" defaultColWidth="11.44140625" defaultRowHeight="15.6"/>
  <cols>
    <col min="1" max="1" width="3.6640625" style="7" customWidth="1"/>
    <col min="2" max="2" width="25.6640625" style="210" customWidth="1"/>
    <col min="3" max="3" width="14.5546875" style="7" customWidth="1"/>
    <col min="4" max="4" width="17.6640625" style="7" customWidth="1"/>
    <col min="5" max="5" width="18.33203125" style="7" customWidth="1"/>
    <col min="6" max="6" width="15" style="7" customWidth="1"/>
    <col min="7" max="7" width="15.33203125" style="7" customWidth="1"/>
    <col min="8" max="8" width="15.5546875" style="7" customWidth="1"/>
    <col min="9" max="9" width="20.5546875" style="7" bestFit="1" customWidth="1"/>
    <col min="10" max="10" width="21.44140625" style="7" customWidth="1"/>
    <col min="11" max="12" width="21.33203125" style="7" customWidth="1"/>
    <col min="13" max="13" width="16.5546875" style="7" bestFit="1" customWidth="1"/>
    <col min="14" max="14" width="16.33203125" style="7" bestFit="1" customWidth="1"/>
    <col min="15" max="15" width="15.44140625" style="7" bestFit="1" customWidth="1"/>
    <col min="16" max="16" width="21.6640625" style="7" bestFit="1" customWidth="1"/>
    <col min="17" max="16384" width="11.44140625" style="7"/>
  </cols>
  <sheetData>
    <row r="5" spans="2:13" ht="18.600000000000001">
      <c r="B5" s="665" t="s">
        <v>717</v>
      </c>
      <c r="C5" s="665"/>
      <c r="D5" s="665"/>
      <c r="E5" s="665"/>
      <c r="F5" s="665"/>
      <c r="G5" s="665"/>
      <c r="H5" s="665"/>
      <c r="I5" s="665"/>
      <c r="J5" s="665"/>
      <c r="K5" s="665"/>
      <c r="L5" s="665"/>
    </row>
    <row r="6" spans="2:13">
      <c r="B6" s="630" t="s">
        <v>362</v>
      </c>
      <c r="C6" s="630"/>
      <c r="D6" s="630"/>
      <c r="E6" s="630"/>
      <c r="F6" s="630"/>
      <c r="G6" s="630"/>
      <c r="H6" s="630"/>
      <c r="I6" s="630"/>
      <c r="J6" s="630"/>
      <c r="K6" s="630"/>
      <c r="L6" s="630"/>
    </row>
    <row r="7" spans="2:13" ht="15.75" customHeight="1">
      <c r="B7" s="666" t="s">
        <v>542</v>
      </c>
      <c r="C7" s="667"/>
      <c r="D7" s="667"/>
      <c r="E7" s="667"/>
      <c r="F7" s="667"/>
      <c r="G7" s="667"/>
      <c r="H7" s="667"/>
      <c r="I7" s="667"/>
      <c r="J7" s="667"/>
      <c r="K7" s="667"/>
      <c r="L7" s="667"/>
    </row>
    <row r="8" spans="2:13" ht="16.8">
      <c r="B8" s="668" t="s">
        <v>276</v>
      </c>
      <c r="C8" s="668"/>
      <c r="D8" s="668"/>
      <c r="E8" s="668"/>
      <c r="F8" s="668"/>
      <c r="G8" s="668"/>
      <c r="H8" s="668"/>
      <c r="I8" s="668"/>
      <c r="J8" s="668"/>
      <c r="K8" s="668"/>
      <c r="L8" s="668"/>
    </row>
    <row r="9" spans="2:13">
      <c r="B9" s="7"/>
      <c r="C9" s="159"/>
      <c r="D9" s="159"/>
      <c r="E9" s="159"/>
      <c r="F9" s="159"/>
      <c r="G9" s="159"/>
      <c r="H9" s="159"/>
      <c r="I9" s="159"/>
      <c r="J9" s="159"/>
      <c r="K9" s="159"/>
      <c r="L9" s="159"/>
    </row>
    <row r="10" spans="2:13" ht="17.7" customHeight="1">
      <c r="B10" s="669" t="s">
        <v>40</v>
      </c>
      <c r="C10" s="669" t="s">
        <v>11</v>
      </c>
      <c r="D10" s="669"/>
      <c r="E10" s="669"/>
      <c r="F10" s="669" t="s">
        <v>12</v>
      </c>
      <c r="G10" s="669"/>
      <c r="H10" s="669"/>
      <c r="I10" s="669" t="s">
        <v>82</v>
      </c>
      <c r="J10" s="669"/>
      <c r="K10" s="670" t="s">
        <v>18</v>
      </c>
      <c r="L10" s="670"/>
    </row>
    <row r="11" spans="2:13" ht="29.4" customHeight="1">
      <c r="B11" s="669"/>
      <c r="C11" s="422" t="s">
        <v>78</v>
      </c>
      <c r="D11" s="422" t="s">
        <v>79</v>
      </c>
      <c r="E11" s="422" t="s">
        <v>80</v>
      </c>
      <c r="F11" s="422" t="s">
        <v>81</v>
      </c>
      <c r="G11" s="422" t="s">
        <v>749</v>
      </c>
      <c r="H11" s="422" t="s">
        <v>498</v>
      </c>
      <c r="I11" s="422" t="s">
        <v>83</v>
      </c>
      <c r="J11" s="422" t="s">
        <v>84</v>
      </c>
      <c r="K11" s="423" t="s">
        <v>545</v>
      </c>
      <c r="L11" s="423" t="s">
        <v>546</v>
      </c>
    </row>
    <row r="12" spans="2:13" ht="35.1" customHeight="1">
      <c r="B12" s="418" t="s">
        <v>363</v>
      </c>
      <c r="C12" s="419">
        <v>0</v>
      </c>
      <c r="D12" s="419">
        <v>0</v>
      </c>
      <c r="E12" s="419">
        <v>2500000000</v>
      </c>
      <c r="F12" s="419">
        <v>2618753</v>
      </c>
      <c r="G12" s="419">
        <v>135396</v>
      </c>
      <c r="H12" s="419">
        <v>680771806</v>
      </c>
      <c r="I12" s="419">
        <v>-49005675</v>
      </c>
      <c r="J12" s="419">
        <v>-530402086</v>
      </c>
      <c r="K12" s="419">
        <v>0</v>
      </c>
      <c r="L12" s="420">
        <v>2604118194</v>
      </c>
    </row>
    <row r="13" spans="2:13" ht="35.1" customHeight="1">
      <c r="B13" s="418" t="s">
        <v>85</v>
      </c>
      <c r="C13" s="419"/>
      <c r="D13" s="419"/>
      <c r="E13" s="419"/>
      <c r="F13" s="419"/>
      <c r="G13" s="419"/>
      <c r="H13" s="419"/>
      <c r="I13" s="419"/>
      <c r="J13" s="419"/>
      <c r="K13" s="419"/>
      <c r="L13" s="420"/>
      <c r="M13" s="160"/>
    </row>
    <row r="14" spans="2:13" ht="35.1" customHeight="1">
      <c r="B14" s="421" t="s">
        <v>364</v>
      </c>
      <c r="C14" s="420">
        <v>0</v>
      </c>
      <c r="D14" s="420">
        <v>1680000000</v>
      </c>
      <c r="E14" s="420">
        <v>0</v>
      </c>
      <c r="F14" s="420">
        <v>0</v>
      </c>
      <c r="G14" s="420">
        <v>0</v>
      </c>
      <c r="H14" s="420">
        <v>0</v>
      </c>
      <c r="I14" s="420">
        <v>0</v>
      </c>
      <c r="J14" s="420">
        <v>0</v>
      </c>
      <c r="K14" s="420">
        <v>1680000000</v>
      </c>
      <c r="L14" s="420">
        <v>16500000000</v>
      </c>
    </row>
    <row r="15" spans="2:13" ht="35.1" customHeight="1">
      <c r="B15" s="421" t="s">
        <v>365</v>
      </c>
      <c r="C15" s="420">
        <v>0</v>
      </c>
      <c r="D15" s="420">
        <v>0</v>
      </c>
      <c r="E15" s="420">
        <v>0</v>
      </c>
      <c r="F15" s="420">
        <v>0</v>
      </c>
      <c r="G15" s="420">
        <v>0</v>
      </c>
      <c r="H15" s="420">
        <v>0</v>
      </c>
      <c r="I15" s="420">
        <v>-530402086</v>
      </c>
      <c r="J15" s="420">
        <v>530402086</v>
      </c>
      <c r="K15" s="420">
        <v>0</v>
      </c>
      <c r="L15" s="420">
        <v>0</v>
      </c>
    </row>
    <row r="16" spans="2:13" ht="35.1" customHeight="1">
      <c r="B16" s="421" t="s">
        <v>238</v>
      </c>
      <c r="C16" s="420">
        <v>0</v>
      </c>
      <c r="D16" s="420">
        <v>0</v>
      </c>
      <c r="E16" s="420">
        <v>0</v>
      </c>
      <c r="F16" s="420">
        <v>0</v>
      </c>
      <c r="G16" s="420">
        <v>0</v>
      </c>
      <c r="H16" s="420">
        <v>0</v>
      </c>
      <c r="I16" s="420">
        <v>0</v>
      </c>
      <c r="J16" s="420">
        <v>0</v>
      </c>
      <c r="K16" s="420">
        <v>0</v>
      </c>
      <c r="L16" s="420">
        <v>0</v>
      </c>
    </row>
    <row r="17" spans="2:16" ht="35.1" customHeight="1">
      <c r="B17" s="418" t="s">
        <v>41</v>
      </c>
      <c r="C17" s="420">
        <v>0</v>
      </c>
      <c r="D17" s="420">
        <v>0</v>
      </c>
      <c r="E17" s="420">
        <v>0</v>
      </c>
      <c r="F17" s="420">
        <v>0</v>
      </c>
      <c r="G17" s="420">
        <v>0</v>
      </c>
      <c r="H17" s="420">
        <v>0</v>
      </c>
      <c r="I17" s="420">
        <v>0</v>
      </c>
      <c r="J17" s="420">
        <v>-529853509</v>
      </c>
      <c r="K17" s="420">
        <v>-529853509</v>
      </c>
      <c r="L17" s="420">
        <v>-17604135256</v>
      </c>
    </row>
    <row r="18" spans="2:16" ht="35.1" customHeight="1">
      <c r="B18" s="418" t="s">
        <v>509</v>
      </c>
      <c r="C18" s="420">
        <v>0</v>
      </c>
      <c r="D18" s="420">
        <v>0</v>
      </c>
      <c r="E18" s="420">
        <v>0</v>
      </c>
      <c r="F18" s="420">
        <v>0</v>
      </c>
      <c r="G18" s="420">
        <v>0</v>
      </c>
      <c r="H18" s="420">
        <v>0</v>
      </c>
      <c r="I18" s="420"/>
      <c r="J18" s="420">
        <v>0</v>
      </c>
      <c r="K18" s="420">
        <v>0</v>
      </c>
      <c r="L18" s="420">
        <v>0</v>
      </c>
    </row>
    <row r="19" spans="2:16" ht="35.1" customHeight="1">
      <c r="B19" s="418" t="s">
        <v>543</v>
      </c>
      <c r="C19" s="420">
        <v>0</v>
      </c>
      <c r="D19" s="420">
        <v>1680000000</v>
      </c>
      <c r="E19" s="420">
        <v>2500000000</v>
      </c>
      <c r="F19" s="420">
        <v>2618753</v>
      </c>
      <c r="G19" s="420">
        <v>135396</v>
      </c>
      <c r="H19" s="420">
        <v>680771806</v>
      </c>
      <c r="I19" s="420">
        <v>-579407761</v>
      </c>
      <c r="J19" s="420">
        <v>-529853509</v>
      </c>
      <c r="K19" s="420">
        <v>3754264685</v>
      </c>
      <c r="L19" s="420">
        <v>0</v>
      </c>
      <c r="M19" s="245"/>
      <c r="N19" s="245"/>
    </row>
    <row r="20" spans="2:16" ht="35.1" customHeight="1">
      <c r="B20" s="418" t="s">
        <v>544</v>
      </c>
      <c r="C20" s="420">
        <v>0</v>
      </c>
      <c r="D20" s="420">
        <v>0</v>
      </c>
      <c r="E20" s="420">
        <v>2500000000</v>
      </c>
      <c r="F20" s="420">
        <v>2618753</v>
      </c>
      <c r="G20" s="420">
        <v>135396</v>
      </c>
      <c r="H20" s="420">
        <v>680771806</v>
      </c>
      <c r="I20" s="420">
        <v>-49005675</v>
      </c>
      <c r="J20" s="420">
        <v>-530402086</v>
      </c>
      <c r="K20" s="420">
        <v>0</v>
      </c>
      <c r="L20" s="420">
        <v>2604118194</v>
      </c>
      <c r="M20" s="160"/>
      <c r="N20" s="160"/>
    </row>
    <row r="21" spans="2:16">
      <c r="P21" s="246"/>
    </row>
    <row r="22" spans="2:16">
      <c r="B22" s="661" t="s">
        <v>418</v>
      </c>
      <c r="C22" s="661"/>
      <c r="D22" s="661"/>
      <c r="E22" s="661"/>
      <c r="F22" s="661"/>
      <c r="G22" s="661"/>
      <c r="H22" s="661"/>
      <c r="I22" s="661"/>
      <c r="J22" s="661"/>
      <c r="K22" s="661"/>
      <c r="L22" s="661"/>
      <c r="P22" s="246"/>
    </row>
    <row r="23" spans="2:16">
      <c r="B23" s="133"/>
      <c r="I23" s="160"/>
      <c r="J23" s="160"/>
      <c r="K23" s="160"/>
      <c r="P23" s="246"/>
    </row>
    <row r="24" spans="2:16">
      <c r="B24" s="133"/>
      <c r="P24" s="246"/>
    </row>
    <row r="25" spans="2:16">
      <c r="P25" s="246"/>
    </row>
    <row r="26" spans="2:16">
      <c r="P26" s="246"/>
    </row>
    <row r="27" spans="2:16">
      <c r="C27" s="247"/>
      <c r="F27" s="248"/>
      <c r="H27" s="249"/>
      <c r="O27" s="246"/>
    </row>
    <row r="28" spans="2:16">
      <c r="C28" s="250"/>
      <c r="O28" s="246"/>
    </row>
    <row r="29" spans="2:16">
      <c r="H29" s="662"/>
      <c r="I29" s="662"/>
    </row>
    <row r="30" spans="2:16">
      <c r="B30" s="663" t="s">
        <v>586</v>
      </c>
      <c r="C30" s="663"/>
      <c r="D30" s="663"/>
      <c r="E30" s="605"/>
      <c r="F30" s="663" t="s">
        <v>585</v>
      </c>
      <c r="G30" s="663"/>
      <c r="H30" s="663"/>
      <c r="I30" s="605"/>
      <c r="J30" s="270"/>
      <c r="K30" s="270" t="s">
        <v>160</v>
      </c>
    </row>
    <row r="31" spans="2:16">
      <c r="B31" s="664" t="s">
        <v>69</v>
      </c>
      <c r="C31" s="664"/>
      <c r="D31" s="664"/>
      <c r="G31" s="269" t="s">
        <v>215</v>
      </c>
      <c r="H31" s="269"/>
      <c r="J31" s="269"/>
      <c r="K31" s="269" t="s">
        <v>161</v>
      </c>
    </row>
    <row r="32" spans="2:16">
      <c r="I32" s="160"/>
    </row>
    <row r="71" spans="4:4">
      <c r="D71" s="7">
        <v>0</v>
      </c>
    </row>
  </sheetData>
  <mergeCells count="14">
    <mergeCell ref="B22:L22"/>
    <mergeCell ref="H29:I29"/>
    <mergeCell ref="B30:D30"/>
    <mergeCell ref="B31:D31"/>
    <mergeCell ref="B5:L5"/>
    <mergeCell ref="B6:L6"/>
    <mergeCell ref="B7:L7"/>
    <mergeCell ref="B8:L8"/>
    <mergeCell ref="B10:B11"/>
    <mergeCell ref="C10:E10"/>
    <mergeCell ref="F10:H10"/>
    <mergeCell ref="I10:J10"/>
    <mergeCell ref="K10:L10"/>
    <mergeCell ref="F30:H30"/>
  </mergeCells>
  <pageMargins left="1.3149999999999999" right="0.75" top="1" bottom="1" header="0.5" footer="0.5"/>
  <pageSetup paperSize="9" scale="44"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
    <tabColor rgb="FF92D050"/>
  </sheetPr>
  <dimension ref="B4:O106"/>
  <sheetViews>
    <sheetView showGridLines="0" view="pageBreakPreview" topLeftCell="A99" zoomScale="90" zoomScaleNormal="90" zoomScaleSheetLayoutView="90" workbookViewId="0">
      <selection activeCell="G107" sqref="G107"/>
    </sheetView>
  </sheetViews>
  <sheetFormatPr baseColWidth="10" defaultColWidth="11.44140625" defaultRowHeight="13.8"/>
  <cols>
    <col min="1" max="1" width="3.5546875" style="22" customWidth="1"/>
    <col min="2" max="3" width="11.44140625" style="22"/>
    <col min="4" max="4" width="13.5546875" style="22" bestFit="1" customWidth="1"/>
    <col min="5" max="5" width="12.5546875" style="22" customWidth="1"/>
    <col min="6" max="6" width="16.109375" style="22" customWidth="1"/>
    <col min="7" max="7" width="17.6640625" style="22" customWidth="1"/>
    <col min="8" max="8" width="17.88671875" style="22" customWidth="1"/>
    <col min="9" max="9" width="11.44140625" style="22"/>
    <col min="10" max="10" width="8.88671875" style="22" customWidth="1"/>
    <col min="11" max="11" width="13.44140625" style="22" customWidth="1"/>
    <col min="12" max="12" width="4.44140625" style="22" customWidth="1"/>
    <col min="13" max="13" width="11.44140625" style="97"/>
    <col min="14" max="16384" width="11.44140625" style="22"/>
  </cols>
  <sheetData>
    <row r="4" spans="2:15" ht="18.600000000000001">
      <c r="B4" s="674" t="s">
        <v>602</v>
      </c>
      <c r="C4" s="674"/>
      <c r="D4" s="674"/>
      <c r="E4" s="674"/>
      <c r="F4" s="674"/>
      <c r="G4" s="674"/>
      <c r="H4" s="674"/>
      <c r="I4" s="674"/>
      <c r="J4" s="674"/>
      <c r="K4" s="674"/>
    </row>
    <row r="5" spans="2:15" ht="4.2" customHeight="1">
      <c r="B5" s="121"/>
      <c r="C5" s="121"/>
      <c r="D5" s="121"/>
      <c r="E5" s="121"/>
      <c r="F5" s="121"/>
      <c r="G5" s="121"/>
      <c r="H5" s="121"/>
      <c r="I5" s="121"/>
      <c r="J5" s="121"/>
      <c r="K5" s="121"/>
    </row>
    <row r="6" spans="2:15" ht="15.6">
      <c r="B6" s="676" t="s">
        <v>470</v>
      </c>
      <c r="C6" s="676"/>
      <c r="D6" s="676"/>
      <c r="E6" s="676"/>
      <c r="F6" s="676"/>
      <c r="G6" s="676"/>
      <c r="H6" s="676"/>
      <c r="I6" s="676"/>
      <c r="J6" s="676"/>
      <c r="K6" s="676"/>
    </row>
    <row r="7" spans="2:15" ht="17.399999999999999" customHeight="1">
      <c r="B7" s="673" t="s">
        <v>548</v>
      </c>
      <c r="C7" s="673"/>
      <c r="D7" s="673"/>
      <c r="E7" s="673"/>
      <c r="F7" s="673"/>
      <c r="G7" s="673"/>
      <c r="H7" s="673"/>
      <c r="I7" s="673"/>
      <c r="J7" s="673"/>
      <c r="K7" s="673"/>
    </row>
    <row r="8" spans="2:15" ht="15.6">
      <c r="B8" s="679" t="s">
        <v>276</v>
      </c>
      <c r="C8" s="679"/>
      <c r="D8" s="679"/>
      <c r="E8" s="679"/>
      <c r="F8" s="679"/>
      <c r="G8" s="679"/>
      <c r="H8" s="679"/>
      <c r="I8" s="679"/>
      <c r="J8" s="679"/>
      <c r="K8" s="679"/>
    </row>
    <row r="9" spans="2:15" ht="15.6">
      <c r="B9" s="2"/>
      <c r="C9" s="2"/>
      <c r="D9" s="2"/>
      <c r="E9" s="2"/>
      <c r="F9" s="2"/>
      <c r="G9" s="2"/>
      <c r="H9" s="2"/>
      <c r="I9" s="2"/>
      <c r="J9" s="2"/>
      <c r="K9" s="2"/>
    </row>
    <row r="10" spans="2:15" ht="15.6">
      <c r="B10" s="21" t="s">
        <v>382</v>
      </c>
      <c r="C10" s="2"/>
      <c r="D10" s="2"/>
      <c r="E10" s="2"/>
      <c r="F10" s="2"/>
      <c r="G10" s="2"/>
      <c r="H10" s="2"/>
      <c r="I10" s="2"/>
      <c r="J10" s="2"/>
      <c r="K10" s="2"/>
    </row>
    <row r="11" spans="2:15" ht="10.199999999999999" customHeight="1"/>
    <row r="12" spans="2:15" s="24" customFormat="1" ht="40.799999999999997" customHeight="1">
      <c r="B12" s="675" t="s">
        <v>830</v>
      </c>
      <c r="C12" s="675"/>
      <c r="D12" s="675"/>
      <c r="E12" s="675"/>
      <c r="F12" s="675"/>
      <c r="G12" s="675"/>
      <c r="H12" s="675"/>
      <c r="I12" s="675"/>
      <c r="J12" s="675"/>
      <c r="K12" s="675"/>
      <c r="L12" s="357"/>
      <c r="M12" s="357"/>
      <c r="N12" s="357"/>
      <c r="O12" s="357"/>
    </row>
    <row r="13" spans="2:15">
      <c r="B13" s="58"/>
      <c r="C13" s="58"/>
      <c r="D13" s="58"/>
      <c r="E13" s="58"/>
      <c r="F13" s="58"/>
      <c r="G13" s="58"/>
      <c r="H13" s="58"/>
      <c r="I13" s="58"/>
      <c r="J13" s="58"/>
      <c r="K13" s="58"/>
    </row>
    <row r="14" spans="2:15" ht="15.6">
      <c r="B14" s="21" t="s">
        <v>381</v>
      </c>
      <c r="C14" s="2"/>
      <c r="D14" s="2"/>
      <c r="E14" s="2"/>
      <c r="F14" s="2"/>
      <c r="G14" s="2"/>
      <c r="H14" s="2"/>
      <c r="I14" s="2"/>
      <c r="J14" s="2"/>
      <c r="K14" s="2"/>
    </row>
    <row r="15" spans="2:15" ht="10.199999999999999" customHeight="1"/>
    <row r="16" spans="2:15">
      <c r="B16" s="21" t="s">
        <v>168</v>
      </c>
    </row>
    <row r="17" spans="2:13" ht="10.199999999999999" customHeight="1">
      <c r="M17" s="22"/>
    </row>
    <row r="18" spans="2:13" ht="80.400000000000006" customHeight="1">
      <c r="B18" s="671" t="s">
        <v>821</v>
      </c>
      <c r="C18" s="671"/>
      <c r="D18" s="671"/>
      <c r="E18" s="671"/>
      <c r="F18" s="671"/>
      <c r="G18" s="671"/>
      <c r="H18" s="671"/>
      <c r="I18" s="671"/>
      <c r="J18" s="671"/>
      <c r="K18" s="671"/>
      <c r="M18" s="424"/>
    </row>
    <row r="19" spans="2:13" ht="16.2" customHeight="1">
      <c r="B19" s="671"/>
      <c r="C19" s="671"/>
      <c r="D19" s="671"/>
      <c r="E19" s="671"/>
      <c r="F19" s="671"/>
      <c r="G19" s="671"/>
      <c r="H19" s="671"/>
      <c r="I19" s="671"/>
      <c r="J19" s="671"/>
      <c r="K19" s="671"/>
      <c r="M19" s="22"/>
    </row>
    <row r="20" spans="2:13" ht="16.2" customHeight="1">
      <c r="B20" s="24"/>
      <c r="C20" s="24"/>
      <c r="D20" s="24"/>
      <c r="E20" s="24"/>
      <c r="F20" s="24"/>
      <c r="G20" s="24"/>
      <c r="H20" s="24"/>
      <c r="I20" s="24"/>
      <c r="J20" s="24"/>
      <c r="K20" s="24"/>
    </row>
    <row r="21" spans="2:13" ht="12.75" customHeight="1">
      <c r="B21" s="272" t="s">
        <v>526</v>
      </c>
    </row>
    <row r="22" spans="2:13" ht="13.2" customHeight="1"/>
    <row r="23" spans="2:13" ht="13.2" customHeight="1">
      <c r="B23" s="22" t="s">
        <v>428</v>
      </c>
    </row>
    <row r="24" spans="2:13" ht="13.2" customHeight="1"/>
    <row r="25" spans="2:13" ht="24.6" customHeight="1">
      <c r="B25" s="677" t="s">
        <v>729</v>
      </c>
      <c r="C25" s="677" t="s">
        <v>751</v>
      </c>
      <c r="D25" s="677"/>
      <c r="E25" s="359" t="s">
        <v>730</v>
      </c>
      <c r="F25" s="359" t="s">
        <v>429</v>
      </c>
      <c r="G25" s="359" t="s">
        <v>431</v>
      </c>
      <c r="H25" s="359" t="s">
        <v>432</v>
      </c>
    </row>
    <row r="26" spans="2:13" ht="13.2" customHeight="1" thickBot="1">
      <c r="B26" s="678"/>
      <c r="C26" s="377" t="s">
        <v>433</v>
      </c>
      <c r="D26" s="377" t="s">
        <v>434</v>
      </c>
      <c r="E26" s="377" t="s">
        <v>434</v>
      </c>
      <c r="F26" s="377" t="s">
        <v>430</v>
      </c>
      <c r="G26" s="377" t="s">
        <v>430</v>
      </c>
      <c r="H26" s="377" t="s">
        <v>430</v>
      </c>
    </row>
    <row r="27" spans="2:13" ht="27.75" customHeight="1">
      <c r="B27" s="373" t="s">
        <v>507</v>
      </c>
      <c r="C27" s="374" t="s">
        <v>319</v>
      </c>
      <c r="D27" s="375">
        <v>2500</v>
      </c>
      <c r="E27" s="374" t="s">
        <v>435</v>
      </c>
      <c r="F27" s="376">
        <v>1000000</v>
      </c>
      <c r="G27" s="376">
        <v>2500000000</v>
      </c>
      <c r="H27" s="376">
        <v>2500000000</v>
      </c>
    </row>
    <row r="28" spans="2:13" ht="27.75" customHeight="1">
      <c r="B28" s="360" t="s">
        <v>549</v>
      </c>
      <c r="C28" s="361" t="s">
        <v>319</v>
      </c>
      <c r="D28" s="362">
        <v>4180</v>
      </c>
      <c r="E28" s="361" t="s">
        <v>435</v>
      </c>
      <c r="F28" s="363">
        <v>1000000</v>
      </c>
      <c r="G28" s="363">
        <v>2500000000</v>
      </c>
      <c r="H28" s="363">
        <v>4180000000</v>
      </c>
    </row>
    <row r="29" spans="2:13" ht="13.2" customHeight="1"/>
    <row r="31" spans="2:13">
      <c r="B31" s="272" t="s">
        <v>436</v>
      </c>
    </row>
    <row r="32" spans="2:13" ht="10.199999999999999" customHeight="1"/>
    <row r="33" spans="2:13" s="24" customFormat="1" ht="28.95" customHeight="1">
      <c r="B33" s="671" t="s">
        <v>736</v>
      </c>
      <c r="C33" s="671"/>
      <c r="D33" s="671"/>
      <c r="E33" s="671"/>
      <c r="F33" s="671"/>
      <c r="G33" s="671"/>
      <c r="H33" s="671"/>
      <c r="I33" s="671"/>
      <c r="J33" s="671"/>
      <c r="K33" s="671"/>
      <c r="M33" s="98"/>
    </row>
    <row r="34" spans="2:13" s="24" customFormat="1" ht="14.25" customHeight="1">
      <c r="M34" s="98"/>
    </row>
    <row r="35" spans="2:13" ht="13.2" customHeight="1">
      <c r="B35" s="267"/>
      <c r="C35" s="268"/>
      <c r="D35" s="268"/>
      <c r="E35" s="267"/>
      <c r="F35" s="267"/>
      <c r="G35" s="267"/>
      <c r="H35" s="267"/>
    </row>
    <row r="36" spans="2:13">
      <c r="B36" s="21" t="s">
        <v>383</v>
      </c>
    </row>
    <row r="38" spans="2:13">
      <c r="B38" s="21" t="s">
        <v>216</v>
      </c>
    </row>
    <row r="39" spans="2:13" ht="10.199999999999999" customHeight="1"/>
    <row r="40" spans="2:13">
      <c r="B40" s="22" t="s">
        <v>737</v>
      </c>
    </row>
    <row r="41" spans="2:13">
      <c r="B41" s="22" t="s">
        <v>738</v>
      </c>
    </row>
    <row r="42" spans="2:13">
      <c r="B42" s="22" t="s">
        <v>217</v>
      </c>
    </row>
    <row r="44" spans="2:13">
      <c r="B44" s="21" t="s">
        <v>218</v>
      </c>
    </row>
    <row r="45" spans="2:13" ht="10.199999999999999" customHeight="1"/>
    <row r="46" spans="2:13" ht="95.4" customHeight="1">
      <c r="B46" s="627" t="s">
        <v>550</v>
      </c>
      <c r="C46" s="627"/>
      <c r="D46" s="627"/>
      <c r="E46" s="627"/>
      <c r="F46" s="627"/>
      <c r="G46" s="627"/>
      <c r="H46" s="627"/>
      <c r="I46" s="627"/>
      <c r="J46" s="627"/>
      <c r="K46" s="627"/>
    </row>
    <row r="47" spans="2:13">
      <c r="B47" s="58"/>
      <c r="C47" s="58"/>
      <c r="D47" s="58"/>
      <c r="E47" s="58"/>
      <c r="F47" s="58"/>
      <c r="G47" s="58"/>
      <c r="H47" s="58"/>
      <c r="I47" s="58"/>
      <c r="J47" s="58"/>
      <c r="K47" s="58"/>
    </row>
    <row r="48" spans="2:13">
      <c r="B48" s="48" t="s">
        <v>740</v>
      </c>
      <c r="C48" s="58"/>
      <c r="D48" s="58"/>
      <c r="E48" s="58"/>
      <c r="F48" s="58"/>
      <c r="G48" s="58"/>
      <c r="H48" s="58"/>
      <c r="I48" s="58"/>
      <c r="J48" s="58"/>
      <c r="K48" s="58"/>
    </row>
    <row r="49" spans="2:13" ht="10.199999999999999" customHeight="1"/>
    <row r="50" spans="2:13" ht="76.2" customHeight="1">
      <c r="B50" s="627" t="s">
        <v>741</v>
      </c>
      <c r="C50" s="627"/>
      <c r="D50" s="627"/>
      <c r="E50" s="627"/>
      <c r="F50" s="627"/>
      <c r="G50" s="627"/>
      <c r="H50" s="627"/>
      <c r="I50" s="627"/>
      <c r="J50" s="627"/>
      <c r="K50" s="627"/>
    </row>
    <row r="51" spans="2:13" ht="13.8" customHeight="1">
      <c r="B51" s="58"/>
      <c r="C51" s="58"/>
      <c r="D51" s="58"/>
      <c r="E51" s="58"/>
      <c r="F51" s="58"/>
      <c r="G51" s="58"/>
      <c r="H51" s="58"/>
      <c r="I51" s="58"/>
      <c r="J51" s="58"/>
      <c r="K51" s="58"/>
    </row>
    <row r="52" spans="2:13">
      <c r="B52" s="48" t="s">
        <v>739</v>
      </c>
      <c r="C52" s="58"/>
      <c r="D52" s="58"/>
      <c r="E52" s="58"/>
      <c r="F52" s="58"/>
      <c r="G52" s="58"/>
      <c r="H52" s="58"/>
      <c r="I52" s="58"/>
      <c r="J52" s="58"/>
      <c r="K52" s="58"/>
    </row>
    <row r="53" spans="2:13" ht="10.199999999999999" customHeight="1"/>
    <row r="54" spans="2:13" ht="43.2" customHeight="1">
      <c r="B54" s="627" t="s">
        <v>219</v>
      </c>
      <c r="C54" s="627"/>
      <c r="D54" s="627"/>
      <c r="E54" s="627"/>
      <c r="F54" s="627"/>
      <c r="G54" s="627"/>
      <c r="H54" s="627"/>
      <c r="I54" s="627"/>
      <c r="J54" s="627"/>
      <c r="K54" s="627"/>
    </row>
    <row r="55" spans="2:13">
      <c r="B55" s="58"/>
      <c r="C55" s="58"/>
      <c r="D55" s="58"/>
      <c r="E55" s="58"/>
      <c r="F55" s="58"/>
      <c r="G55" s="58"/>
      <c r="H55" s="58"/>
      <c r="I55" s="58"/>
      <c r="J55" s="58"/>
      <c r="K55" s="58"/>
    </row>
    <row r="56" spans="2:13">
      <c r="B56" s="21" t="s">
        <v>220</v>
      </c>
      <c r="C56" s="58"/>
      <c r="D56" s="58"/>
      <c r="E56" s="58"/>
      <c r="F56" s="58"/>
      <c r="G56" s="58"/>
      <c r="H56" s="58"/>
      <c r="I56" s="58"/>
      <c r="J56" s="58"/>
      <c r="K56" s="58"/>
    </row>
    <row r="57" spans="2:13" ht="10.199999999999999" customHeight="1">
      <c r="B57" s="21"/>
    </row>
    <row r="58" spans="2:13">
      <c r="B58" s="48" t="s">
        <v>384</v>
      </c>
      <c r="C58" s="58"/>
      <c r="D58" s="58"/>
      <c r="E58" s="58"/>
      <c r="F58" s="58"/>
      <c r="G58" s="58"/>
      <c r="H58" s="58"/>
      <c r="I58" s="58"/>
      <c r="J58" s="58"/>
      <c r="K58" s="58"/>
    </row>
    <row r="59" spans="2:13" ht="10.199999999999999" customHeight="1"/>
    <row r="60" spans="2:13" ht="42.6" customHeight="1">
      <c r="B60" s="627" t="s">
        <v>742</v>
      </c>
      <c r="C60" s="627"/>
      <c r="D60" s="627"/>
      <c r="E60" s="627"/>
      <c r="F60" s="627"/>
      <c r="G60" s="627"/>
      <c r="H60" s="627"/>
      <c r="I60" s="627"/>
      <c r="J60" s="627"/>
      <c r="K60" s="627"/>
      <c r="M60" s="372"/>
    </row>
    <row r="61" spans="2:13">
      <c r="B61" s="58"/>
      <c r="C61" s="58"/>
      <c r="D61" s="58"/>
      <c r="E61" s="58"/>
      <c r="F61" s="58"/>
      <c r="G61" s="58"/>
      <c r="H61" s="58"/>
      <c r="I61" s="58"/>
      <c r="J61" s="58"/>
      <c r="K61" s="58"/>
    </row>
    <row r="62" spans="2:13" ht="13.95" customHeight="1">
      <c r="B62" s="48" t="s">
        <v>388</v>
      </c>
      <c r="C62" s="48"/>
      <c r="D62" s="48"/>
      <c r="E62" s="48"/>
      <c r="F62" s="48"/>
      <c r="G62" s="48"/>
      <c r="H62" s="48"/>
      <c r="I62" s="48"/>
      <c r="J62" s="48"/>
      <c r="K62" s="48"/>
    </row>
    <row r="63" spans="2:13" ht="10.199999999999999" customHeight="1"/>
    <row r="64" spans="2:13" ht="12" customHeight="1">
      <c r="B64" s="21" t="s">
        <v>385</v>
      </c>
    </row>
    <row r="65" spans="2:11" ht="10.199999999999999" customHeight="1"/>
    <row r="66" spans="2:11" ht="60.75" customHeight="1">
      <c r="B66" s="672" t="s">
        <v>731</v>
      </c>
      <c r="C66" s="672"/>
      <c r="D66" s="672"/>
      <c r="E66" s="672"/>
      <c r="F66" s="672"/>
      <c r="G66" s="672"/>
      <c r="H66" s="672"/>
      <c r="I66" s="672"/>
      <c r="J66" s="672"/>
      <c r="K66" s="672"/>
    </row>
    <row r="67" spans="2:11" ht="10.199999999999999" customHeight="1"/>
    <row r="68" spans="2:11">
      <c r="B68" s="21" t="s">
        <v>386</v>
      </c>
      <c r="C68" s="58"/>
      <c r="D68" s="58"/>
      <c r="E68" s="58"/>
      <c r="F68" s="58"/>
      <c r="G68" s="58"/>
      <c r="H68" s="58"/>
      <c r="I68" s="58"/>
      <c r="J68" s="58"/>
      <c r="K68" s="58"/>
    </row>
    <row r="69" spans="2:11" ht="10.199999999999999" customHeight="1"/>
    <row r="70" spans="2:11" ht="12.6" customHeight="1">
      <c r="B70" s="672" t="s">
        <v>387</v>
      </c>
      <c r="C70" s="672"/>
      <c r="D70" s="672"/>
      <c r="E70" s="672"/>
      <c r="F70" s="672"/>
      <c r="G70" s="672"/>
      <c r="H70" s="672"/>
      <c r="I70" s="672"/>
      <c r="J70" s="672"/>
      <c r="K70" s="672"/>
    </row>
    <row r="71" spans="2:11" ht="8.4" customHeight="1"/>
    <row r="72" spans="2:11" ht="25.2" customHeight="1">
      <c r="B72" s="672" t="s">
        <v>551</v>
      </c>
      <c r="C72" s="672"/>
      <c r="D72" s="672"/>
      <c r="E72" s="672"/>
      <c r="F72" s="672"/>
      <c r="G72" s="672"/>
      <c r="H72" s="672"/>
      <c r="I72" s="672"/>
      <c r="J72" s="672"/>
      <c r="K72" s="672"/>
    </row>
    <row r="73" spans="2:11" ht="8.4" customHeight="1"/>
    <row r="74" spans="2:11" ht="29.25" customHeight="1">
      <c r="B74" s="672" t="s">
        <v>743</v>
      </c>
      <c r="C74" s="672"/>
      <c r="D74" s="672"/>
      <c r="E74" s="672"/>
      <c r="F74" s="672"/>
      <c r="G74" s="672"/>
      <c r="H74" s="672"/>
      <c r="I74" s="672"/>
      <c r="J74" s="672"/>
      <c r="K74" s="672"/>
    </row>
    <row r="75" spans="2:11" ht="13.2" customHeight="1">
      <c r="B75" s="58"/>
      <c r="C75" s="58"/>
      <c r="D75" s="58"/>
      <c r="E75" s="58"/>
      <c r="F75" s="58"/>
      <c r="G75" s="58"/>
      <c r="H75" s="58"/>
      <c r="I75" s="58"/>
      <c r="J75" s="58"/>
      <c r="K75" s="58"/>
    </row>
    <row r="76" spans="2:11" ht="13.2" customHeight="1">
      <c r="B76" s="21" t="s">
        <v>502</v>
      </c>
      <c r="C76" s="58"/>
      <c r="D76" s="58"/>
      <c r="E76" s="58"/>
      <c r="F76" s="58"/>
      <c r="G76" s="58"/>
      <c r="H76" s="58"/>
      <c r="I76" s="58"/>
      <c r="J76" s="58"/>
      <c r="K76" s="58"/>
    </row>
    <row r="77" spans="2:11" ht="9.6" customHeight="1">
      <c r="B77" s="21"/>
      <c r="C77" s="58"/>
      <c r="D77" s="58"/>
      <c r="E77" s="58"/>
      <c r="F77" s="58"/>
      <c r="G77" s="58"/>
      <c r="H77" s="58"/>
      <c r="I77" s="58"/>
      <c r="J77" s="58"/>
      <c r="K77" s="58"/>
    </row>
    <row r="78" spans="2:11" ht="42.6" customHeight="1">
      <c r="B78" s="627" t="s">
        <v>744</v>
      </c>
      <c r="C78" s="627"/>
      <c r="D78" s="627"/>
      <c r="E78" s="627"/>
      <c r="F78" s="627"/>
      <c r="G78" s="627"/>
      <c r="H78" s="627"/>
      <c r="I78" s="627"/>
      <c r="J78" s="627"/>
      <c r="K78" s="627"/>
    </row>
    <row r="79" spans="2:11" ht="13.2" customHeight="1">
      <c r="B79" s="58"/>
      <c r="C79" s="58"/>
      <c r="D79" s="58"/>
      <c r="E79" s="58"/>
      <c r="F79" s="58"/>
      <c r="G79" s="58"/>
      <c r="H79" s="58"/>
      <c r="I79" s="58"/>
      <c r="J79" s="58"/>
      <c r="K79" s="58"/>
    </row>
    <row r="80" spans="2:11" ht="13.2" customHeight="1">
      <c r="B80" s="21" t="s">
        <v>503</v>
      </c>
      <c r="C80" s="58"/>
      <c r="D80" s="58"/>
      <c r="E80" s="58"/>
      <c r="F80" s="58"/>
      <c r="G80" s="58"/>
      <c r="H80" s="58"/>
      <c r="I80" s="58"/>
      <c r="J80" s="58"/>
      <c r="K80" s="58"/>
    </row>
    <row r="81" spans="2:14" ht="82.8" customHeight="1">
      <c r="B81" s="627" t="s">
        <v>527</v>
      </c>
      <c r="C81" s="627"/>
      <c r="D81" s="627"/>
      <c r="E81" s="627"/>
      <c r="F81" s="627"/>
      <c r="G81" s="627"/>
      <c r="H81" s="627"/>
      <c r="I81" s="627"/>
      <c r="J81" s="627"/>
      <c r="K81" s="627"/>
    </row>
    <row r="82" spans="2:14" ht="13.2" customHeight="1">
      <c r="B82" s="58"/>
      <c r="C82" s="58"/>
      <c r="D82" s="58"/>
      <c r="E82" s="58"/>
      <c r="F82" s="58"/>
      <c r="G82" s="58"/>
      <c r="H82" s="58"/>
      <c r="I82" s="58"/>
      <c r="J82" s="58"/>
      <c r="K82" s="58"/>
    </row>
    <row r="83" spans="2:14" ht="43.2" customHeight="1">
      <c r="B83" s="627" t="s">
        <v>552</v>
      </c>
      <c r="C83" s="627"/>
      <c r="D83" s="627"/>
      <c r="E83" s="627"/>
      <c r="F83" s="627"/>
      <c r="G83" s="627"/>
      <c r="H83" s="627"/>
      <c r="I83" s="627"/>
      <c r="J83" s="627"/>
      <c r="K83" s="627"/>
      <c r="N83" s="97"/>
    </row>
    <row r="84" spans="2:14" ht="13.2" customHeight="1">
      <c r="B84" s="58"/>
      <c r="C84" s="58"/>
      <c r="D84" s="58"/>
      <c r="E84" s="58"/>
      <c r="F84" s="58"/>
      <c r="G84" s="58"/>
      <c r="H84" s="58"/>
      <c r="I84" s="58"/>
      <c r="J84" s="58"/>
      <c r="K84" s="58"/>
    </row>
    <row r="85" spans="2:14">
      <c r="B85" s="21" t="s">
        <v>504</v>
      </c>
    </row>
    <row r="86" spans="2:14" ht="10.199999999999999" customHeight="1"/>
    <row r="87" spans="2:14" s="23" customFormat="1" ht="28.2" customHeight="1">
      <c r="B87" s="671" t="s">
        <v>553</v>
      </c>
      <c r="C87" s="671"/>
      <c r="D87" s="671"/>
      <c r="E87" s="671"/>
      <c r="F87" s="671"/>
      <c r="G87" s="671"/>
      <c r="H87" s="671"/>
      <c r="I87" s="671"/>
      <c r="J87" s="671"/>
      <c r="K87" s="671"/>
      <c r="M87" s="99"/>
    </row>
    <row r="88" spans="2:14" ht="6.6" customHeight="1"/>
    <row r="89" spans="2:14" ht="25.95" customHeight="1">
      <c r="B89" s="627" t="s">
        <v>437</v>
      </c>
      <c r="C89" s="627"/>
      <c r="D89" s="627"/>
      <c r="E89" s="627"/>
      <c r="F89" s="627"/>
      <c r="G89" s="627"/>
      <c r="H89" s="627"/>
      <c r="I89" s="627"/>
      <c r="J89" s="627"/>
      <c r="K89" s="627"/>
    </row>
    <row r="90" spans="2:14" ht="13.5" customHeight="1">
      <c r="B90" s="58"/>
      <c r="C90" s="58"/>
      <c r="D90" s="58"/>
      <c r="E90" s="58"/>
      <c r="F90" s="58"/>
      <c r="G90" s="58"/>
      <c r="H90" s="58"/>
      <c r="I90" s="58"/>
      <c r="J90" s="58"/>
      <c r="K90" s="58"/>
    </row>
    <row r="91" spans="2:14">
      <c r="B91" s="21" t="s">
        <v>505</v>
      </c>
    </row>
    <row r="92" spans="2:14" ht="10.199999999999999" customHeight="1"/>
    <row r="93" spans="2:14" ht="30" customHeight="1">
      <c r="B93" s="627" t="s">
        <v>390</v>
      </c>
      <c r="C93" s="627"/>
      <c r="D93" s="627"/>
      <c r="E93" s="627"/>
      <c r="F93" s="627"/>
      <c r="G93" s="627"/>
      <c r="H93" s="627"/>
      <c r="I93" s="627"/>
      <c r="J93" s="627"/>
      <c r="K93" s="627"/>
    </row>
    <row r="94" spans="2:14" ht="6.6" customHeight="1"/>
    <row r="95" spans="2:14" ht="28.2" customHeight="1">
      <c r="B95" s="671" t="s">
        <v>419</v>
      </c>
      <c r="C95" s="671"/>
      <c r="D95" s="671"/>
      <c r="E95" s="671"/>
      <c r="F95" s="671"/>
      <c r="G95" s="671"/>
      <c r="H95" s="671"/>
      <c r="I95" s="671"/>
      <c r="J95" s="671"/>
      <c r="K95" s="671"/>
    </row>
    <row r="96" spans="2:14">
      <c r="B96" s="24"/>
      <c r="C96" s="24"/>
      <c r="D96" s="24"/>
      <c r="E96" s="24"/>
      <c r="F96" s="24"/>
      <c r="G96" s="24"/>
      <c r="H96" s="24"/>
      <c r="I96" s="24"/>
      <c r="J96" s="24"/>
      <c r="K96" s="24"/>
    </row>
    <row r="97" spans="2:11">
      <c r="B97" s="21" t="s">
        <v>506</v>
      </c>
      <c r="C97" s="24"/>
      <c r="D97" s="24"/>
      <c r="E97" s="24"/>
      <c r="F97" s="24"/>
      <c r="G97" s="24"/>
      <c r="H97" s="24"/>
      <c r="I97" s="24"/>
      <c r="J97" s="24"/>
      <c r="K97" s="24"/>
    </row>
    <row r="98" spans="2:11" ht="10.199999999999999" customHeight="1"/>
    <row r="99" spans="2:11" ht="248.4" customHeight="1">
      <c r="B99" s="627" t="s">
        <v>528</v>
      </c>
      <c r="C99" s="627"/>
      <c r="D99" s="627"/>
      <c r="E99" s="627"/>
      <c r="F99" s="627"/>
      <c r="G99" s="627"/>
      <c r="H99" s="627"/>
      <c r="I99" s="627"/>
      <c r="J99" s="627"/>
      <c r="K99" s="627"/>
    </row>
    <row r="101" spans="2:11">
      <c r="B101" s="21" t="s">
        <v>389</v>
      </c>
      <c r="C101" s="21"/>
      <c r="D101" s="21"/>
      <c r="E101" s="21"/>
      <c r="F101" s="21"/>
      <c r="G101" s="21"/>
    </row>
    <row r="102" spans="2:11" ht="16.2" customHeight="1">
      <c r="B102" s="627"/>
      <c r="C102" s="627"/>
      <c r="D102" s="627"/>
      <c r="E102" s="627"/>
      <c r="F102" s="627"/>
      <c r="G102" s="627"/>
      <c r="H102" s="627"/>
      <c r="I102" s="627"/>
      <c r="J102" s="627"/>
      <c r="K102" s="627"/>
    </row>
    <row r="103" spans="2:11" ht="40.950000000000003" customHeight="1">
      <c r="B103" s="627" t="s">
        <v>554</v>
      </c>
      <c r="C103" s="627"/>
      <c r="D103" s="627"/>
      <c r="E103" s="627"/>
      <c r="F103" s="627"/>
      <c r="G103" s="627"/>
      <c r="H103" s="627"/>
      <c r="I103" s="627"/>
      <c r="J103" s="627"/>
      <c r="K103" s="627"/>
    </row>
    <row r="105" spans="2:11" ht="15.6">
      <c r="D105" s="2"/>
      <c r="G105" s="2"/>
      <c r="I105" s="2"/>
      <c r="J105" s="2"/>
    </row>
    <row r="106" spans="2:11">
      <c r="B106" s="50"/>
      <c r="F106" s="95"/>
      <c r="H106" s="96"/>
    </row>
  </sheetData>
  <customSheetViews>
    <customSheetView guid="{970CBB53-F4B3-462F-AEFE-2BC403F5F0AD}" showPageBreaks="1" showGridLines="0" printArea="1" view="pageBreakPreview" topLeftCell="A46">
      <pageMargins left="0.7" right="0.7" top="0.75" bottom="0.75" header="0.3" footer="0.3"/>
      <pageSetup scale="73" orientation="portrait" r:id="rId1"/>
    </customSheetView>
    <customSheetView guid="{7F8679DA-D059-4901-ACAC-85DFCE49504A}" scale="90" showGridLines="0" topLeftCell="A71">
      <selection activeCell="B63" sqref="B63:K63"/>
      <rowBreaks count="1" manualBreakCount="1">
        <brk id="54" max="11" man="1"/>
      </rowBreaks>
      <pageMargins left="0.7" right="0.7" top="0.75" bottom="0.75" header="0.3" footer="0.3"/>
      <pageSetup scale="62" orientation="portrait" r:id="rId2"/>
    </customSheetView>
    <customSheetView guid="{599159CD-1620-491F-A2F6-FFBFC633DFF1}" scale="90" showGridLines="0" printArea="1">
      <selection activeCell="M5" sqref="M5"/>
      <rowBreaks count="1" manualBreakCount="1">
        <brk id="55" max="11" man="1"/>
      </rowBreaks>
      <pageMargins left="0.7" right="0.7" top="0.75" bottom="0.75" header="0.3" footer="0.3"/>
      <pageSetup scale="62" orientation="portrait" r:id="rId3"/>
    </customSheetView>
  </customSheetViews>
  <mergeCells count="27">
    <mergeCell ref="B7:K7"/>
    <mergeCell ref="B72:K72"/>
    <mergeCell ref="B4:K4"/>
    <mergeCell ref="B12:K12"/>
    <mergeCell ref="B6:K6"/>
    <mergeCell ref="B54:K54"/>
    <mergeCell ref="B60:K60"/>
    <mergeCell ref="B66:K66"/>
    <mergeCell ref="B25:B26"/>
    <mergeCell ref="B8:K8"/>
    <mergeCell ref="B18:K19"/>
    <mergeCell ref="C25:D25"/>
    <mergeCell ref="B103:K103"/>
    <mergeCell ref="B99:K99"/>
    <mergeCell ref="B95:K95"/>
    <mergeCell ref="B89:K89"/>
    <mergeCell ref="B93:K93"/>
    <mergeCell ref="B102:K102"/>
    <mergeCell ref="B87:K87"/>
    <mergeCell ref="B74:K74"/>
    <mergeCell ref="B33:K33"/>
    <mergeCell ref="B46:K46"/>
    <mergeCell ref="B78:K78"/>
    <mergeCell ref="B50:K50"/>
    <mergeCell ref="B81:K81"/>
    <mergeCell ref="B83:K83"/>
    <mergeCell ref="B70:K70"/>
  </mergeCells>
  <pageMargins left="0.7" right="0.7" top="0.75" bottom="0.75" header="0.3" footer="0.3"/>
  <pageSetup paperSize="9" scale="61" orientation="portrait" r:id="rId4"/>
  <rowBreaks count="1" manualBreakCount="1">
    <brk id="61" max="11" man="1"/>
  </rowBreaks>
  <drawing r:id="rId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92D050"/>
  </sheetPr>
  <dimension ref="A1:N195"/>
  <sheetViews>
    <sheetView showGridLines="0" view="pageBreakPreview" topLeftCell="A52" zoomScaleNormal="85" zoomScaleSheetLayoutView="100" workbookViewId="0">
      <selection activeCell="B75" sqref="B75"/>
    </sheetView>
  </sheetViews>
  <sheetFormatPr baseColWidth="10" defaultColWidth="9.33203125" defaultRowHeight="13.8"/>
  <cols>
    <col min="1" max="1" width="4.33203125" style="102" customWidth="1"/>
    <col min="2" max="2" width="62.44140625" style="14" customWidth="1"/>
    <col min="3" max="3" width="20" style="14" customWidth="1"/>
    <col min="4" max="4" width="20.109375" style="14" customWidth="1"/>
    <col min="5" max="5" width="19" style="14" customWidth="1"/>
    <col min="6" max="6" width="19.5546875" style="14" customWidth="1"/>
    <col min="7" max="7" width="15.109375" style="14" bestFit="1" customWidth="1"/>
    <col min="8" max="8" width="17.88671875" style="14" customWidth="1"/>
    <col min="9" max="9" width="1.109375" style="14" customWidth="1"/>
    <col min="10" max="10" width="18.6640625" style="14" customWidth="1"/>
    <col min="11" max="11" width="9.33203125" style="14"/>
    <col min="12" max="13" width="9.33203125" style="14" customWidth="1"/>
    <col min="14" max="16384" width="9.33203125" style="14"/>
  </cols>
  <sheetData>
    <row r="1" spans="1:14">
      <c r="A1" s="101"/>
      <c r="B1" s="217"/>
      <c r="C1" s="217"/>
      <c r="D1" s="217"/>
      <c r="E1" s="217"/>
      <c r="F1" s="217"/>
      <c r="G1" s="217"/>
      <c r="H1" s="217"/>
    </row>
    <row r="2" spans="1:14">
      <c r="A2" s="101"/>
      <c r="B2" s="217"/>
      <c r="C2" s="217"/>
      <c r="D2" s="217"/>
      <c r="E2" s="217"/>
      <c r="F2" s="217"/>
      <c r="G2" s="217"/>
      <c r="H2" s="217"/>
    </row>
    <row r="3" spans="1:14">
      <c r="A3" s="101"/>
      <c r="B3" s="217"/>
      <c r="C3" s="217"/>
      <c r="D3" s="217"/>
      <c r="E3" s="217"/>
      <c r="F3" s="217"/>
      <c r="G3" s="217"/>
      <c r="H3" s="217"/>
    </row>
    <row r="4" spans="1:14">
      <c r="A4" s="101"/>
      <c r="B4" s="217"/>
      <c r="C4" s="217"/>
      <c r="D4" s="217"/>
      <c r="E4" s="217"/>
      <c r="F4" s="217"/>
      <c r="G4" s="217"/>
      <c r="H4" s="217"/>
    </row>
    <row r="5" spans="1:14">
      <c r="A5" s="101"/>
      <c r="B5" s="217"/>
      <c r="C5" s="217"/>
      <c r="D5" s="217"/>
      <c r="E5" s="217"/>
      <c r="F5" s="217"/>
      <c r="G5" s="217"/>
      <c r="H5" s="217"/>
    </row>
    <row r="6" spans="1:14">
      <c r="A6" s="101"/>
      <c r="B6" s="217"/>
      <c r="C6" s="217"/>
      <c r="D6" s="217"/>
      <c r="E6" s="217"/>
      <c r="F6" s="217"/>
      <c r="G6" s="217"/>
      <c r="H6" s="217"/>
    </row>
    <row r="7" spans="1:14">
      <c r="A7" s="101"/>
      <c r="B7" s="217"/>
      <c r="C7" s="217"/>
      <c r="D7" s="217"/>
      <c r="E7" s="217"/>
      <c r="F7" s="217"/>
      <c r="G7" s="217"/>
      <c r="H7" s="217"/>
    </row>
    <row r="8" spans="1:14">
      <c r="A8" s="101"/>
      <c r="B8" s="217"/>
      <c r="C8" s="217"/>
      <c r="D8" s="217"/>
      <c r="E8" s="217"/>
      <c r="F8" s="217"/>
      <c r="G8" s="217"/>
      <c r="H8" s="217"/>
    </row>
    <row r="9" spans="1:14">
      <c r="A9" s="101"/>
      <c r="B9" s="217"/>
      <c r="C9" s="217"/>
      <c r="D9" s="217"/>
      <c r="E9" s="217"/>
      <c r="F9" s="217"/>
      <c r="G9" s="217"/>
      <c r="H9" s="217"/>
    </row>
    <row r="10" spans="1:14">
      <c r="A10" s="101"/>
      <c r="B10" s="217"/>
      <c r="C10" s="217"/>
      <c r="D10" s="217"/>
      <c r="E10" s="217"/>
      <c r="F10" s="217"/>
      <c r="G10" s="217"/>
      <c r="H10" s="217"/>
    </row>
    <row r="11" spans="1:14">
      <c r="A11" s="101"/>
      <c r="B11" s="217"/>
      <c r="C11" s="217"/>
      <c r="D11" s="217"/>
      <c r="E11" s="217"/>
      <c r="F11" s="217"/>
      <c r="G11" s="217"/>
      <c r="H11" s="217"/>
    </row>
    <row r="12" spans="1:14" ht="14.25" customHeight="1">
      <c r="A12" s="176"/>
      <c r="B12" s="217" t="s">
        <v>416</v>
      </c>
    </row>
    <row r="13" spans="1:14">
      <c r="A13" s="176"/>
    </row>
    <row r="14" spans="1:14" s="29" customFormat="1">
      <c r="A14" s="177"/>
      <c r="B14" s="21" t="s">
        <v>400</v>
      </c>
      <c r="C14" s="22"/>
      <c r="D14" s="22"/>
      <c r="L14" s="199"/>
      <c r="M14" s="199"/>
      <c r="N14" s="199"/>
    </row>
    <row r="15" spans="1:14" ht="9.6" customHeight="1">
      <c r="A15" s="176"/>
      <c r="B15" s="185"/>
      <c r="D15" s="500"/>
      <c r="F15" s="501"/>
    </row>
    <row r="16" spans="1:14" ht="14.4">
      <c r="A16" s="176"/>
      <c r="B16" s="185" t="s">
        <v>571</v>
      </c>
      <c r="D16" s="500"/>
      <c r="F16" s="501"/>
    </row>
    <row r="17" spans="1:14" ht="9.6" customHeight="1">
      <c r="A17" s="176"/>
      <c r="B17" s="49"/>
      <c r="D17" s="500"/>
      <c r="F17" s="501"/>
    </row>
    <row r="18" spans="1:14" ht="13.2" customHeight="1">
      <c r="A18" s="176"/>
      <c r="B18" s="502" t="s">
        <v>766</v>
      </c>
      <c r="D18" s="500"/>
      <c r="F18" s="501"/>
    </row>
    <row r="19" spans="1:14" s="29" customFormat="1">
      <c r="A19" s="177"/>
      <c r="B19" s="132"/>
      <c r="L19" s="199"/>
      <c r="M19" s="199"/>
      <c r="N19" s="199"/>
    </row>
    <row r="20" spans="1:14" ht="14.4">
      <c r="A20" s="176"/>
      <c r="B20" s="185" t="s">
        <v>572</v>
      </c>
      <c r="D20" s="500"/>
      <c r="F20" s="501"/>
    </row>
    <row r="21" spans="1:14" ht="9.6" customHeight="1">
      <c r="A21" s="176"/>
      <c r="B21" s="49"/>
      <c r="D21" s="500"/>
      <c r="F21" s="501"/>
    </row>
    <row r="22" spans="1:14" s="29" customFormat="1">
      <c r="A22" s="177"/>
      <c r="B22" s="503" t="s">
        <v>122</v>
      </c>
      <c r="C22" s="504">
        <v>44742</v>
      </c>
      <c r="D22" s="504">
        <v>44561</v>
      </c>
      <c r="L22" s="199"/>
      <c r="M22" s="199"/>
      <c r="N22" s="199"/>
    </row>
    <row r="23" spans="1:14" s="29" customFormat="1">
      <c r="A23" s="177"/>
      <c r="B23" s="371" t="s">
        <v>565</v>
      </c>
      <c r="C23" s="519">
        <v>684131895</v>
      </c>
      <c r="D23" s="583">
        <v>0</v>
      </c>
      <c r="L23" s="199"/>
      <c r="M23" s="199"/>
      <c r="N23" s="199"/>
    </row>
    <row r="24" spans="1:14" s="29" customFormat="1">
      <c r="A24" s="177"/>
      <c r="B24" s="237" t="s">
        <v>494</v>
      </c>
      <c r="C24" s="522">
        <v>684131895</v>
      </c>
      <c r="D24" s="522">
        <v>0</v>
      </c>
      <c r="E24" s="180">
        <v>0</v>
      </c>
      <c r="L24" s="199"/>
      <c r="M24" s="199"/>
      <c r="N24" s="199"/>
    </row>
    <row r="25" spans="1:14" s="29" customFormat="1">
      <c r="A25" s="177"/>
      <c r="B25" s="132"/>
      <c r="L25" s="199"/>
      <c r="M25" s="199"/>
      <c r="N25" s="199"/>
    </row>
    <row r="26" spans="1:14" s="29" customFormat="1">
      <c r="A26" s="177"/>
      <c r="B26" s="45" t="s">
        <v>768</v>
      </c>
      <c r="L26" s="199"/>
      <c r="M26" s="199"/>
      <c r="N26" s="199"/>
    </row>
    <row r="27" spans="1:14" s="29" customFormat="1">
      <c r="A27" s="177"/>
      <c r="B27" s="45"/>
      <c r="L27" s="199"/>
      <c r="M27" s="199"/>
      <c r="N27" s="199"/>
    </row>
    <row r="28" spans="1:14" s="29" customFormat="1">
      <c r="A28" s="177"/>
      <c r="B28" s="29" t="s">
        <v>767</v>
      </c>
      <c r="L28" s="199"/>
      <c r="M28" s="199"/>
      <c r="N28" s="199"/>
    </row>
    <row r="29" spans="1:14" s="29" customFormat="1">
      <c r="A29" s="177"/>
      <c r="L29" s="199"/>
      <c r="M29" s="199"/>
      <c r="N29" s="199"/>
    </row>
    <row r="30" spans="1:14" s="29" customFormat="1">
      <c r="A30" s="177"/>
      <c r="B30" s="45" t="s">
        <v>771</v>
      </c>
      <c r="L30" s="199"/>
      <c r="M30" s="199"/>
      <c r="N30" s="199"/>
    </row>
    <row r="31" spans="1:14" s="29" customFormat="1">
      <c r="A31" s="177"/>
      <c r="B31" s="45"/>
      <c r="L31" s="199"/>
      <c r="M31" s="199"/>
      <c r="N31" s="199"/>
    </row>
    <row r="32" spans="1:14" s="29" customFormat="1">
      <c r="A32" s="177"/>
      <c r="B32" s="29" t="s">
        <v>769</v>
      </c>
      <c r="L32" s="199"/>
      <c r="M32" s="199"/>
      <c r="N32" s="199"/>
    </row>
    <row r="33" spans="1:14" s="29" customFormat="1">
      <c r="A33" s="177"/>
      <c r="L33" s="199"/>
      <c r="M33" s="199"/>
      <c r="N33" s="199"/>
    </row>
    <row r="34" spans="1:14" s="29" customFormat="1">
      <c r="A34" s="177"/>
      <c r="B34" s="45" t="s">
        <v>772</v>
      </c>
      <c r="L34" s="199"/>
      <c r="M34" s="199"/>
      <c r="N34" s="199"/>
    </row>
    <row r="35" spans="1:14" s="29" customFormat="1">
      <c r="A35" s="177"/>
      <c r="B35" s="45"/>
      <c r="L35" s="199"/>
      <c r="M35" s="199"/>
      <c r="N35" s="199"/>
    </row>
    <row r="36" spans="1:14" s="29" customFormat="1">
      <c r="A36" s="177"/>
      <c r="B36" s="29" t="s">
        <v>770</v>
      </c>
      <c r="L36" s="199"/>
      <c r="M36" s="199"/>
      <c r="N36" s="199"/>
    </row>
    <row r="37" spans="1:14" s="29" customFormat="1">
      <c r="A37" s="177"/>
      <c r="B37" s="132"/>
      <c r="L37" s="199"/>
      <c r="M37" s="199"/>
      <c r="N37" s="199"/>
    </row>
    <row r="38" spans="1:14" ht="14.4">
      <c r="A38" s="176"/>
      <c r="B38" s="21" t="s">
        <v>776</v>
      </c>
      <c r="D38" s="500"/>
      <c r="F38" s="501"/>
    </row>
    <row r="39" spans="1:14" ht="13.2" customHeight="1">
      <c r="A39" s="176"/>
      <c r="B39" s="505" t="s">
        <v>524</v>
      </c>
      <c r="D39" s="500"/>
      <c r="F39" s="501"/>
    </row>
    <row r="40" spans="1:14" ht="13.2" customHeight="1">
      <c r="A40" s="176"/>
      <c r="B40" s="217"/>
      <c r="D40" s="500"/>
    </row>
    <row r="41" spans="1:14">
      <c r="A41" s="176"/>
      <c r="B41" s="498" t="s">
        <v>773</v>
      </c>
      <c r="C41" s="499" t="s">
        <v>774</v>
      </c>
      <c r="D41" s="499" t="s">
        <v>495</v>
      </c>
      <c r="E41" s="499" t="s">
        <v>496</v>
      </c>
      <c r="F41" s="499" t="s">
        <v>497</v>
      </c>
    </row>
    <row r="42" spans="1:14">
      <c r="A42" s="176"/>
      <c r="B42" s="495" t="s">
        <v>99</v>
      </c>
      <c r="C42" s="496">
        <v>32272727</v>
      </c>
      <c r="D42" s="496">
        <v>0</v>
      </c>
      <c r="E42" s="496">
        <v>1613636</v>
      </c>
      <c r="F42" s="496">
        <v>30659091</v>
      </c>
    </row>
    <row r="43" spans="1:14">
      <c r="A43" s="176"/>
      <c r="B43" s="495" t="s">
        <v>775</v>
      </c>
      <c r="C43" s="496">
        <v>38699244</v>
      </c>
      <c r="D43" s="496">
        <v>0</v>
      </c>
      <c r="E43" s="496">
        <v>5692877</v>
      </c>
      <c r="F43" s="496">
        <v>33006367</v>
      </c>
    </row>
    <row r="44" spans="1:14">
      <c r="A44" s="176"/>
      <c r="B44" s="495" t="s">
        <v>333</v>
      </c>
      <c r="C44" s="496">
        <v>42764637</v>
      </c>
      <c r="D44" s="496">
        <v>0</v>
      </c>
      <c r="E44" s="496">
        <v>7312574</v>
      </c>
      <c r="F44" s="496">
        <v>35452063</v>
      </c>
    </row>
    <row r="45" spans="1:14">
      <c r="A45" s="176"/>
      <c r="B45" s="495" t="s">
        <v>338</v>
      </c>
      <c r="C45" s="496">
        <v>14410909</v>
      </c>
      <c r="D45" s="496">
        <v>0</v>
      </c>
      <c r="E45" s="496">
        <v>3602727</v>
      </c>
      <c r="F45" s="496">
        <v>10808182</v>
      </c>
    </row>
    <row r="46" spans="1:14">
      <c r="A46" s="176"/>
      <c r="B46" s="237" t="s">
        <v>556</v>
      </c>
      <c r="C46" s="497">
        <v>128147517</v>
      </c>
      <c r="D46" s="497">
        <v>0</v>
      </c>
      <c r="E46" s="497">
        <v>18221814</v>
      </c>
      <c r="F46" s="497">
        <v>109925703</v>
      </c>
    </row>
    <row r="47" spans="1:14">
      <c r="A47" s="176"/>
      <c r="B47" s="237" t="s">
        <v>490</v>
      </c>
      <c r="C47" s="497">
        <v>103984332</v>
      </c>
      <c r="D47" s="497">
        <v>0</v>
      </c>
      <c r="E47" s="497">
        <v>-7044815</v>
      </c>
      <c r="F47" s="497">
        <v>96939517</v>
      </c>
    </row>
    <row r="48" spans="1:14">
      <c r="A48" s="176"/>
      <c r="B48" s="506"/>
      <c r="C48" s="507"/>
      <c r="D48" s="500"/>
    </row>
    <row r="49" spans="1:6">
      <c r="A49" s="176"/>
      <c r="B49" s="21" t="s">
        <v>777</v>
      </c>
      <c r="C49" s="507"/>
      <c r="D49" s="500"/>
    </row>
    <row r="50" spans="1:6" ht="9.6" customHeight="1">
      <c r="A50" s="176"/>
      <c r="B50" s="49"/>
      <c r="D50" s="500"/>
      <c r="F50" s="501"/>
    </row>
    <row r="51" spans="1:6" ht="14.4" customHeight="1">
      <c r="A51" s="176"/>
      <c r="B51" s="29" t="s">
        <v>778</v>
      </c>
      <c r="D51" s="500"/>
      <c r="F51" s="501"/>
    </row>
    <row r="52" spans="1:6">
      <c r="A52" s="176"/>
      <c r="B52" s="217"/>
      <c r="D52" s="500"/>
    </row>
    <row r="53" spans="1:6" ht="14.4">
      <c r="A53" s="176"/>
      <c r="B53" s="217" t="s">
        <v>781</v>
      </c>
      <c r="C53" s="523"/>
      <c r="D53" s="500"/>
    </row>
    <row r="54" spans="1:6">
      <c r="A54" s="176"/>
      <c r="B54" s="502" t="s">
        <v>782</v>
      </c>
      <c r="D54" s="500"/>
    </row>
    <row r="55" spans="1:6">
      <c r="A55" s="176"/>
      <c r="B55" s="502"/>
      <c r="D55" s="500"/>
    </row>
    <row r="56" spans="1:6">
      <c r="A56" s="176"/>
      <c r="B56" s="503" t="s">
        <v>54</v>
      </c>
      <c r="C56" s="526">
        <v>44651</v>
      </c>
      <c r="D56" s="527">
        <v>44561</v>
      </c>
    </row>
    <row r="57" spans="1:6">
      <c r="A57" s="176"/>
      <c r="B57" s="371" t="s">
        <v>231</v>
      </c>
      <c r="C57" s="524">
        <v>1404863</v>
      </c>
      <c r="D57" s="525">
        <v>1454883</v>
      </c>
    </row>
    <row r="58" spans="1:6">
      <c r="A58" s="176"/>
      <c r="B58" s="371" t="s">
        <v>783</v>
      </c>
      <c r="C58" s="524">
        <v>90838052</v>
      </c>
      <c r="D58" s="525">
        <v>50317160</v>
      </c>
    </row>
    <row r="59" spans="1:6">
      <c r="A59" s="176"/>
      <c r="B59" s="371" t="s">
        <v>692</v>
      </c>
      <c r="C59" s="524">
        <v>41324400</v>
      </c>
      <c r="D59" s="525">
        <v>0</v>
      </c>
    </row>
    <row r="60" spans="1:6">
      <c r="A60" s="176"/>
      <c r="B60" s="371" t="s">
        <v>624</v>
      </c>
      <c r="C60" s="524">
        <v>21872718</v>
      </c>
      <c r="D60" s="524">
        <v>21872718</v>
      </c>
    </row>
    <row r="61" spans="1:6">
      <c r="A61" s="176"/>
      <c r="B61" s="237" t="s">
        <v>55</v>
      </c>
      <c r="C61" s="528">
        <v>155440033</v>
      </c>
      <c r="D61" s="528">
        <v>73644761</v>
      </c>
    </row>
    <row r="62" spans="1:6">
      <c r="A62" s="176"/>
      <c r="B62" s="217"/>
      <c r="D62" s="500"/>
    </row>
    <row r="63" spans="1:6">
      <c r="A63" s="176"/>
      <c r="B63" s="217" t="s">
        <v>784</v>
      </c>
      <c r="D63" s="500"/>
    </row>
    <row r="64" spans="1:6">
      <c r="A64" s="176"/>
      <c r="B64" s="217"/>
      <c r="D64" s="500"/>
    </row>
    <row r="65" spans="1:6">
      <c r="A65" s="176"/>
      <c r="B65" s="14" t="s">
        <v>785</v>
      </c>
      <c r="D65" s="500"/>
    </row>
    <row r="66" spans="1:6">
      <c r="A66" s="176"/>
      <c r="B66" s="217"/>
      <c r="D66" s="500"/>
    </row>
    <row r="67" spans="1:6">
      <c r="A67" s="176"/>
      <c r="B67" s="21" t="s">
        <v>786</v>
      </c>
      <c r="D67" s="500"/>
    </row>
    <row r="68" spans="1:6">
      <c r="A68" s="176"/>
      <c r="B68" s="14" t="s">
        <v>403</v>
      </c>
      <c r="D68" s="500"/>
    </row>
    <row r="69" spans="1:6">
      <c r="A69" s="176"/>
      <c r="B69" s="217"/>
      <c r="D69" s="500"/>
    </row>
    <row r="70" spans="1:6" ht="18" customHeight="1">
      <c r="A70" s="176"/>
      <c r="B70" s="503" t="s">
        <v>122</v>
      </c>
      <c r="C70" s="504">
        <v>44742</v>
      </c>
      <c r="D70" s="504">
        <v>44561</v>
      </c>
    </row>
    <row r="71" spans="1:6">
      <c r="A71" s="176"/>
      <c r="B71" s="518" t="s">
        <v>261</v>
      </c>
      <c r="C71" s="519">
        <v>1249327</v>
      </c>
      <c r="D71" s="521">
        <v>0</v>
      </c>
    </row>
    <row r="72" spans="1:6">
      <c r="A72" s="176"/>
      <c r="B72" s="237" t="s">
        <v>55</v>
      </c>
      <c r="C72" s="522">
        <v>1249327</v>
      </c>
      <c r="D72" s="522">
        <v>0</v>
      </c>
      <c r="E72" s="509"/>
      <c r="F72" s="509"/>
    </row>
    <row r="73" spans="1:6">
      <c r="A73" s="176"/>
      <c r="B73" s="187"/>
      <c r="C73" s="510"/>
      <c r="D73" s="510"/>
    </row>
    <row r="74" spans="1:6">
      <c r="A74" s="176"/>
      <c r="B74" s="21" t="s">
        <v>787</v>
      </c>
      <c r="D74" s="500"/>
    </row>
    <row r="75" spans="1:6">
      <c r="A75" s="176"/>
      <c r="B75" s="14" t="s">
        <v>403</v>
      </c>
      <c r="D75" s="500"/>
    </row>
    <row r="76" spans="1:6">
      <c r="A76" s="176"/>
      <c r="B76" s="217"/>
      <c r="D76" s="500"/>
    </row>
    <row r="77" spans="1:6" ht="18" customHeight="1">
      <c r="A77" s="176"/>
      <c r="B77" s="503" t="s">
        <v>122</v>
      </c>
      <c r="C77" s="504">
        <v>44742</v>
      </c>
      <c r="D77" s="504">
        <v>44561</v>
      </c>
    </row>
    <row r="78" spans="1:6">
      <c r="A78" s="176"/>
      <c r="B78" s="518" t="s">
        <v>779</v>
      </c>
      <c r="C78" s="519">
        <v>1284120</v>
      </c>
      <c r="D78" s="519">
        <v>16417600</v>
      </c>
    </row>
    <row r="79" spans="1:6">
      <c r="A79" s="176"/>
      <c r="B79" s="518" t="s">
        <v>780</v>
      </c>
      <c r="C79" s="519">
        <v>37325237</v>
      </c>
      <c r="D79" s="519">
        <v>0</v>
      </c>
    </row>
    <row r="80" spans="1:6">
      <c r="A80" s="176"/>
      <c r="B80" s="237" t="s">
        <v>55</v>
      </c>
      <c r="C80" s="520">
        <v>38609357</v>
      </c>
      <c r="D80" s="520">
        <v>16417600</v>
      </c>
      <c r="E80" s="509"/>
      <c r="F80" s="509"/>
    </row>
    <row r="81" spans="1:8">
      <c r="A81" s="176"/>
      <c r="B81" s="187"/>
      <c r="C81" s="510"/>
      <c r="D81" s="510"/>
    </row>
    <row r="82" spans="1:8">
      <c r="A82" s="176"/>
      <c r="B82" s="49" t="s">
        <v>798</v>
      </c>
      <c r="D82" s="500"/>
    </row>
    <row r="83" spans="1:8" ht="9" customHeight="1">
      <c r="A83" s="176"/>
      <c r="B83" s="49"/>
      <c r="D83" s="500"/>
      <c r="F83" s="501"/>
    </row>
    <row r="84" spans="1:8" ht="27.6">
      <c r="A84" s="176"/>
      <c r="B84" s="503" t="s">
        <v>789</v>
      </c>
      <c r="C84" s="503" t="s">
        <v>790</v>
      </c>
      <c r="D84" s="503" t="s">
        <v>791</v>
      </c>
      <c r="E84" s="503" t="s">
        <v>792</v>
      </c>
      <c r="F84" s="503" t="s">
        <v>793</v>
      </c>
      <c r="G84" s="526">
        <v>44742</v>
      </c>
      <c r="H84" s="526">
        <v>44561</v>
      </c>
    </row>
    <row r="85" spans="1:8">
      <c r="A85" s="176"/>
      <c r="B85" s="537" t="s">
        <v>794</v>
      </c>
      <c r="C85" s="537" t="s">
        <v>795</v>
      </c>
      <c r="D85" s="537" t="s">
        <v>796</v>
      </c>
      <c r="E85" s="537" t="s">
        <v>174</v>
      </c>
      <c r="F85" s="537" t="s">
        <v>174</v>
      </c>
      <c r="G85" s="538">
        <v>156018496</v>
      </c>
      <c r="H85" s="538">
        <v>680822277</v>
      </c>
    </row>
    <row r="86" spans="1:8">
      <c r="A86" s="176"/>
      <c r="B86" s="237" t="s">
        <v>797</v>
      </c>
      <c r="C86" s="539"/>
      <c r="D86" s="539"/>
      <c r="E86" s="539"/>
      <c r="F86" s="539"/>
      <c r="G86" s="540">
        <v>156018496</v>
      </c>
      <c r="H86" s="540">
        <v>680822277</v>
      </c>
    </row>
    <row r="87" spans="1:8">
      <c r="A87" s="176"/>
      <c r="B87" s="187"/>
      <c r="C87" s="510"/>
      <c r="D87" s="510"/>
    </row>
    <row r="88" spans="1:8" ht="14.4">
      <c r="A88" s="176"/>
      <c r="B88" s="49" t="s">
        <v>808</v>
      </c>
      <c r="C88" s="511"/>
      <c r="D88" s="511"/>
    </row>
    <row r="89" spans="1:8" ht="9.6" customHeight="1">
      <c r="A89" s="176"/>
      <c r="B89" s="49"/>
      <c r="D89" s="500"/>
      <c r="F89" s="501"/>
    </row>
    <row r="90" spans="1:8" ht="14.4">
      <c r="A90" s="176"/>
      <c r="B90" s="14" t="s">
        <v>403</v>
      </c>
      <c r="C90" s="511"/>
      <c r="D90" s="511"/>
    </row>
    <row r="91" spans="1:8" ht="14.4">
      <c r="A91" s="176"/>
      <c r="B91" s="49"/>
      <c r="C91" s="511"/>
      <c r="D91" s="511"/>
    </row>
    <row r="92" spans="1:8" ht="18" customHeight="1">
      <c r="A92" s="176"/>
      <c r="B92" s="503" t="s">
        <v>122</v>
      </c>
      <c r="C92" s="504">
        <v>44742</v>
      </c>
      <c r="D92" s="504">
        <v>44561</v>
      </c>
    </row>
    <row r="93" spans="1:8">
      <c r="A93" s="176"/>
      <c r="B93" s="518" t="s">
        <v>100</v>
      </c>
      <c r="C93" s="519">
        <v>3488365</v>
      </c>
      <c r="D93" s="519">
        <v>2585527</v>
      </c>
    </row>
    <row r="94" spans="1:8">
      <c r="A94" s="176"/>
      <c r="B94" s="518" t="s">
        <v>788</v>
      </c>
      <c r="C94" s="519">
        <v>2733333</v>
      </c>
      <c r="D94" s="519">
        <v>0</v>
      </c>
    </row>
    <row r="95" spans="1:8">
      <c r="A95" s="176"/>
      <c r="B95" s="237" t="s">
        <v>55</v>
      </c>
      <c r="C95" s="520">
        <v>3488365</v>
      </c>
      <c r="D95" s="520">
        <v>2585527</v>
      </c>
      <c r="E95" s="509"/>
      <c r="F95" s="509"/>
    </row>
    <row r="96" spans="1:8">
      <c r="A96" s="176"/>
      <c r="B96" s="217"/>
      <c r="D96" s="500"/>
    </row>
    <row r="97" spans="1:6">
      <c r="A97" s="176"/>
      <c r="B97" s="217" t="s">
        <v>809</v>
      </c>
      <c r="D97" s="500"/>
    </row>
    <row r="98" spans="1:6" ht="8.4" customHeight="1">
      <c r="A98" s="176"/>
      <c r="B98" s="217"/>
      <c r="D98" s="500"/>
    </row>
    <row r="99" spans="1:6">
      <c r="A99" s="176"/>
      <c r="B99" s="14" t="s">
        <v>799</v>
      </c>
      <c r="D99" s="500"/>
    </row>
    <row r="100" spans="1:6">
      <c r="A100" s="176"/>
      <c r="B100" s="217"/>
      <c r="D100" s="500"/>
    </row>
    <row r="101" spans="1:6">
      <c r="A101" s="176"/>
      <c r="B101" s="217" t="s">
        <v>810</v>
      </c>
      <c r="C101" s="541"/>
    </row>
    <row r="102" spans="1:6">
      <c r="A102" s="176"/>
      <c r="B102" s="14" t="s">
        <v>800</v>
      </c>
      <c r="C102" s="541"/>
    </row>
    <row r="103" spans="1:6">
      <c r="A103" s="176"/>
    </row>
    <row r="104" spans="1:6">
      <c r="A104" s="176"/>
      <c r="B104" s="684" t="s">
        <v>789</v>
      </c>
      <c r="C104" s="684" t="s">
        <v>790</v>
      </c>
      <c r="D104" s="684" t="s">
        <v>801</v>
      </c>
      <c r="E104" s="685" t="s">
        <v>802</v>
      </c>
      <c r="F104" s="685"/>
    </row>
    <row r="105" spans="1:6">
      <c r="A105" s="176"/>
      <c r="B105" s="684"/>
      <c r="C105" s="684"/>
      <c r="D105" s="684"/>
      <c r="E105" s="526">
        <v>44742</v>
      </c>
      <c r="F105" s="527">
        <v>44561</v>
      </c>
    </row>
    <row r="106" spans="1:6">
      <c r="A106" s="176"/>
      <c r="B106" s="537" t="s">
        <v>596</v>
      </c>
      <c r="C106" s="537" t="s">
        <v>795</v>
      </c>
      <c r="D106" s="537" t="s">
        <v>796</v>
      </c>
      <c r="E106" s="542">
        <v>156018496</v>
      </c>
      <c r="F106" s="542">
        <v>680822277</v>
      </c>
    </row>
    <row r="107" spans="1:6">
      <c r="A107" s="176"/>
      <c r="B107" s="306" t="s">
        <v>797</v>
      </c>
      <c r="C107" s="546"/>
      <c r="D107" s="546"/>
      <c r="E107" s="497">
        <v>156018496</v>
      </c>
      <c r="F107" s="497">
        <v>680822277</v>
      </c>
    </row>
    <row r="108" spans="1:6">
      <c r="A108" s="176"/>
      <c r="B108" s="217"/>
      <c r="D108" s="500"/>
    </row>
    <row r="109" spans="1:6">
      <c r="A109" s="176"/>
      <c r="B109" s="217" t="s">
        <v>811</v>
      </c>
      <c r="C109" s="541"/>
      <c r="D109" s="545"/>
    </row>
    <row r="110" spans="1:6">
      <c r="A110" s="176"/>
      <c r="C110" s="545"/>
      <c r="D110" s="545"/>
    </row>
    <row r="111" spans="1:6">
      <c r="A111" s="176"/>
      <c r="B111" s="61" t="s">
        <v>824</v>
      </c>
      <c r="C111" s="545"/>
      <c r="D111" s="545"/>
    </row>
    <row r="112" spans="1:6" ht="16.8">
      <c r="A112" s="176"/>
      <c r="B112" s="543"/>
      <c r="C112" s="544"/>
      <c r="D112" s="544"/>
    </row>
    <row r="113" spans="1:8">
      <c r="A113" s="176"/>
      <c r="B113" s="48" t="s">
        <v>812</v>
      </c>
      <c r="C113" s="513"/>
    </row>
    <row r="114" spans="1:8" ht="9.6" customHeight="1">
      <c r="A114" s="176"/>
      <c r="B114" s="49"/>
      <c r="D114" s="500"/>
      <c r="F114" s="501"/>
    </row>
    <row r="115" spans="1:8">
      <c r="A115" s="176"/>
      <c r="B115" s="502" t="s">
        <v>227</v>
      </c>
      <c r="C115" s="513"/>
    </row>
    <row r="116" spans="1:8">
      <c r="A116" s="176"/>
      <c r="B116" s="502"/>
      <c r="C116" s="513"/>
    </row>
    <row r="117" spans="1:8" ht="25.95" customHeight="1">
      <c r="A117" s="176"/>
      <c r="B117" s="682" t="s">
        <v>122</v>
      </c>
      <c r="C117" s="508" t="s">
        <v>224</v>
      </c>
      <c r="D117" s="682" t="s">
        <v>132</v>
      </c>
      <c r="E117" s="686" t="s">
        <v>133</v>
      </c>
      <c r="F117" s="682" t="s">
        <v>568</v>
      </c>
    </row>
    <row r="118" spans="1:8">
      <c r="A118" s="176"/>
      <c r="B118" s="683"/>
      <c r="C118" s="536" t="s">
        <v>223</v>
      </c>
      <c r="D118" s="683"/>
      <c r="E118" s="687"/>
      <c r="F118" s="683"/>
    </row>
    <row r="119" spans="1:8">
      <c r="A119" s="176"/>
      <c r="B119" s="530" t="s">
        <v>210</v>
      </c>
      <c r="C119" s="534">
        <v>2500000000</v>
      </c>
      <c r="D119" s="534">
        <v>0</v>
      </c>
      <c r="E119" s="533">
        <v>0</v>
      </c>
      <c r="F119" s="534">
        <v>2500000000</v>
      </c>
    </row>
    <row r="120" spans="1:8">
      <c r="A120" s="176"/>
      <c r="B120" s="530" t="s">
        <v>225</v>
      </c>
      <c r="C120" s="534">
        <v>0</v>
      </c>
      <c r="D120" s="534">
        <v>1680000000</v>
      </c>
      <c r="E120" s="533">
        <v>0</v>
      </c>
      <c r="F120" s="534">
        <v>1680000000</v>
      </c>
    </row>
    <row r="121" spans="1:8">
      <c r="A121" s="176"/>
      <c r="B121" s="530" t="s">
        <v>466</v>
      </c>
      <c r="C121" s="534">
        <v>680771806</v>
      </c>
      <c r="D121" s="534">
        <v>0</v>
      </c>
      <c r="E121" s="533">
        <v>0</v>
      </c>
      <c r="F121" s="534">
        <v>680771806</v>
      </c>
    </row>
    <row r="122" spans="1:8">
      <c r="A122" s="176"/>
      <c r="B122" s="530" t="s">
        <v>803</v>
      </c>
      <c r="C122" s="534">
        <v>2754149</v>
      </c>
      <c r="D122" s="534">
        <v>0</v>
      </c>
      <c r="E122" s="533">
        <v>0</v>
      </c>
      <c r="F122" s="534">
        <v>2754149</v>
      </c>
    </row>
    <row r="123" spans="1:8">
      <c r="A123" s="176"/>
      <c r="B123" s="530" t="s">
        <v>154</v>
      </c>
      <c r="C123" s="534">
        <v>-49005675</v>
      </c>
      <c r="D123" s="534">
        <v>-530402086</v>
      </c>
      <c r="E123" s="533">
        <v>0</v>
      </c>
      <c r="F123" s="534">
        <v>-579407761</v>
      </c>
      <c r="G123" s="223"/>
    </row>
    <row r="124" spans="1:8">
      <c r="A124" s="176"/>
      <c r="B124" s="531" t="s">
        <v>226</v>
      </c>
      <c r="C124" s="535">
        <v>-530402086</v>
      </c>
      <c r="D124" s="535">
        <v>-529853509</v>
      </c>
      <c r="E124" s="533">
        <v>530402086</v>
      </c>
      <c r="F124" s="535">
        <v>-529853509</v>
      </c>
    </row>
    <row r="125" spans="1:8">
      <c r="A125" s="176"/>
      <c r="B125" s="532" t="s">
        <v>35</v>
      </c>
      <c r="C125" s="529">
        <v>2604118194</v>
      </c>
      <c r="D125" s="529">
        <v>619744405</v>
      </c>
      <c r="E125" s="529">
        <v>530402086</v>
      </c>
      <c r="F125" s="529">
        <v>3754264685</v>
      </c>
      <c r="G125" s="514"/>
      <c r="H125" s="223"/>
    </row>
    <row r="126" spans="1:8">
      <c r="A126" s="176"/>
      <c r="B126" s="506"/>
      <c r="C126" s="512"/>
    </row>
    <row r="127" spans="1:8">
      <c r="A127" s="176"/>
      <c r="B127" s="217" t="s">
        <v>813</v>
      </c>
      <c r="C127" s="547"/>
    </row>
    <row r="128" spans="1:8" ht="6" customHeight="1">
      <c r="A128" s="176"/>
      <c r="B128" s="61"/>
      <c r="C128" s="547"/>
    </row>
    <row r="129" spans="1:4">
      <c r="A129" s="176"/>
      <c r="B129" s="61" t="s">
        <v>804</v>
      </c>
      <c r="C129" s="512"/>
    </row>
    <row r="130" spans="1:4">
      <c r="A130" s="176"/>
      <c r="B130" s="506"/>
      <c r="C130" s="512"/>
    </row>
    <row r="131" spans="1:4">
      <c r="A131" s="101"/>
      <c r="B131" s="49" t="s">
        <v>814</v>
      </c>
    </row>
    <row r="132" spans="1:4">
      <c r="A132" s="101"/>
      <c r="B132" s="217"/>
    </row>
    <row r="133" spans="1:4">
      <c r="A133" s="176"/>
      <c r="B133" s="185" t="s">
        <v>815</v>
      </c>
    </row>
    <row r="134" spans="1:4">
      <c r="A134" s="176"/>
      <c r="B134" s="185"/>
    </row>
    <row r="135" spans="1:4">
      <c r="A135" s="176"/>
      <c r="B135" s="552" t="s">
        <v>54</v>
      </c>
      <c r="C135" s="504">
        <v>44742</v>
      </c>
      <c r="D135" s="504">
        <v>44377</v>
      </c>
    </row>
    <row r="136" spans="1:4">
      <c r="A136" s="176"/>
      <c r="B136" s="548" t="s">
        <v>486</v>
      </c>
      <c r="C136" s="549">
        <v>0</v>
      </c>
      <c r="D136" s="549">
        <v>0</v>
      </c>
    </row>
    <row r="137" spans="1:4">
      <c r="A137" s="176"/>
      <c r="B137" s="550" t="s">
        <v>58</v>
      </c>
      <c r="C137" s="551">
        <v>0</v>
      </c>
      <c r="D137" s="551">
        <v>0</v>
      </c>
    </row>
    <row r="138" spans="1:4">
      <c r="A138" s="176"/>
      <c r="B138" s="502"/>
    </row>
    <row r="139" spans="1:4">
      <c r="A139" s="176"/>
      <c r="B139" s="502"/>
    </row>
    <row r="140" spans="1:4" ht="14.4">
      <c r="A140" s="176"/>
      <c r="B140" s="217" t="s">
        <v>816</v>
      </c>
      <c r="C140" s="523"/>
    </row>
    <row r="141" spans="1:4">
      <c r="A141" s="176"/>
      <c r="B141" s="217"/>
    </row>
    <row r="142" spans="1:4">
      <c r="A142" s="176"/>
      <c r="B142" s="552" t="s">
        <v>54</v>
      </c>
      <c r="C142" s="504">
        <v>44742</v>
      </c>
      <c r="D142" s="504">
        <v>44377</v>
      </c>
    </row>
    <row r="143" spans="1:4">
      <c r="A143" s="176"/>
      <c r="B143" s="553" t="s">
        <v>72</v>
      </c>
      <c r="C143" s="595">
        <v>0</v>
      </c>
      <c r="D143" s="594">
        <v>10399511</v>
      </c>
    </row>
    <row r="144" spans="1:4">
      <c r="A144" s="176"/>
      <c r="B144" s="553" t="s">
        <v>421</v>
      </c>
      <c r="C144" s="524">
        <v>8728</v>
      </c>
      <c r="D144" s="549">
        <v>0</v>
      </c>
    </row>
    <row r="145" spans="1:8">
      <c r="A145" s="176"/>
      <c r="B145" s="553" t="s">
        <v>805</v>
      </c>
      <c r="C145" s="524">
        <v>2182</v>
      </c>
      <c r="D145" s="549">
        <v>0</v>
      </c>
    </row>
    <row r="146" spans="1:8">
      <c r="A146" s="176"/>
      <c r="B146" s="550" t="s">
        <v>58</v>
      </c>
      <c r="C146" s="551">
        <v>10910</v>
      </c>
      <c r="D146" s="551">
        <v>10399511</v>
      </c>
    </row>
    <row r="147" spans="1:8">
      <c r="A147" s="176"/>
      <c r="B147" s="502"/>
    </row>
    <row r="148" spans="1:8">
      <c r="A148" s="176"/>
      <c r="B148" s="217"/>
      <c r="C148" s="515"/>
      <c r="D148" s="515"/>
      <c r="E148" s="223"/>
      <c r="F148" s="223"/>
    </row>
    <row r="149" spans="1:8">
      <c r="A149" s="176"/>
      <c r="B149" s="185" t="s">
        <v>817</v>
      </c>
    </row>
    <row r="150" spans="1:8">
      <c r="A150" s="176"/>
      <c r="B150" s="502" t="s">
        <v>403</v>
      </c>
    </row>
    <row r="151" spans="1:8">
      <c r="A151" s="176"/>
    </row>
    <row r="152" spans="1:8">
      <c r="A152" s="176"/>
      <c r="B152" s="552" t="s">
        <v>122</v>
      </c>
      <c r="C152" s="555">
        <v>44742</v>
      </c>
      <c r="D152" s="556">
        <v>44377</v>
      </c>
    </row>
    <row r="153" spans="1:8">
      <c r="A153" s="176"/>
      <c r="B153" s="557" t="s">
        <v>134</v>
      </c>
      <c r="C153" s="558" t="s">
        <v>222</v>
      </c>
      <c r="D153" s="559" t="s">
        <v>222</v>
      </c>
      <c r="H153" s="223"/>
    </row>
    <row r="154" spans="1:8">
      <c r="A154" s="176"/>
      <c r="B154" s="554" t="s">
        <v>475</v>
      </c>
      <c r="C154" s="560">
        <v>41324400</v>
      </c>
      <c r="D154" s="561">
        <v>909091</v>
      </c>
    </row>
    <row r="155" spans="1:8">
      <c r="A155" s="176"/>
      <c r="B155" s="442" t="s">
        <v>55</v>
      </c>
      <c r="C155" s="562">
        <v>41324400</v>
      </c>
      <c r="D155" s="563">
        <v>909091</v>
      </c>
      <c r="E155" s="223"/>
      <c r="F155" s="223"/>
      <c r="G155" s="516"/>
    </row>
    <row r="156" spans="1:8">
      <c r="A156" s="176"/>
      <c r="B156" s="557" t="s">
        <v>32</v>
      </c>
      <c r="C156" s="564"/>
      <c r="D156" s="565"/>
    </row>
    <row r="157" spans="1:8">
      <c r="A157" s="176"/>
      <c r="B157" s="554" t="s">
        <v>110</v>
      </c>
      <c r="C157" s="560">
        <v>2741601</v>
      </c>
      <c r="D157" s="561">
        <v>0</v>
      </c>
      <c r="E157" s="223"/>
      <c r="F157" s="223"/>
    </row>
    <row r="158" spans="1:8">
      <c r="A158" s="176"/>
      <c r="B158" s="554" t="s">
        <v>806</v>
      </c>
      <c r="C158" s="560">
        <v>21138184</v>
      </c>
      <c r="D158" s="561">
        <v>1894546</v>
      </c>
      <c r="E158" s="223"/>
      <c r="F158" s="223"/>
    </row>
    <row r="159" spans="1:8">
      <c r="A159" s="176"/>
      <c r="B159" s="442" t="s">
        <v>55</v>
      </c>
      <c r="C159" s="566">
        <v>23879785</v>
      </c>
      <c r="D159" s="563">
        <v>1894546</v>
      </c>
      <c r="E159" s="223"/>
      <c r="F159" s="223"/>
      <c r="G159" s="516"/>
    </row>
    <row r="160" spans="1:8">
      <c r="A160" s="176"/>
      <c r="B160" s="557" t="s">
        <v>192</v>
      </c>
      <c r="C160" s="564"/>
      <c r="D160" s="565"/>
    </row>
    <row r="161" spans="1:7">
      <c r="A161" s="176"/>
      <c r="B161" s="554" t="s">
        <v>807</v>
      </c>
      <c r="C161" s="560">
        <v>846662</v>
      </c>
      <c r="D161" s="561">
        <v>20394</v>
      </c>
    </row>
    <row r="162" spans="1:7">
      <c r="A162" s="176"/>
      <c r="B162" s="442" t="s">
        <v>55</v>
      </c>
      <c r="C162" s="562">
        <v>846662</v>
      </c>
      <c r="D162" s="563">
        <v>20394</v>
      </c>
      <c r="E162" s="223"/>
      <c r="F162" s="223"/>
      <c r="G162" s="516"/>
    </row>
    <row r="163" spans="1:7">
      <c r="A163" s="176"/>
      <c r="B163" s="513"/>
      <c r="C163" s="513"/>
      <c r="D163" s="513"/>
    </row>
    <row r="164" spans="1:7">
      <c r="A164" s="176"/>
      <c r="B164" s="513"/>
      <c r="C164" s="513"/>
      <c r="D164" s="513"/>
    </row>
    <row r="165" spans="1:7">
      <c r="A165" s="176"/>
      <c r="B165" s="48" t="s">
        <v>818</v>
      </c>
    </row>
    <row r="166" spans="1:7">
      <c r="A166" s="176"/>
      <c r="B166" s="502" t="s">
        <v>403</v>
      </c>
    </row>
    <row r="167" spans="1:7">
      <c r="A167" s="176"/>
      <c r="B167" s="502"/>
    </row>
    <row r="168" spans="1:7">
      <c r="A168" s="176"/>
      <c r="B168" s="680" t="s">
        <v>122</v>
      </c>
      <c r="C168" s="570">
        <v>44742</v>
      </c>
      <c r="D168" s="570">
        <v>44377</v>
      </c>
    </row>
    <row r="169" spans="1:7" ht="15.6" customHeight="1">
      <c r="A169" s="176"/>
      <c r="B169" s="680"/>
      <c r="C169" s="503" t="s">
        <v>222</v>
      </c>
      <c r="D169" s="503" t="s">
        <v>222</v>
      </c>
    </row>
    <row r="170" spans="1:7">
      <c r="A170" s="176"/>
      <c r="B170" s="495" t="s">
        <v>241</v>
      </c>
      <c r="C170" s="579">
        <v>69</v>
      </c>
      <c r="D170" s="579">
        <v>0</v>
      </c>
    </row>
    <row r="171" spans="1:7">
      <c r="A171" s="176"/>
      <c r="B171" s="495" t="s">
        <v>346</v>
      </c>
      <c r="C171" s="579">
        <v>2832763</v>
      </c>
      <c r="D171" s="579">
        <v>0</v>
      </c>
    </row>
    <row r="172" spans="1:7">
      <c r="A172" s="176"/>
      <c r="B172" s="495" t="s">
        <v>423</v>
      </c>
      <c r="C172" s="579">
        <v>0</v>
      </c>
      <c r="D172" s="579">
        <v>0</v>
      </c>
    </row>
    <row r="173" spans="1:7">
      <c r="A173" s="176"/>
      <c r="B173" s="495" t="s">
        <v>487</v>
      </c>
      <c r="C173" s="579">
        <v>0</v>
      </c>
      <c r="D173" s="579">
        <v>0</v>
      </c>
    </row>
    <row r="174" spans="1:7">
      <c r="A174" s="176"/>
      <c r="B174" s="550" t="s">
        <v>58</v>
      </c>
      <c r="C174" s="572">
        <v>2832832</v>
      </c>
      <c r="D174" s="596">
        <v>0</v>
      </c>
      <c r="E174" s="223"/>
      <c r="F174" s="223"/>
    </row>
    <row r="175" spans="1:7">
      <c r="A175" s="176"/>
      <c r="B175" s="513"/>
      <c r="C175" s="513"/>
      <c r="D175" s="513"/>
    </row>
    <row r="176" spans="1:7">
      <c r="A176" s="176"/>
      <c r="B176" s="513"/>
      <c r="C176" s="513"/>
      <c r="D176" s="513"/>
    </row>
    <row r="177" spans="1:6">
      <c r="A177" s="176"/>
      <c r="B177" s="56" t="s">
        <v>819</v>
      </c>
      <c r="C177" s="517"/>
      <c r="D177" s="517"/>
    </row>
    <row r="178" spans="1:6">
      <c r="A178" s="176"/>
      <c r="B178" s="502" t="s">
        <v>403</v>
      </c>
      <c r="C178" s="517"/>
      <c r="D178" s="517"/>
    </row>
    <row r="179" spans="1:6">
      <c r="A179" s="176"/>
      <c r="B179" s="502"/>
      <c r="C179" s="517"/>
      <c r="D179" s="517"/>
    </row>
    <row r="180" spans="1:6">
      <c r="A180" s="176"/>
      <c r="B180" s="681" t="s">
        <v>425</v>
      </c>
      <c r="C180" s="570">
        <v>44742</v>
      </c>
      <c r="D180" s="570">
        <v>44377</v>
      </c>
    </row>
    <row r="181" spans="1:6" ht="15" customHeight="1">
      <c r="A181" s="176"/>
      <c r="B181" s="681"/>
      <c r="C181" s="503" t="s">
        <v>222</v>
      </c>
      <c r="D181" s="503" t="s">
        <v>222</v>
      </c>
    </row>
    <row r="182" spans="1:6">
      <c r="A182" s="176"/>
      <c r="B182" s="367" t="s">
        <v>136</v>
      </c>
      <c r="C182" s="571">
        <v>1075</v>
      </c>
      <c r="D182" s="571">
        <v>0</v>
      </c>
    </row>
    <row r="183" spans="1:6">
      <c r="A183" s="176"/>
      <c r="B183" s="367" t="s">
        <v>239</v>
      </c>
      <c r="C183" s="571">
        <v>17206792</v>
      </c>
      <c r="D183" s="571">
        <v>106589307</v>
      </c>
    </row>
    <row r="184" spans="1:6">
      <c r="A184" s="176"/>
      <c r="B184" s="367" t="s">
        <v>240</v>
      </c>
      <c r="C184" s="571">
        <v>139499</v>
      </c>
      <c r="D184" s="571">
        <v>0</v>
      </c>
    </row>
    <row r="185" spans="1:6" ht="14.4" thickBot="1">
      <c r="A185" s="176"/>
      <c r="B185" s="567" t="s">
        <v>58</v>
      </c>
      <c r="C185" s="568">
        <v>17347366</v>
      </c>
      <c r="D185" s="569">
        <v>106589307</v>
      </c>
      <c r="E185" s="509"/>
      <c r="F185" s="509"/>
    </row>
    <row r="186" spans="1:6" ht="12.75" customHeight="1">
      <c r="A186" s="176"/>
      <c r="B186" s="573"/>
      <c r="C186" s="574"/>
      <c r="D186" s="575"/>
    </row>
    <row r="187" spans="1:6">
      <c r="A187" s="176"/>
      <c r="B187" s="681" t="s">
        <v>426</v>
      </c>
      <c r="C187" s="570">
        <v>44742</v>
      </c>
      <c r="D187" s="570">
        <v>44377</v>
      </c>
    </row>
    <row r="188" spans="1:6">
      <c r="A188" s="176"/>
      <c r="B188" s="681"/>
      <c r="C188" s="503" t="s">
        <v>222</v>
      </c>
      <c r="D188" s="503" t="s">
        <v>222</v>
      </c>
    </row>
    <row r="189" spans="1:6">
      <c r="A189" s="176"/>
      <c r="B189" s="576" t="s">
        <v>59</v>
      </c>
      <c r="C189" s="581">
        <v>0</v>
      </c>
      <c r="D189" s="571">
        <v>0</v>
      </c>
      <c r="E189" s="223"/>
    </row>
    <row r="190" spans="1:6">
      <c r="A190" s="176"/>
      <c r="B190" s="576" t="s">
        <v>239</v>
      </c>
      <c r="C190" s="579">
        <v>29200428</v>
      </c>
      <c r="D190" s="571">
        <v>0</v>
      </c>
      <c r="E190" s="223"/>
    </row>
    <row r="191" spans="1:6">
      <c r="A191" s="176"/>
      <c r="B191" s="576" t="s">
        <v>240</v>
      </c>
      <c r="C191" s="579">
        <v>-20512</v>
      </c>
      <c r="D191" s="571">
        <v>129994304</v>
      </c>
      <c r="E191" s="223"/>
    </row>
    <row r="192" spans="1:6">
      <c r="A192" s="176"/>
      <c r="B192" s="577" t="s">
        <v>58</v>
      </c>
      <c r="C192" s="582">
        <v>29179916</v>
      </c>
      <c r="D192" s="578">
        <v>129994304</v>
      </c>
    </row>
    <row r="193" spans="1:6">
      <c r="A193" s="176"/>
      <c r="B193" s="577" t="s">
        <v>193</v>
      </c>
      <c r="C193" s="582">
        <v>-11832550</v>
      </c>
      <c r="D193" s="578">
        <v>-23404997</v>
      </c>
      <c r="E193" s="223"/>
      <c r="F193" s="223"/>
    </row>
    <row r="194" spans="1:6">
      <c r="A194" s="176"/>
      <c r="B194" s="21"/>
      <c r="C194" s="517"/>
      <c r="D194" s="517"/>
    </row>
    <row r="195" spans="1:6">
      <c r="A195" s="176"/>
      <c r="B195" s="21"/>
      <c r="C195" s="517"/>
      <c r="D195" s="517"/>
    </row>
  </sheetData>
  <customSheetViews>
    <customSheetView guid="{7F8679DA-D059-4901-ACAC-85DFCE49504A}" scale="90" showGridLines="0" topLeftCell="A146">
      <selection activeCell="B154" sqref="B154"/>
      <pageMargins left="0.7" right="0.7" top="0.75" bottom="0.75" header="0.3" footer="0.3"/>
      <pageSetup paperSize="9" scale="50" orientation="portrait" r:id="rId1"/>
    </customSheetView>
    <customSheetView guid="{599159CD-1620-491F-A2F6-FFBFC633DFF1}" scale="90" showGridLines="0" printArea="1">
      <pageMargins left="0.7" right="0.7" top="0.75" bottom="0.75" header="0.3" footer="0.3"/>
      <pageSetup paperSize="9" scale="50" orientation="portrait" r:id="rId2"/>
    </customSheetView>
  </customSheetViews>
  <mergeCells count="11">
    <mergeCell ref="B104:B105"/>
    <mergeCell ref="C104:C105"/>
    <mergeCell ref="D104:D105"/>
    <mergeCell ref="E104:F104"/>
    <mergeCell ref="F117:F118"/>
    <mergeCell ref="E117:E118"/>
    <mergeCell ref="B168:B169"/>
    <mergeCell ref="B180:B181"/>
    <mergeCell ref="B187:B188"/>
    <mergeCell ref="B117:B118"/>
    <mergeCell ref="D117:D118"/>
  </mergeCells>
  <pageMargins left="0.7" right="0.7" top="0.75" bottom="0.75" header="0.3" footer="0.3"/>
  <pageSetup paperSize="9" scale="48" orientation="portrait" r:id="rId3"/>
  <rowBreaks count="1" manualBreakCount="1">
    <brk id="99" max="8" man="1"/>
  </rowBreaks>
  <drawing r:id="rId4"/>
</worksheet>
</file>

<file path=_xmlsignatures/_rels/origin.sigs.rels><?xml version="1.0" encoding="UTF-8" standalone="yes"?>
<Relationships xmlns="http://schemas.openxmlformats.org/package/2006/relationships"><Relationship Id="rId3" Type="http://schemas.openxmlformats.org/package/2006/relationships/digital-signature/signature" Target="sig4.xml"/><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DQ7Cqh5wuW5FheCCNKZPNnHaQzDrZgrkfe7Ja5H2QKA=</DigestValue>
    </Reference>
    <Reference Type="http://www.w3.org/2000/09/xmldsig#Object" URI="#idOfficeObject">
      <DigestMethod Algorithm="http://www.w3.org/2001/04/xmlenc#sha256"/>
      <DigestValue>BeJlSavFaDIS2sFpKiO091GeP8ZXukkaLN87snNFcvQ=</DigestValue>
    </Reference>
    <Reference Type="http://uri.etsi.org/01903#SignedProperties" URI="#idSignedProperties">
      <Transforms>
        <Transform Algorithm="http://www.w3.org/TR/2001/REC-xml-c14n-20010315"/>
      </Transforms>
      <DigestMethod Algorithm="http://www.w3.org/2001/04/xmlenc#sha256"/>
      <DigestValue>V+V5pJWz4SS+HPqs1i7B1rZvSK+PoEX8B5iWT79I8NE=</DigestValue>
    </Reference>
    <Reference Type="http://www.w3.org/2000/09/xmldsig#Object" URI="#idValidSigLnImg">
      <DigestMethod Algorithm="http://www.w3.org/2001/04/xmlenc#sha256"/>
      <DigestValue>4AKJDbsH4mR7YudFmJ0BpJ2RoCWJmMssLqyD8NoTFOA=</DigestValue>
    </Reference>
    <Reference Type="http://www.w3.org/2000/09/xmldsig#Object" URI="#idInvalidSigLnImg">
      <DigestMethod Algorithm="http://www.w3.org/2001/04/xmlenc#sha256"/>
      <DigestValue>0nHLNUcVloPflGCR54ECGomR2KENwYrOOwzgHtL78ZU=</DigestValue>
    </Reference>
  </SignedInfo>
  <SignatureValue>MIYt+xDSQZrhqSiKqRuOv6L98BT+fD/B0BTBzstsc4FHRoWroIyqpIppSKB1pcFRyawIBcI/0BHP
H2c7dbgPM1I+C7aby4AdoOzBmtB+25cSjAHYhji04t36i3BRux+QutRlVzSEPoR/XGjCXtcbhHLh
2DMsOkBQgcEeSSU9jUAThB4u0StmAdi31Wgy0KIBO+H1Ga9LQvjuDB+b/iafGBh7y92olG2iFEbB
nKqpZ5FfPL8WiAeYgd/Wqj0d//vKrA/BwRxYJeQ3XjVvWexYvx1M+v8ieO+NyUxMtuxK2xHCzBT6
+uN1LTLfsk0UsnSPI2XnGr7fRF7qAdZq/A08dA==</SignatureValue>
  <KeyInfo>
    <X509Data>
      <X509Certificate>MIIIADCCBeigAwIBAgIIJABUBHAsPS0wDQYJKoZIhvcNAQELBQAwWzEXMBUGA1UEBRMOUlVDIDgwMDUwMTcyLTExGjAYBgNVBAMTEUNBLURPQ1VNRU5UQSBTLkEuMRcwFQYDVQQKEw5ET0NVTUVOVEEgUy5BLjELMAkGA1UEBhMCUFkwHhcNMjAxMTE2MTIxMjM5WhcNMjIxMTE2MTIyMjM5WjCBpzELMAkGA1UEBhMCUFkxFzAVBgNVBAQMDlZJQ0hJTkkgRlJBTkNPMRIwEAYDVQQFEwlDSTMxOTQwODcxFzAVBgNVBCoMDlNISVJMRVkgUkFRVUVMMRcwFQYDVQQKDA5QRVJTT05BIEZJU0lDQTERMA8GA1UECwwIRklSTUEgRjIxJjAkBgNVBAMMHVNISVJMRVkgUkFRVUVMIFZJQ0hJTkkgRlJBTkNPMIIBIjANBgkqhkiG9w0BAQEFAAOCAQ8AMIIBCgKCAQEAtQdmLambrtlMlx8HLygqladxM0PzS5v8GtvqI6gs/kTQzOF4mVU93nPWLr4wCLs8ZzYSdN1gQNPbof1qaX8QSYW8QtcceAJ6dCD6G66vWPrpvR8BxMEuooY+1IaO56HcDc3QUvIhKFWA22KOils06IcBhYPBMrmxfx07exKcpSFD1G6p/7ZMU6SqPHPg6FkE1xdTUjxvqxtWHdjIp1Jlszh6g5/j8QDqsQ5JWZpAizAegsPg20C+0wW5NP89krQ6aDI42LaBOvvyndkztY60iEe9vO4HTlUBEEloiCfAN/MtArpQICm1MysKiwjHG19uGIi/3jJeCJbhvYVK+zMwxwIDAQABo4IDeTCCA3UwDAYDVR0TAQH/BAIwADAOBgNVHQ8BAf8EBAMCBeAwKgYDVR0lAQH/BCAwHgYIKwYBBQUHAwEGCCsGAQUFBwMCBggrBgEFBQcDBDAdBgNVHQ4EFgQUJMHA2E1lHLJVrInzmC9z3WqROugwgZcGCCsGAQUFBwEBBIGKMIGHMDoGCCsGAQUFBzABhi5odHRwczovL3d3dy5kb2N1bWVudGEuY29tLnB5L2Zpcm1hZGlnaXRhbC9vc2NwMEkGCCsGAQUFBzAChj1odHRwczovL3d3dy5kb2N1bWVudGEuY29tLnB5L2Zpcm1hZGlnaXRhbC9kZXNjYXJnYXMvY2Fkb2MuY3J0MB8GA1UdIwQYMBaAFEAmrCZcYo/G9QJU5I3BGibW7qWyME8GA1UdHwRIMEYwRKBCoECGPmh0dHBzOi8vd3d3LmRvY3VtZW50YS5jb20ucHkvZmlybWFkaWdpdGFsL2Rlc2Nhcmdhcy9jcmxkb2MuY3JsMB0GA1UdEQQWMBSBEnN2aWNoaW5pQGdtYWlsLmNvbTCCAd0GA1UdIASCAdQwggHQMIIBzAYOKwYBBAGC+TsBAQEGAQEwggG4MD8GCCsGAQUFBwIBFjNodHRwczovL3d3dy5kb2N1bWVudGEuY29tLnB5L2Zpcm1hZGlnaXRhbC9kZXNjYXJnYXMwgcAGCCsGAQUFBwICMIGzGoGwRXN0ZSBlcyB1biBjZXJ0aWZpY2FkbyBkZSBwZXJzb25hIGbtc2ljYSBjdXlhIGNsYXZlIHByaXZhZGEgZXN04SBjb250ZW5pZGEgZW4gdW4gbfNkdWxvIGRlIGhhcmR3YXJlIHNlZ3VybyB5IHN1IGZpbmFsaWRhZCBlcyBhdXRlbnRpY2FyIGEgc3UgdGl0dWxhciBvIGdlbmVyYXIgZmlybWFzIGRpZ2l0YWxlcy4wgbEGCCsGAQUFBwICMIGkGoGhVGhpcyBpcyBhbiBlbmQgdXNlciBjZXJ0aWZpY2F0ZSB3aG9zZSBwcml2YXRlIGtleSBpcyBlbWJlZGRlZCB3aXRoaW4gYSBzZWN1cmUgaGFyZHdhcmUgbW9kdWxlIHRoYXQgYWltcyB0byBhdXRoZW50aWNhdGUgaXRzIG93bmVyIG9yIGdlbmVyYXRlIGRpZ2l0YWwgc2lnbmF0dXJlcy4wDQYJKoZIhvcNAQELBQADggIBABISAFPARZa8L8ANfBSWPQYnjmlBdQ8DPYBUm8iwGm9bhzjOhFZAv43qYORPJKP6MTfoX85HEpLJieAkuHKyn60X1Vkl2nDy7iE2hAYaBvj9wz/KYrRcwTuxtXo4T+Ajfeg1VaNree3MYDoCpMaSu3m/+2ihU2Uq1404gBRMZl/Z1Beig2sNuGbbgF9NEuj1Xi038okU6a2etSd8L0X79l9+SDnj/KwAwoqM1U7SWqlkfslnbeGNk41FH8u6cbvS0D2BHe+XAle93ts4F7X502pV6/oz8jb1omHz/j4cfOSlX6QE8qPYOUMmFWlA1T23FSeSAXfmt3CeBmBjUauoCzh21Y8lB0NGxRIu4fVOmIKDtw4vK79mrLcBfLmrI6YgSiimIVOML1Jmu47/q1IwNLKJtDW/LhGQ/qgYXnfyMXfkmJWqOJLp8H/6NlQEH1V0euS5KIWnSbo0PGrRFvNox7i5WcrYCg8mtaWC+WLF0iHJ1g2mrg9eiIuwRh87aeNSaJuEYY2qGmvaqq29xeMZPdmwM/jpN5hLz8C3vaHuujTk0oKOjQswIZYlIj7wlz+S/unM8mvtA4ZzCm7Yy8GyqA5HNpjAm0ErRAU3xY4ZX/aK1MlM8xOSDUMaPHPsCdodyJ69BB0Z7HH3uCerBmhmeaQW7XbhRePzlI/lvNl+5i8u</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Transform>
          <Transform Algorithm="http://www.w3.org/TR/2001/REC-xml-c14n-20010315"/>
        </Transforms>
        <DigestMethod Algorithm="http://www.w3.org/2001/04/xmlenc#sha256"/>
        <DigestValue>RHv6wvths29Dpm97gH9cbkxvm1Y1+u5BI6UHi+LfgBw=</DigestValue>
      </Reference>
      <Reference URI="/xl/calcChain.xml?ContentType=application/vnd.openxmlformats-officedocument.spreadsheetml.calcChain+xml">
        <DigestMethod Algorithm="http://www.w3.org/2001/04/xmlenc#sha256"/>
        <DigestValue>BoFWgy+4dGIerK5uCUzenZTeV5MyZOaLZrI4bdfZbiw=</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01svRRJA2axzdS+fy/IlEYiTVnIey6+t1/s6t+FVZ0k=</DigestValue>
      </Reference>
      <Reference URI="/xl/drawings/_rels/drawing1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QcsfGtOePQIIzVYwx2S0t8+bLQgTUlK+cD0mnOW7DDs=</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sqqzpqGxm7uQWvFveVg+S/toser30t8DhCtqU6J552Y=</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vxU6NnvT/3W6LWMnGym2OC/uZ9iSG8PDhcB9mUZQW94=</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sqqzpqGxm7uQWvFveVg+S/toser30t8DhCtqU6J552Y=</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vxU6NnvT/3W6LWMnGym2OC/uZ9iSG8PDhcB9mUZQW94=</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CHqaHTuftENll1Plk985c5Y2idDSqR7f0J1kKaAV7cg=</DigestValue>
      </Reference>
      <Reference URI="/xl/drawings/_rels/drawing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QcsfGtOePQIIzVYwx2S0t8+bLQgTUlK+cD0mnOW7DDs=</DigestValue>
      </Reference>
      <Reference URI="/xl/drawings/_rels/drawing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vxU6NnvT/3W6LWMnGym2OC/uZ9iSG8PDhcB9mUZQW94=</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qaNvBtlg+6ZrOXlbeHe3gJDjwD4P9o6iHe4BkcMr8Hc=</DigestValue>
      </Reference>
      <Reference URI="/xl/drawings/drawing1.xml?ContentType=application/vnd.openxmlformats-officedocument.drawing+xml">
        <DigestMethod Algorithm="http://www.w3.org/2001/04/xmlenc#sha256"/>
        <DigestValue>8enZPoDr+MtOE+hcs6ElKpDzbM1xJzB6YoOGoVOo+k0=</DigestValue>
      </Reference>
      <Reference URI="/xl/drawings/drawing10.xml?ContentType=application/vnd.openxmlformats-officedocument.drawing+xml">
        <DigestMethod Algorithm="http://www.w3.org/2001/04/xmlenc#sha256"/>
        <DigestValue>i51q6HvtxzsSkHE996Uuwb3flxUS3kJWGAJ73EWjHNU=</DigestValue>
      </Reference>
      <Reference URI="/xl/drawings/drawing2.xml?ContentType=application/vnd.openxmlformats-officedocument.drawing+xml">
        <DigestMethod Algorithm="http://www.w3.org/2001/04/xmlenc#sha256"/>
        <DigestValue>50lJ8u2LFJtZ10qQagofThEcsXjccyv4w8Yqpwb8gnI=</DigestValue>
      </Reference>
      <Reference URI="/xl/drawings/drawing3.xml?ContentType=application/vnd.openxmlformats-officedocument.drawing+xml">
        <DigestMethod Algorithm="http://www.w3.org/2001/04/xmlenc#sha256"/>
        <DigestValue>fFsmALohtq22UolIIa3xfVNuXDaN0dQp0uk12WHbdpU=</DigestValue>
      </Reference>
      <Reference URI="/xl/drawings/drawing4.xml?ContentType=application/vnd.openxmlformats-officedocument.drawing+xml">
        <DigestMethod Algorithm="http://www.w3.org/2001/04/xmlenc#sha256"/>
        <DigestValue>DKf9XuR6sGn6JzjfXdwOgufAbndPiadMHWs3yisdBio=</DigestValue>
      </Reference>
      <Reference URI="/xl/drawings/drawing5.xml?ContentType=application/vnd.openxmlformats-officedocument.drawing+xml">
        <DigestMethod Algorithm="http://www.w3.org/2001/04/xmlenc#sha256"/>
        <DigestValue>qZV59CQ8YglTo0Ghi2Ar9ChTIQpWiTnLZKlzHBRzxKg=</DigestValue>
      </Reference>
      <Reference URI="/xl/drawings/drawing6.xml?ContentType=application/vnd.openxmlformats-officedocument.drawing+xml">
        <DigestMethod Algorithm="http://www.w3.org/2001/04/xmlenc#sha256"/>
        <DigestValue>qWIVAC028ckOrRD13ikF+8y38yABGKlbde5cm8Ls60c=</DigestValue>
      </Reference>
      <Reference URI="/xl/drawings/drawing7.xml?ContentType=application/vnd.openxmlformats-officedocument.drawing+xml">
        <DigestMethod Algorithm="http://www.w3.org/2001/04/xmlenc#sha256"/>
        <DigestValue>vh/GIMGraQh8QbWLRmcd+t5MRa47AsAFCDI+uPpuEVY=</DigestValue>
      </Reference>
      <Reference URI="/xl/drawings/drawing8.xml?ContentType=application/vnd.openxmlformats-officedocument.drawing+xml">
        <DigestMethod Algorithm="http://www.w3.org/2001/04/xmlenc#sha256"/>
        <DigestValue>9Hy557fNPRs9vL8OQPe3mYBzwrsWM/4NgFvL48B2ZZo=</DigestValue>
      </Reference>
      <Reference URI="/xl/drawings/drawing9.xml?ContentType=application/vnd.openxmlformats-officedocument.drawing+xml">
        <DigestMethod Algorithm="http://www.w3.org/2001/04/xmlenc#sha256"/>
        <DigestValue>EfzGM5pK5t089nYu6NS7uhu+Kd6dVfXmzU1rfon+hR4=</DigestValue>
      </Reference>
      <Reference URI="/xl/drawings/vmlDrawing1.vml?ContentType=application/vnd.openxmlformats-officedocument.vmlDrawing">
        <DigestMethod Algorithm="http://www.w3.org/2001/04/xmlenc#sha256"/>
        <DigestValue>0SKf77L/qm9JF1CSb2RnUAyvvpuEbVOhaqbG0JhKFcE=</DigestValue>
      </Reference>
      <Reference URI="/xl/media/image1.png?ContentType=image/png">
        <DigestMethod Algorithm="http://www.w3.org/2001/04/xmlenc#sha256"/>
        <DigestValue>scu4gd6T4z0WCc6U0UMnUG1D/WgwkndNOUyiyvQ9DR8=</DigestValue>
      </Reference>
      <Reference URI="/xl/media/image2.png?ContentType=image/png">
        <DigestMethod Algorithm="http://www.w3.org/2001/04/xmlenc#sha256"/>
        <DigestValue>nNdXny4w678ZD9cTzGHcXPPD73wkExqQG5IB4jic+UE=</DigestValue>
      </Reference>
      <Reference URI="/xl/media/image3.png?ContentType=image/png">
        <DigestMethod Algorithm="http://www.w3.org/2001/04/xmlenc#sha256"/>
        <DigestValue>5bw5kp4Vg3QyGd15e4u7aWIWaWqe0oC1qFb1arqBwBY=</DigestValue>
      </Reference>
      <Reference URI="/xl/media/image4.png?ContentType=image/png">
        <DigestMethod Algorithm="http://www.w3.org/2001/04/xmlenc#sha256"/>
        <DigestValue>ee8lauYuLnjg2Ij8oEl6o1zRs72EumhXKew1EBTCHbk=</DigestValue>
      </Reference>
      <Reference URI="/xl/media/image5.emf?ContentType=image/x-emf">
        <DigestMethod Algorithm="http://www.w3.org/2001/04/xmlenc#sha256"/>
        <DigestValue>FQFwqnkLN6wkpJEMYcekPw4pL7AGUMKNa4sRJhtRof8=</DigestValue>
      </Reference>
      <Reference URI="/xl/media/image6.emf?ContentType=image/x-emf">
        <DigestMethod Algorithm="http://www.w3.org/2001/04/xmlenc#sha256"/>
        <DigestValue>BZeqGoCg8oYpUilcowoxc74hcBG63etrZMwasMtiGZI=</DigestValue>
      </Reference>
      <Reference URI="/xl/media/image7.emf?ContentType=image/x-emf">
        <DigestMethod Algorithm="http://www.w3.org/2001/04/xmlenc#sha256"/>
        <DigestValue>hk5FpQydjVLkfAn7dM2ADMwIGWz+X2hC+JdbD+FpX30=</DigestValue>
      </Reference>
      <Reference URI="/xl/printerSettings/printerSettings1.bin?ContentType=application/vnd.openxmlformats-officedocument.spreadsheetml.printerSettings">
        <DigestMethod Algorithm="http://www.w3.org/2001/04/xmlenc#sha256"/>
        <DigestValue>TRrCOIAvgyay9+dOHANtMRhI4Mlj24DaFIyKQoKcdPw=</DigestValue>
      </Reference>
      <Reference URI="/xl/printerSettings/printerSettings10.bin?ContentType=application/vnd.openxmlformats-officedocument.spreadsheetml.printerSettings">
        <DigestMethod Algorithm="http://www.w3.org/2001/04/xmlenc#sha256"/>
        <DigestValue>OGD3iF2+l78gTInlDCWFPycZVuHBpUE02raJ/Wr5XCI=</DigestValue>
      </Reference>
      <Reference URI="/xl/printerSettings/printerSettings11.bin?ContentType=application/vnd.openxmlformats-officedocument.spreadsheetml.printerSettings">
        <DigestMethod Algorithm="http://www.w3.org/2001/04/xmlenc#sha256"/>
        <DigestValue>TaA6KX/SRWPpmiasS8KGCRFI/mFTpQlGqiM07LbibG8=</DigestValue>
      </Reference>
      <Reference URI="/xl/printerSettings/printerSettings12.bin?ContentType=application/vnd.openxmlformats-officedocument.spreadsheetml.printerSettings">
        <DigestMethod Algorithm="http://www.w3.org/2001/04/xmlenc#sha256"/>
        <DigestValue>TaA6KX/SRWPpmiasS8KGCRFI/mFTpQlGqiM07LbibG8=</DigestValue>
      </Reference>
      <Reference URI="/xl/printerSettings/printerSettings13.bin?ContentType=application/vnd.openxmlformats-officedocument.spreadsheetml.printerSettings">
        <DigestMethod Algorithm="http://www.w3.org/2001/04/xmlenc#sha256"/>
        <DigestValue>eagKw4vkJta//EAXFo8pt3rkLlJe7nsQidLS/ebqtjQ=</DigestValue>
      </Reference>
      <Reference URI="/xl/printerSettings/printerSettings14.bin?ContentType=application/vnd.openxmlformats-officedocument.spreadsheetml.printerSettings">
        <DigestMethod Algorithm="http://www.w3.org/2001/04/xmlenc#sha256"/>
        <DigestValue>s6l80irlBTW+uFk7nR5c7WcaDa2jSh3MPBgl0IjaDO0=</DigestValue>
      </Reference>
      <Reference URI="/xl/printerSettings/printerSettings15.bin?ContentType=application/vnd.openxmlformats-officedocument.spreadsheetml.printerSettings">
        <DigestMethod Algorithm="http://www.w3.org/2001/04/xmlenc#sha256"/>
        <DigestValue>aAVyG3k+zl7YnITtI5+JxTP24xVkaLfE8NDj5dja668=</DigestValue>
      </Reference>
      <Reference URI="/xl/printerSettings/printerSettings16.bin?ContentType=application/vnd.openxmlformats-officedocument.spreadsheetml.printerSettings">
        <DigestMethod Algorithm="http://www.w3.org/2001/04/xmlenc#sha256"/>
        <DigestValue>MQlCPjAocRbfCzMg01+xeJ2R0juDKCTD55BjKfpgycg=</DigestValue>
      </Reference>
      <Reference URI="/xl/printerSettings/printerSettings17.bin?ContentType=application/vnd.openxmlformats-officedocument.spreadsheetml.printerSettings">
        <DigestMethod Algorithm="http://www.w3.org/2001/04/xmlenc#sha256"/>
        <DigestValue>MQlCPjAocRbfCzMg01+xeJ2R0juDKCTD55BjKfpgycg=</DigestValue>
      </Reference>
      <Reference URI="/xl/printerSettings/printerSettings18.bin?ContentType=application/vnd.openxmlformats-officedocument.spreadsheetml.printerSettings">
        <DigestMethod Algorithm="http://www.w3.org/2001/04/xmlenc#sha256"/>
        <DigestValue>26i86mx3+o6f0sdgsWNXqDG9meVelc/0JagdDMBnILU=</DigestValue>
      </Reference>
      <Reference URI="/xl/printerSettings/printerSettings19.bin?ContentType=application/vnd.openxmlformats-officedocument.spreadsheetml.printerSettings">
        <DigestMethod Algorithm="http://www.w3.org/2001/04/xmlenc#sha256"/>
        <DigestValue>hqnMLvZ6XBY2fH1KhK00vJXWuxlSZRWkoKrdKDrIF2Q=</DigestValue>
      </Reference>
      <Reference URI="/xl/printerSettings/printerSettings2.bin?ContentType=application/vnd.openxmlformats-officedocument.spreadsheetml.printerSettings">
        <DigestMethod Algorithm="http://www.w3.org/2001/04/xmlenc#sha256"/>
        <DigestValue>TRrCOIAvgyay9+dOHANtMRhI4Mlj24DaFIyKQoKcdPw=</DigestValue>
      </Reference>
      <Reference URI="/xl/printerSettings/printerSettings20.bin?ContentType=application/vnd.openxmlformats-officedocument.spreadsheetml.printerSettings">
        <DigestMethod Algorithm="http://www.w3.org/2001/04/xmlenc#sha256"/>
        <DigestValue>hqnMLvZ6XBY2fH1KhK00vJXWuxlSZRWkoKrdKDrIF2Q=</DigestValue>
      </Reference>
      <Reference URI="/xl/printerSettings/printerSettings21.bin?ContentType=application/vnd.openxmlformats-officedocument.spreadsheetml.printerSettings">
        <DigestMethod Algorithm="http://www.w3.org/2001/04/xmlenc#sha256"/>
        <DigestValue>26i86mx3+o6f0sdgsWNXqDG9meVelc/0JagdDMBnILU=</DigestValue>
      </Reference>
      <Reference URI="/xl/printerSettings/printerSettings22.bin?ContentType=application/vnd.openxmlformats-officedocument.spreadsheetml.printerSettings">
        <DigestMethod Algorithm="http://www.w3.org/2001/04/xmlenc#sha256"/>
        <DigestValue>26i86mx3+o6f0sdgsWNXqDG9meVelc/0JagdDMBnILU=</DigestValue>
      </Reference>
      <Reference URI="/xl/printerSettings/printerSettings23.bin?ContentType=application/vnd.openxmlformats-officedocument.spreadsheetml.printerSettings">
        <DigestMethod Algorithm="http://www.w3.org/2001/04/xmlenc#sha256"/>
        <DigestValue>aKO8XWThzgvGlTVSu23kX37OoqtKGS6PBUkmhsicI1Y=</DigestValue>
      </Reference>
      <Reference URI="/xl/printerSettings/printerSettings24.bin?ContentType=application/vnd.openxmlformats-officedocument.spreadsheetml.printerSettings">
        <DigestMethod Algorithm="http://www.w3.org/2001/04/xmlenc#sha256"/>
        <DigestValue>aKO8XWThzgvGlTVSu23kX37OoqtKGS6PBUkmhsicI1Y=</DigestValue>
      </Reference>
      <Reference URI="/xl/printerSettings/printerSettings25.bin?ContentType=application/vnd.openxmlformats-officedocument.spreadsheetml.printerSettings">
        <DigestMethod Algorithm="http://www.w3.org/2001/04/xmlenc#sha256"/>
        <DigestValue>+CD8yXTcV7R0UPktSQ1iysCJtCvCSVF2j80e6m46HpQ=</DigestValue>
      </Reference>
      <Reference URI="/xl/printerSettings/printerSettings26.bin?ContentType=application/vnd.openxmlformats-officedocument.spreadsheetml.printerSettings">
        <DigestMethod Algorithm="http://www.w3.org/2001/04/xmlenc#sha256"/>
        <DigestValue>TaA6KX/SRWPpmiasS8KGCRFI/mFTpQlGqiM07LbibG8=</DigestValue>
      </Reference>
      <Reference URI="/xl/printerSettings/printerSettings27.bin?ContentType=application/vnd.openxmlformats-officedocument.spreadsheetml.printerSettings">
        <DigestMethod Algorithm="http://www.w3.org/2001/04/xmlenc#sha256"/>
        <DigestValue>iiidokQWiIWjJQ/dFelDgZmBOqfmkhoH/3+VbqXuSZI=</DigestValue>
      </Reference>
      <Reference URI="/xl/printerSettings/printerSettings28.bin?ContentType=application/vnd.openxmlformats-officedocument.spreadsheetml.printerSettings">
        <DigestMethod Algorithm="http://www.w3.org/2001/04/xmlenc#sha256"/>
        <DigestValue>iiidokQWiIWjJQ/dFelDgZmBOqfmkhoH/3+VbqXuSZI=</DigestValue>
      </Reference>
      <Reference URI="/xl/printerSettings/printerSettings29.bin?ContentType=application/vnd.openxmlformats-officedocument.spreadsheetml.printerSettings">
        <DigestMethod Algorithm="http://www.w3.org/2001/04/xmlenc#sha256"/>
        <DigestValue>TRrCOIAvgyay9+dOHANtMRhI4Mlj24DaFIyKQoKcdPw=</DigestValue>
      </Reference>
      <Reference URI="/xl/printerSettings/printerSettings3.bin?ContentType=application/vnd.openxmlformats-officedocument.spreadsheetml.printerSettings">
        <DigestMethod Algorithm="http://www.w3.org/2001/04/xmlenc#sha256"/>
        <DigestValue>TaA6KX/SRWPpmiasS8KGCRFI/mFTpQlGqiM07LbibG8=</DigestValue>
      </Reference>
      <Reference URI="/xl/printerSettings/printerSettings30.bin?ContentType=application/vnd.openxmlformats-officedocument.spreadsheetml.printerSettings">
        <DigestMethod Algorithm="http://www.w3.org/2001/04/xmlenc#sha256"/>
        <DigestValue>jWWxhhVa7vazfmDSyEWBQI1jl9gXdOteC4C/xm0muHY=</DigestValue>
      </Reference>
      <Reference URI="/xl/printerSettings/printerSettings31.bin?ContentType=application/vnd.openxmlformats-officedocument.spreadsheetml.printerSettings">
        <DigestMethod Algorithm="http://www.w3.org/2001/04/xmlenc#sha256"/>
        <DigestValue>WMH8+9lUEq7fGDgStPYQw7TtJuluRisYsgxiYLus+n0=</DigestValue>
      </Reference>
      <Reference URI="/xl/printerSettings/printerSettings32.bin?ContentType=application/vnd.openxmlformats-officedocument.spreadsheetml.printerSettings">
        <DigestMethod Algorithm="http://www.w3.org/2001/04/xmlenc#sha256"/>
        <DigestValue>WMH8+9lUEq7fGDgStPYQw7TtJuluRisYsgxiYLus+n0=</DigestValue>
      </Reference>
      <Reference URI="/xl/printerSettings/printerSettings33.bin?ContentType=application/vnd.openxmlformats-officedocument.spreadsheetml.printerSettings">
        <DigestMethod Algorithm="http://www.w3.org/2001/04/xmlenc#sha256"/>
        <DigestValue>WMH8+9lUEq7fGDgStPYQw7TtJuluRisYsgxiYLus+n0=</DigestValue>
      </Reference>
      <Reference URI="/xl/printerSettings/printerSettings4.bin?ContentType=application/vnd.openxmlformats-officedocument.spreadsheetml.printerSettings">
        <DigestMethod Algorithm="http://www.w3.org/2001/04/xmlenc#sha256"/>
        <DigestValue>ZVxXhJn6XmjT/m1Dw2UhwYZPVXYMSYE+DUFTlsgHV4s=</DigestValue>
      </Reference>
      <Reference URI="/xl/printerSettings/printerSettings5.bin?ContentType=application/vnd.openxmlformats-officedocument.spreadsheetml.printerSettings">
        <DigestMethod Algorithm="http://www.w3.org/2001/04/xmlenc#sha256"/>
        <DigestValue>ZVxXhJn6XmjT/m1Dw2UhwYZPVXYMSYE+DUFTlsgHV4s=</DigestValue>
      </Reference>
      <Reference URI="/xl/printerSettings/printerSettings6.bin?ContentType=application/vnd.openxmlformats-officedocument.spreadsheetml.printerSettings">
        <DigestMethod Algorithm="http://www.w3.org/2001/04/xmlenc#sha256"/>
        <DigestValue>TaA6KX/SRWPpmiasS8KGCRFI/mFTpQlGqiM07LbibG8=</DigestValue>
      </Reference>
      <Reference URI="/xl/printerSettings/printerSettings7.bin?ContentType=application/vnd.openxmlformats-officedocument.spreadsheetml.printerSettings">
        <DigestMethod Algorithm="http://www.w3.org/2001/04/xmlenc#sha256"/>
        <DigestValue>26i86mx3+o6f0sdgsWNXqDG9meVelc/0JagdDMBnILU=</DigestValue>
      </Reference>
      <Reference URI="/xl/printerSettings/printerSettings8.bin?ContentType=application/vnd.openxmlformats-officedocument.spreadsheetml.printerSettings">
        <DigestMethod Algorithm="http://www.w3.org/2001/04/xmlenc#sha256"/>
        <DigestValue>yafQoiqsHuJ5rXk4BhhOpeF5HDflrPmt4ejQBVK8Sy4=</DigestValue>
      </Reference>
      <Reference URI="/xl/printerSettings/printerSettings9.bin?ContentType=application/vnd.openxmlformats-officedocument.spreadsheetml.printerSettings">
        <DigestMethod Algorithm="http://www.w3.org/2001/04/xmlenc#sha256"/>
        <DigestValue>OGD3iF2+l78gTInlDCWFPycZVuHBpUE02raJ/Wr5XCI=</DigestValue>
      </Reference>
      <Reference URI="/xl/sharedStrings.xml?ContentType=application/vnd.openxmlformats-officedocument.spreadsheetml.sharedStrings+xml">
        <DigestMethod Algorithm="http://www.w3.org/2001/04/xmlenc#sha256"/>
        <DigestValue>fIhiC6rieWaHwJJcnrOXSsiHzvK2XlDZJ/U8Ctq1JmI=</DigestValue>
      </Reference>
      <Reference URI="/xl/styles.xml?ContentType=application/vnd.openxmlformats-officedocument.spreadsheetml.styles+xml">
        <DigestMethod Algorithm="http://www.w3.org/2001/04/xmlenc#sha256"/>
        <DigestValue>xrDH1wZK4VKzxWgisMVkhHswjQ5grftKlhlIW59MAs4=</DigestValue>
      </Reference>
      <Reference URI="/xl/theme/theme1.xml?ContentType=application/vnd.openxmlformats-officedocument.theme+xml">
        <DigestMethod Algorithm="http://www.w3.org/2001/04/xmlenc#sha256"/>
        <DigestValue>JNGnPKHKsPy6kmCp11/sNt3bmMqQkZWAeEqk2KQCTYU=</DigestValue>
      </Reference>
      <Reference URI="/xl/workbook.xml?ContentType=application/vnd.openxmlformats-officedocument.spreadsheetml.sheet.main+xml">
        <DigestMethod Algorithm="http://www.w3.org/2001/04/xmlenc#sha256"/>
        <DigestValue>KGJc8LYaFHZ3Rh722UW9+40XMXgIgpaiyMUPNKVAb7w=</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lAcYVgLjiCHNn6PWQ3dEHXy4v4d8/CTJMa8c5kveyPk=</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pk1Un19eQcl3sNYHi1/9pes3jXm0dFCeFsVpXX3HV6o=</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2kCuPWlzX8IksZzM9JJl9lSdvIGeWRkTAjUiSeidnoQ=</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we5NlGVl/ovKjy/3i4uoQ4GwJ/z6Sd72RO7HCcx1Dbg=</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m+5bP7FODeQZP4mQ+KHbd5kPouG9kqYF831bHgfXX6Y=</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Transform>
          <Transform Algorithm="http://www.w3.org/TR/2001/REC-xml-c14n-20010315"/>
        </Transforms>
        <DigestMethod Algorithm="http://www.w3.org/2001/04/xmlenc#sha256"/>
        <DigestValue>mOlRcXmweQ7w975S8iealxbcXtdoPlGLdZypeB6jbTQ=</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8H6oos5yn2GinnGeRHkHeA+d1MioN6DuxylvuYck0HY=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Transform>
          <Transform Algorithm="http://www.w3.org/TR/2001/REC-xml-c14n-20010315"/>
        </Transforms>
        <DigestMethod Algorithm="http://www.w3.org/2001/04/xmlenc#sha256"/>
        <DigestValue>YqNcyMjwLQsB1NRTQoAaQViImrLCWwXfcpE00hLiAsM=</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Gs3bJI99dbC9Y/gbIRzavIEifeK/wkR0H4nPMzO5No0=</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fNItiBgceLEEntD72C1V7IT5ZuB/c2xfI7iP18R8Lwc=</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hDhMfY9ZQ0y1zufzhns/OyFvvC4ZtRSrD89Gw1hSERg=</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IO5DuHMpQwy8ELcUiXvDrKGpG0D1anjd8pylwiCrd3E=</DigestValue>
      </Reference>
      <Reference URI="/xl/worksheets/sheet1.xml?ContentType=application/vnd.openxmlformats-officedocument.spreadsheetml.worksheet+xml">
        <DigestMethod Algorithm="http://www.w3.org/2001/04/xmlenc#sha256"/>
        <DigestValue>AIh2vJWfBl9ziCHN+NfRUKWWD76pF4cFzDNn+8LKy64=</DigestValue>
      </Reference>
      <Reference URI="/xl/worksheets/sheet10.xml?ContentType=application/vnd.openxmlformats-officedocument.spreadsheetml.worksheet+xml">
        <DigestMethod Algorithm="http://www.w3.org/2001/04/xmlenc#sha256"/>
        <DigestValue>hhRZ1NlNUIOdsY9PtEgnTC8gAJCkCrQkEocLl/hq2vc=</DigestValue>
      </Reference>
      <Reference URI="/xl/worksheets/sheet11.xml?ContentType=application/vnd.openxmlformats-officedocument.spreadsheetml.worksheet+xml">
        <DigestMethod Algorithm="http://www.w3.org/2001/04/xmlenc#sha256"/>
        <DigestValue>7HqkCs5C6o0u9EK3HkjdmjFcQ47+KL7gkOXksfpgwQ8=</DigestValue>
      </Reference>
      <Reference URI="/xl/worksheets/sheet12.xml?ContentType=application/vnd.openxmlformats-officedocument.spreadsheetml.worksheet+xml">
        <DigestMethod Algorithm="http://www.w3.org/2001/04/xmlenc#sha256"/>
        <DigestValue>K6azInhJ8DQ+GDhxoAJh1kAzo/6gR8fWThU5e46crJA=</DigestValue>
      </Reference>
      <Reference URI="/xl/worksheets/sheet13.xml?ContentType=application/vnd.openxmlformats-officedocument.spreadsheetml.worksheet+xml">
        <DigestMethod Algorithm="http://www.w3.org/2001/04/xmlenc#sha256"/>
        <DigestValue>TfxYdVZZToQ2XA7aC68yoim1dEaj18RsnUO7jw7qDvc=</DigestValue>
      </Reference>
      <Reference URI="/xl/worksheets/sheet14.xml?ContentType=application/vnd.openxmlformats-officedocument.spreadsheetml.worksheet+xml">
        <DigestMethod Algorithm="http://www.w3.org/2001/04/xmlenc#sha256"/>
        <DigestValue>52ib6yaeNZolkK95PtXsi2L5Q+kRjRT79kOr8NZ4nTI=</DigestValue>
      </Reference>
      <Reference URI="/xl/worksheets/sheet2.xml?ContentType=application/vnd.openxmlformats-officedocument.spreadsheetml.worksheet+xml">
        <DigestMethod Algorithm="http://www.w3.org/2001/04/xmlenc#sha256"/>
        <DigestValue>s+Ok19rPGaOteDA7PnPPNGtGLj20hK5WCcdXZwPkomQ=</DigestValue>
      </Reference>
      <Reference URI="/xl/worksheets/sheet3.xml?ContentType=application/vnd.openxmlformats-officedocument.spreadsheetml.worksheet+xml">
        <DigestMethod Algorithm="http://www.w3.org/2001/04/xmlenc#sha256"/>
        <DigestValue>aYtMrBv0rJwI/k/XnB5m2sgjPVEFWe1NtLepgIzO9+s=</DigestValue>
      </Reference>
      <Reference URI="/xl/worksheets/sheet4.xml?ContentType=application/vnd.openxmlformats-officedocument.spreadsheetml.worksheet+xml">
        <DigestMethod Algorithm="http://www.w3.org/2001/04/xmlenc#sha256"/>
        <DigestValue>f4Z8FDW4NF5HEKzLKvNhAADwODCNgW5tzELSxqbRT1k=</DigestValue>
      </Reference>
      <Reference URI="/xl/worksheets/sheet5.xml?ContentType=application/vnd.openxmlformats-officedocument.spreadsheetml.worksheet+xml">
        <DigestMethod Algorithm="http://www.w3.org/2001/04/xmlenc#sha256"/>
        <DigestValue>fkX9ByiAe0bwy9RGvJpDxxxi+mXieAukxhxseJvMhj0=</DigestValue>
      </Reference>
      <Reference URI="/xl/worksheets/sheet6.xml?ContentType=application/vnd.openxmlformats-officedocument.spreadsheetml.worksheet+xml">
        <DigestMethod Algorithm="http://www.w3.org/2001/04/xmlenc#sha256"/>
        <DigestValue>cRIrFkvXe/BMXNTzONXFXSbHTgQMlAi/z3zubepfkKY=</DigestValue>
      </Reference>
      <Reference URI="/xl/worksheets/sheet7.xml?ContentType=application/vnd.openxmlformats-officedocument.spreadsheetml.worksheet+xml">
        <DigestMethod Algorithm="http://www.w3.org/2001/04/xmlenc#sha256"/>
        <DigestValue>0XIJLB3++THYoGy+QpmtAUXPsqf4LXurMafA/Xe++ZQ=</DigestValue>
      </Reference>
      <Reference URI="/xl/worksheets/sheet8.xml?ContentType=application/vnd.openxmlformats-officedocument.spreadsheetml.worksheet+xml">
        <DigestMethod Algorithm="http://www.w3.org/2001/04/xmlenc#sha256"/>
        <DigestValue>8O1L9ZrGt/Jl73KGMpKj+85mCBsmZGF59XSRJUuT1P0=</DigestValue>
      </Reference>
      <Reference URI="/xl/worksheets/sheet9.xml?ContentType=application/vnd.openxmlformats-officedocument.spreadsheetml.worksheet+xml">
        <DigestMethod Algorithm="http://www.w3.org/2001/04/xmlenc#sha256"/>
        <DigestValue>x3KHsIZz9fNhQAD29aXOM8dSXE9nNsUd94YfsI8A1fM=</DigestValue>
      </Reference>
    </Manifest>
    <SignatureProperties>
      <SignatureProperty Id="idSignatureTime" Target="#idPackageSignature">
        <mdssi:SignatureTime xmlns:mdssi="http://schemas.openxmlformats.org/package/2006/digital-signature">
          <mdssi:Format>YYYY-MM-DDThh:mm:ssTZD</mdssi:Format>
          <mdssi:Value>2022-08-12T21:06:00Z</mdssi:Value>
        </mdssi:SignatureTime>
      </SignatureProperty>
    </SignatureProperties>
  </Object>
  <Object Id="idOfficeObject">
    <SignatureProperties>
      <SignatureProperty Id="idOfficeV1Details" Target="#idPackageSignature">
        <SignatureInfoV1 xmlns="http://schemas.microsoft.com/office/2006/digsig">
          <SetupID>{A2D16DE1-5A32-4FF0-8157-786EA108E52D}</SetupID>
          <SignatureText>Shirley Vichini</SignatureText>
          <SignatureImage/>
          <SignatureComments/>
          <WindowsVersion>10.0</WindowsVersion>
          <OfficeVersion>16.0.15427/23</OfficeVersion>
          <ApplicationVersion>16.0.15427</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2022-08-12T21:06:00Z</xd:SigningTime>
          <xd:SigningCertificate>
            <xd:Cert>
              <xd:CertDigest>
                <DigestMethod Algorithm="http://www.w3.org/2001/04/xmlenc#sha256"/>
                <DigestValue>N0dKsT4EdoXsColTJVvLkxJ3DlWTfesK3f5a4JiEjKg=</DigestValue>
              </xd:CertDigest>
              <xd:IssuerSerial>
                <X509IssuerName>C=PY, O=DOCUMENTA S.A., CN=CA-DOCUMENTA S.A., SERIALNUMBER=RUC 80050172-1</X509IssuerName>
                <X509SerialNumber>2594165763403955501</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D8BAACfAAAAAAAAAAAAAABmFgAALAsAACBFTUYAAAEAsBsAAKoAAAAGAAAAAAAAAAAAAAAAAAAAgAcAADgEAABYAQAAwQAAAAAAAAAAAAAAAAAAAMA/BQDo8QIACgAAABAAAAAAAAAAAAAAAEsAAAAQAAAAAAAAAAUAAAAeAAAAGAAAAAAAAAAAAAAAQAEAAKAAAAAnAAAAGAAAAAEAAAA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8PDwAAAAAAAlAAAADAAAAAEAAABMAAAAZAAAAAAAAAAAAAAAPwEAAJ8AAAAAAAAAAAAAAEABAACgAAAAIQDwAAAAAAAAAAAAAACAPwAAAAAAAAAAAACAPwAAAAAAAAAAAAAAAAAAAAAAAAAAAAAAAAAAAAAAAAAAJQAAAAwAAAAAAACAKAAAAAwAAAABAAAAJwAAABgAAAABAAAAAAAAAPDw8A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O4AAAAFAAAAMQEAABUAAADuAAAABQAAAEQAAAARAAAAIQDwAAAAAAAAAAAAAACAPwAAAAAAAAAAAACAPwAAAAAAAAAAAAAAAAAAAAAAAAAAAAAAAAAAAAAAAAAAJQAAAAwAAAAAAACAKAAAAAwAAAABAAAAUgAAAHABAAABAAAA8////wAAAAAAAAAAAAAAAJABAAAAAAABAAAAAHMAZQBnAG8AZQAgAHUAaQAAAAAAAAAAAAAAAAAAAAAAAAAAAAAAAAAAAAAAAAAAAAAAAAAAAAAAAAAAAAAAAAAAAAAAACAAAAAAAAAAgMvQ/38AAACAy9D/fwAAtBmu0P9/AAAAAPMK+H8AALHsHdD/fwAAMBbzCvh/AAC0Ga7Q/38AANgWAAAAAAAAQAAAwP9/AAAAAPMK+H8AAIHvHdD/fwAABAAAAAAAAAAwFvMK+H8AAMC189iuAAAAtBmu0AAAAABIAAAAAAAAALQZrtD/fwAAoIPL0P9/AAAAHq7Q/38AAAEAAAAAAAAAgEOu0P9/AAAAAPMK+H8AAAAAAAAAAAAAAAAAAK4AAAAguvPYrgAAANDBj0mkAgAAC6eICfh/AACgtvPYrgAAADm389iuAAAAAAAAAAAAAAAAAAAAZHYACAAAAAAlAAAADAAAAAEAAAAYAAAADAAAAAAAAAASAAAADAAAAAEAAAAeAAAAGAAAAO4AAAAFAAAAMgEAABYAAAAlAAAADAAAAAEAAABUAAAAiAAAAO8AAAAFAAAAMAEAABUAAAABAAAAVVWPQYX2jkHvAAAABQAAAAoAAABMAAAAAAAAAAAAAAAAAAAA//////////9gAAAAMQAyAC8AMAA4AC8AMgAwADIAMgAHAAAABwAAAAUAAAAHAAAABwAAAAUAAAAHAAAABwAAAAcAAAAHAAAASwAAAEAAAAAwAAAABQAAACAAAAABAAAAAQAAABAAAAAAAAAAAAAAAEABAACgAAAAAAAAAAAAAABAAQAAoAAAAFIAAABwAQAAAgAAABQAAAAJAAAAAAAAAAAAAAC8AgAAAAAAAAECAiJTAHkAcwB0AGUAbQAAAAAAAAAAAAAAAAAAAAAAAAAAAAAAAAAAAAAAAAAAAAAAAAAAAAAAAAAAAAAAAAAAAAAAAAAAAEDx1DOkAgAAAAAAAAAAAAABAAAApAIAAIgOrAn4fwAAAAAAAAAAAACAP/MK+H8AAAkAAAABAAAACQAAAAAAAAAAAAAAAAAAAAAAAAAAAAAA5SyFWJLiAAARAAAAAAAAAKAvV0mkAgAA4Kh4S6QCAADQwY9JpAIAAJDW89gAAAAAAAAAAAAAAAAHAAAAAAAAAAAAAAAAAAAAzNXz2K4AAAAJ1vPYrgAAANG3hAn4fwAAKKLD0P9/AAAAAAbQAAAAAIiDy9D/fwAAYNXz2K4AAADQwY9JpAIAAAuniAn4fwAAcNXz2K4AAAAJ1vPYrgAAANAgSkukAgAAAAAAAGR2AAgAAAAAJQAAAAwAAAACAAAAJwAAABgAAAADAAAAAAAAAAAAAAAAAAAAJQAAAAwAAAADAAAATAAAAGQAAAAAAAAAAAAAAP//////////AAAAABwAAAAAAAAAPwAAACEA8AAAAAAAAAAAAAAAgD8AAAAAAAAAAAAAgD8AAAAAAAAAAAAAAAAAAAAAAAAAAAAAAAAAAAAAAAAAACUAAAAMAAAAAAAAgCgAAAAMAAAAAwAAACcAAAAYAAAAAwAAAAAAAAAAAAAAAAAAACUAAAAMAAAAAwAAAEwAAABkAAAAAAAAAAAAAAD//////////wAAAAAcAAAAQAEAAAAAAAAhAPAAAAAAAAAAAAAAAIA/AAAAAAAAAAAAAIA/AAAAAAAAAAAAAAAAAAAAAAAAAAAAAAAAAAAAAAAAAAAlAAAADAAAAAAAAIAoAAAADAAAAAMAAAAnAAAAGAAAAAMAAAAAAAAAAAAAAAAAAAAlAAAADAAAAAMAAABMAAAAZAAAAAAAAAAAAAAA//////////9AAQAAHAAAAAAAAAA/AAAAIQDwAAAAAAAAAAAAAACAPwAAAAAAAAAAAACAPwAAAAAAAAAAAAAAAAAAAAAAAAAAAAAAAAAAAAAAAAAAJQAAAAwAAAAAAACAKAAAAAwAAAADAAAAJwAAABgAAAADAAAAAAAAAAAAAAAAAAAAJQAAAAwAAAADAAAATAAAAGQAAAAAAAAAWwAAAD8BAABcAAAAAAAAAFsAAABAAQAAAgAAACEA8AAAAAAAAAAAAAAAgD8AAAAAAAAAAAAAgD8AAAAAAAAAAAAAAAAAAAAAAAAAAAAAAAAAAAAAAAAAACUAAAAMAAAAAAAAgCgAAAAMAAAAAwAAACcAAAAYAAAAAwAAAAAAAAD///8AAAAAACUAAAAMAAAAAwAAAEwAAABkAAAAAAAAABwAAAA/AQAAWgAAAAAAAAAcAAAAQAEAAD8AAAAhAPAAAAAAAAAAAAAAAIA/AAAAAAAAAAAAAIA/AAAAAAAAAAAAAAAAAAAAAAAAAAAAAAAAAAAAAAAAAAAlAAAADAAAAAAAAIAoAAAADAAAAAMAAAAnAAAAGAAAAAMAAAAAAAAA////AAAAAAAlAAAADAAAAAMAAABMAAAAZAAAAAsAAAA3AAAAIQAAAFoAAAALAAAANwAAABcAAAAkAAAAIQDwAAAAAAAAAAAAAACAPwAAAAAAAAAAAACAPwAAAAAAAAAAAAAAAAAAAAAAAAAAAAAAAAAAAAAAAAAAJQAAAAwAAAAAAACAKAAAAAwAAAADAAAAUgAAAHABAAADAAAA4P///wAAAAAAAAAAAAAAAJABAAAAAAABAAAAAGEAcgBpAGEAbAAAAAAAAAAAAAAAAAAAAAAAAAAAAAAAAAAAAAAAAAAAAAAAAAAAAAAAAAAAAAAAAAAAAAAAAAAAAAAAAAAAAAAAAAAwAAAAAAAAACgAAAAAAAAAiA6sCfh/AAAAAAAAAAAAAAmz89iuAAAAAwAAAAAAAADHs+0L+H8AAAAAAAAAAAAAAAAAAAAAAAAFT4VYkuIAAAAAAAD/fwAAANbRYKwCAADg////AAAAANDBj0mkAgAACLXz2AAAAAAAAAAAAAAAAAYAAAAAAAAAAAAAAAAAAAAstPPYrgAAAGm089iuAAAA0beECfh/AAAAAAAA/38AALAN9lIAAAAAAQAAAAAAAAAAAAAAAAAAANDBj0mkAgAAC6eICfh/AADQs/PYrgAAAGm089iuAAAA8Of2SaQCAAAAAAAAZHYACAAAAAAlAAAADAAAAAMAAAAYAAAADAAAAAAAAAASAAAADAAAAAEAAAAWAAAADAAAAAgAAABUAAAAVAAAAAwAAAA3AAAAIAAAAFoAAAABAAAAVVWPQYX2jkEMAAAAWwAAAAEAAABMAAAABAAAAAsAAAA3AAAAIgAAAFsAAABQAAAAWAAAABUAAAAWAAAADAAAAAAAAAAlAAAADAAAAAIAAAAnAAAAGAAAAAQAAAAAAAAA////AAAAAAAlAAAADAAAAAQAAABMAAAAZAAAADAAAAAgAAAANAEAAFoAAAAwAAAAIAAAAAUBAAA7AAAAIQDwAAAAAAAAAAAAAACAPwAAAAAAAAAAAACAPwAAAAAAAAAAAAAAAAAAAAAAAAAAAAAAAAAAAAAAAAAAJQAAAAwAAAAAAACAKAAAAAwAAAAEAAAAJwAAABgAAAAEAAAAAAAAAP///wAAAAAAJQAAAAwAAAAEAAAATAAAAGQAAAAwAAAAIAAAADQBAABWAAAAMAAAACAAAAAFAQAANwAAACEA8AAAAAAAAAAAAAAAgD8AAAAAAAAAAAAAgD8AAAAAAAAAAAAAAAAAAAAAAAAAAAAAAAAAAAAAAAAAACUAAAAMAAAAAAAAgCgAAAAMAAAABAAAACcAAAAYAAAABAAAAAAAAAD///8AAAAAACUAAAAMAAAABAAAAEwAAABkAAAAMAAAADsAAACrAAAAVgAAADAAAAA7AAAAfAAAABwAAAAhAPAAAAAAAAAAAAAAAIA/AAAAAAAAAAAAAIA/AAAAAAAAAAAAAAAAAAAAAAAAAAAAAAAAAAAAAAAAAAAlAAAADAAAAAAAAIAoAAAADAAAAAQAAABSAAAAcAEAAAQAAADs////AAAAAAAAAAAAAAAAkAEAAAAAAAEAAAAAcwBlAGcAbwBlACAAdQBpAAAAAAAAAAAAAAAAAAAAAAAAAAAAAAAAAAAAAAAAAAAAAAAAAAAAAAAAAAAAAAAAAAAAAABANfZSrAIAAAAAAAAAAAAAAAgAAAAAAACIDqwJ+H8AAAAAAAAAAAAA0EaVz/9/AABAsdFgrAIAAM0DCc//fwAAAAAAAAAAAAAAAAAAAAAAAOVPhViS4gAAmbPz2K4AAACoRpXP/38AAOz///8AAAAA0MGPSaQCAACotfPYAAAAAAAAAAAAAAAACQAAAAAAAAAAAAAAAAAAAMy089iuAAAACbXz2K4AAADRt4QJ+H8AAAABAQD/////CAAAAAAAAACoRpXP/38AACojwYfwYgAA0MGPSaQCAAALp4gJ+H8AAHC089iuAAAACbXz2K4AAADg1vZJpAIAAAAAAABkdgAIAAAAACUAAAAMAAAABAAAABgAAAAMAAAAAAAAABIAAAAMAAAAAQAAAB4AAAAYAAAAMAAAADsAAACsAAAAVwAAACUAAAAMAAAABAAAAFQAAACoAAAAMQAAADsAAACqAAAAVgAAAAEAAABVVY9BhfaOQTEAAAA7AAAADwAAAEwAAAAAAAAAAAAAAAAAAAD//////////2wAAABTAGgAaQByAGwAZQB5ACAAVgBpAGMAaABpAG4AaQAAAAsAAAALAAAABQAAAAcAAAAFAAAACgAAAAoAAAAFAAAADAAAAAUAAAAJAAAACwAAAAUAAAALAAAABQAAAEsAAABAAAAAMAAAAAUAAAAgAAAAAQAAAAEAAAAQAAAAAAAAAAAAAABAAQAAoAAAAAAAAAAAAAAAQAEAAKAAAAAlAAAADAAAAAIAAAAnAAAAGAAAAAUAAAAAAAAA////AAAAAAAlAAAADAAAAAUAAABMAAAAZAAAAAAAAABhAAAAPwEAAJsAAAAAAAAAYQAAAEABAAA7AAAAIQDwAAAAAAAAAAAAAACAPwAAAAAAAAAAAACAPwAAAAAAAAAAAAAAAAAAAAAAAAAAAAAAAAAAAAAAAAAAJQAAAAwAAAAAAACAKAAAAAwAAAAFAAAAJwAAABgAAAAFAAAAAAAAAP///wAAAAAAJQAAAAwAAAAFAAAATAAAAGQAAAAOAAAAYQAAADEBAABxAAAADgAAAGEAAAAkAQAAEQAAACEA8AAAAAAAAAAAAAAAgD8AAAAAAAAAAAAAgD8AAAAAAAAAAAAAAAAAAAAAAAAAAAAAAAAAAAAAAAAAACUAAAAMAAAAAAAAgCgAAAAMAAAABQAAACUAAAAMAAAAAQAAABgAAAAMAAAAAAAAABIAAAAMAAAAAQAAAB4AAAAYAAAADgAAAGEAAAAyAQAAcgAAACUAAAAMAAAAAQAAAFQAAACoAAAADwAAAGEAAABdAAAAcQAAAAEAAABVVY9BhfaOQQ8AAABhAAAADwAAAEwAAAAAAAAAAAAAAAAAAAD//////////2wAAABTAGgAaQByAGwAZQB5ACAAVgBpAGMAaABpAG4AaQAAAAcAAAAHAAAAAwAAAAUAAAADAAAABwAAAAYAAAAEAAAACAAAAAMAAAAGAAAABwAAAAMAAAAHAAAAAwAAAEsAAABAAAAAMAAAAAUAAAAgAAAAAQAAAAEAAAAQAAAAAAAAAAAAAABAAQAAoAAAAAAAAAAAAAAAQAEAAKAAAAAlAAAADAAAAAIAAAAnAAAAGAAAAAUAAAAAAAAA////AAAAAAAlAAAADAAAAAUAAABMAAAAZAAAAA4AAAB2AAAAMQEAAIYAAAAOAAAAdgAAACQBAAARAAAAIQDwAAAAAAAAAAAAAACAPwAAAAAAAAAAAACAPwAAAAAAAAAAAAAAAAAAAAAAAAAAAAAAAAAAAAAAAAAAJQAAAAwAAAAAAACAKAAAAAwAAAAFAAAAJQAAAAwAAAABAAAAGAAAAAwAAAAAAAAAEgAAAAwAAAABAAAAHgAAABgAAAAOAAAAdgAAADIBAACHAAAAJQAAAAwAAAABAAAAVAAAAIQAAAAPAAAAdgAAAEwAAACGAAAAAQAAAFVVj0GF9o5BDwAAAHYAAAAJAAAATAAAAAAAAAAAAAAAAAAAAP//////////YAAAAEMAbwBuAHQAYQBkAG8AcgBhAAAACAAAAAgAAAAHAAAABAAAAAcAAAAIAAAACAAAAAUAAAAHAAAASwAAAEAAAAAwAAAABQAAACAAAAABAAAAAQAAABAAAAAAAAAAAAAAAEABAACgAAAAAAAAAAAAAABAAQAAoAAAACUAAAAMAAAAAgAAACcAAAAYAAAABQAAAAAAAAD///8AAAAAACUAAAAMAAAABQAAAEwAAABkAAAADgAAAIsAAAAoAQAAmwAAAA4AAACLAAAAGwEAABEAAAAhAPAAAAAAAAAAAAAAAIA/AAAAAAAAAAAAAIA/AAAAAAAAAAAAAAAAAAAAAAAAAAAAAAAAAAAAAAAAAAAlAAAADAAAAAAAAIAoAAAADAAAAAUAAAAlAAAADAAAAAEAAAAYAAAADAAAAAAAAAASAAAADAAAAAEAAAAWAAAADAAAAAAAAABUAAAASAEAAA8AAACLAAAAJwEAAJsAAAABAAAAVVWPQYX2jkEPAAAAiwAAACoAAABMAAAABAAAAA4AAACLAAAAKQEAAJwAAACgAAAARgBpAHIAbQBhAGQAbwAgAHAAbwByADoAIABTAEgASQBSAEwARQBZACAAUgBBAFEAVQBFAEwAIABWAEkAQwBIAEkATgBJACAARgBSAEEATgBDAE8ABgAAAAMAAAAFAAAACwAAAAcAAAAIAAAACAAAAAQAAAAIAAAACAAAAAUAAAADAAAABAAAAAcAAAAJAAAAAwAAAAgAAAAGAAAABwAAAAcAAAAEAAAACAAAAAgAAAAKAAAACQAAAAcAAAAGAAAABAAAAAgAAAADAAAACAAAAAkAAAADAAAACgAAAAMAAAAEAAAABgAAAAgAAAAIAAAACgAAAAgAAAAKAAAAFgAAAAwAAAAAAAAAJQAAAAwAAAACAAAADgAAABQAAAAAAAAAEAAAABQAAAA=</Object>
  <Object Id="idInvalidSigLnImg">AQAAAGwAAAAAAAAAAAAAAD8BAACfAAAAAAAAAAAAAABmFgAALAsAACBFTUYAAAEALCIAALEAAAAGAAAAAAAAAAAAAAAAAAAAgAcAADgEAABYAQAAwQAAAAAAAAAAAAAAAAAAAMA/BQDo8QIACgAAABAAAAAAAAAAAAAAAEsAAAAQAAAAAAAAAAUAAAAeAAAAGAAAAAAAAAAAAAAAQAEAAKAAAAAnAAAAGAAAAAEAAAA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8PDwAAAAAAAlAAAADAAAAAEAAABMAAAAZAAAAAAAAAAAAAAAPwEAAJ8AAAAAAAAAAAAAAEABAACgAAAAIQDwAAAAAAAAAAAAAACAPwAAAAAAAAAAAACAPwAAAAAAAAAAAAAAAAAAAAAAAAAAAAAAAAAAAAAAAAAAJQAAAAwAAAAAAACAKAAAAAwAAAABAAAAJwAAABgAAAABAAAAAAAAAPDw8A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A4AAAAEAAAAIQAAABcAAAAOAAAABAAAABQAAAAUAAAAIQDwAAAAAAAAAAAAAACAPwAAAAAAAAAAAACAPwAAAAAAAAAAAAAAAAAAAAAAAAAAAAAAAAAAAAAAAAAAJQAAAAwAAAAAAACAKAAAAAwAAAABAAAAFQAAAAwAAAADAAAAcgAAALAFAAAQAAAABQAAAB8AAAAUAAAAEAAAAAUAAAAQAAAAEAAAAAAA/wEAAAAAAAAAAAAAgD8AAAAAAAAAAAAAgD8AAAAAAAAAAP///wAAAAAAbAAAADQAAACgAAAAEAUAABAAAAAQAAAAKAAAABIAAAASAAAAAQAgAAMAAAAQBQAAAAAAAAAAAAAAAAAAAAAAAAAA/wAA/wAA/wAAAAAAAAAAAAAAAAAAAAAAAAAAAAAAAAAAAAAAAAAAAAAAAAAAAAAAAAAAAAAAAAAAAAAAAAAAAAAAAAAAAAAAAAAAAAAAAAAAAAAAAAAAAAAAAAAAAAAAAAAAAAAAAAAAAAAAAAAAAAAAAAAAAAAAAAAAAAAAAAAAAAAAAAAAAAAAAAAAAAAAAAAAAAAAAAAAAAAAAAAAAAAAAAAAAAAAAAArLCzDCwsLMQAAAAAAAAAAAAAAAC0us8ETE0tRAAAAAAAAAAAAAAAAExNLUS0us8EAAAAAAAAAAAAAAAAAAAAAAAAAAAAAAAA4Ojr/PkBA+SEiIpcLCwsxBgYGHBMTS1E1N9bmExNLUQAAAAATE0tRNTfW5hMTS1EAAAAAAAAAAAAAAAAAAAAAAAAAAAAAAAA4Ojr/5eXl/3R2dvg4Ojr/g4SE5h4eHh8TE0tRNTfW5h4fd4A1N9bmExNLUQAAAAAAAAAAAAAAAAAAAAAAAAAAAAAAAAAAAAA4Ojr/+vr6//r6+v/6+vr/+vr6/8HBwcUAAAAAHh93gDs97f8eH3eAAAAAAAAAAAAAAAAAAAAAAAAAAAAAAAAAAAAAAAAAAAA4Ojr/+vr6//r6+v/6+vr/3t7e4h4eHh8TE0tRNTfW5h4fd4A1N9bmExNLUQAAAAAAAAAAAAAAAAAAAAAAAAAAAAAAAAAAAAA4Ojr/+vr6//r6+v/e3t7iHh4eHxMTS1E1N9bmExNLUQAAAAATE0tRNTfW5hMTS1EAAAAAAAAAAAAAAAAAAAAAAAAAAAAAAAA4Ojr/+vr6//r6+v88PDw9AAAAAC0us8ETE0tRAAAAAAAAAAAAAAAAExNLUS0us8EAAAAAAAAAAAAAAAAAAAAAAAAAAAAAAAA4Ojr/kZKS/05QUP9UVlb6ISEhOAAAAAAGBgYcAAAAAAAAAAAAAAAAAAAAAAAAAAAAAAAAAAAAAAAAAAAAAAAAAAAAAAAAAAA4Ojr/cXJy/9XV1f/6+vr/zMzM5Ts7O1JERkbpAAAAAAAAAAAAAAAAAAAAAAAAAAAAAAAAAAAAAAAAAAAAAAAAAAAAAB4fH4poaWn3+vr6//r6+v/6+vr/+vr6//r6+v9oaWn3Hh8figAAAAAAAAAAAAAAAAAAAAAAAAAAAAAAAAAAAAAAAAAAAAAAAEJERPLV1dX/+vr6//r6+v/6+vr/+vr6//r6+v/V1dX/QkRE8gAAAAAAAAAAAAAAAAAAAAAAAAAAAAAAAAAAAAAAAAAAAAAAADg6Ov/6+vr/+vr6//r6+v/6+vr/+vr6//r6+v/6+vr/ODo6/wAAAAAAAAAAAAAAAAAAAAAAAAAAAAAAAAAAAAAAAAAAAAAAAERGRvTV1dX/+vr6//r6+v/6+vr/+vr6//r6+v/V1dX/REZG9AAAAAAAAAAAAAAAAAAAAAAAAAAAAAAAAAAAAAAAAAAAAAAAACwtLZhub2/8+vr6//r6+v/6+vr/+vr6//r6+v9ub2/8LC0tmAAAAAAAAAAAAAAAAAAAAAAAAAAAAAAAAAAAAAAAAAAAAAAAAAYGBhxERkbpbm9v/NXV1f/6+vr/1dXV/25vb/xHSUnsBgYGHAAAAAAAAAAAAAAAAAAAAAAAAAAAAAAAAAAAAAAAAAAAAAAAAAAAAAAGBgYcOjs7pkVHR/Y4Ojr/RUdH9jo7O6YGBgYcAAAAAAAAAAAAAAAAAAAAAAAAAAAAAAAAAAAAACcAAAAYAAAAAQAAAAAAAAD///8AAAAAACUAAAAMAAAAAQAAAEwAAABkAAAAMAAAAAUAAACKAAAAFQAAADAAAAAFAAAAWwAAABEAAAAhAPAAAAAAAAAAAAAAAIA/AAAAAAAAAAAAAIA/AAAAAAAAAAAAAAAAAAAAAAAAAAAAAAAAAAAAAAAAAAAlAAAADAAAAAAAAIAoAAAADAAAAAEAAABSAAAAcAEAAAEAAADz////AAAAAAAAAAAAAAAAkAEAAAAAAAEAAAAAcwBlAGcAbwBlACAAdQBpAAAAAAAAAAAAAAAAAAAAAAAAAAAAAAAAAAAAAAAAAAAAAAAAAAAAAAAAAAAAAAAAAAAAAAAAIAAAAAAAAACAy9D/fwAAAIDL0P9/AAC0Ga7Q/38AAAAA8wr4fwAAsewd0P9/AAAwFvMK+H8AALQZrtD/fwAA2BYAAAAAAABAAADA/38AAAAA8wr4fwAAge8d0P9/AAAEAAAAAAAAADAW8wr4fwAAwLXz2K4AAAC0Ga7QAAAAAEgAAAAAAAAAtBmu0P9/AACgg8vQ/38AAAAertD/fwAAAQAAAAAAAACAQ67Q/38AAAAA8wr4fwAAAAAAAAAAAAAAAAAArgAAACC689iuAAAA0MGPSaQCAAALp4gJ+H8AAKC289iuAAAAObfz2K4AAAAAAAAAAAAAAAAAAABkdgAIAAAAACUAAAAMAAAAAQAAABgAAAAMAAAA/wAAABIAAAAMAAAAAQAAAB4AAAAYAAAAMAAAAAUAAACLAAAAFgAAACUAAAAMAAAAAQAAAFQAAACoAAAAMQAAAAUAAACJAAAAFQAAAAEAAABVVY9BhfaOQTEAAAAFAAAADwAAAEwAAAAAAAAAAAAAAAAAAAD//////////2wAAABGAGkAcgBtAGEAIABuAG8AIAB2AOEAbABpAGQAYQAAAAYAAAADAAAABQAAAAsAAAAHAAAABAAAAAcAAAAIAAAABAAAAAYAAAAHAAAAAwAAAAMAAAAIAAAABwAAAEsAAABAAAAAMAAAAAUAAAAgAAAAAQAAAAEAAAAQAAAAAAAAAAAAAABAAQAAoAAAAAAAAAAAAAAAQAEAAKAAAABSAAAAcAEAAAIAAAAUAAAACQAAAAAAAAAAAAAAvAIAAAAAAAABAgIiUwB5AHMAdABlAG0AAAAAAAAAAAAAAAAAAAAAAAAAAAAAAAAAAAAAAAAAAAAAAAAAAAAAAAAAAAAAAAAAAAAAAAAAAABA8dQzpAIAAAAAAAAAAAAAAQAAAKQCAACIDqwJ+H8AAAAAAAAAAAAAgD/zCvh/AAAJAAAAAQAAAAkAAAAAAAAAAAAAAAAAAAAAAAAAAAAAAOUshViS4gAAEQAAAAAAAACgL1dJpAIAAOCoeEukAgAA0MGPSaQCAACQ1vPYAAAAAAAAAAAAAAAABwAAAAAAAAAAAAAAAAAAAMzV89iuAAAACdbz2K4AAADRt4QJ+H8AACiiw9D/fwAAAAAG0AAAAACIg8vQ/38AAGDV89iuAAAA0MGPSaQCAAALp4gJ+H8AAHDV89iuAAAACdbz2K4AAADQIEpLpAIAAAAAAABkdgAIAAAAACUAAAAMAAAAAgAAACcAAAAYAAAAAwAAAAAAAAAAAAAAAAAAACUAAAAMAAAAAwAAAEwAAABkAAAAAAAAAAAAAAD//////////wAAAAAcAAAAAAAAAD8AAAAhAPAAAAAAAAAAAAAAAIA/AAAAAAAAAAAAAIA/AAAAAAAAAAAAAAAAAAAAAAAAAAAAAAAAAAAAAAAAAAAlAAAADAAAAAAAAIAoAAAADAAAAAMAAAAnAAAAGAAAAAMAAAAAAAAAAAAAAAAAAAAlAAAADAAAAAMAAABMAAAAZAAAAAAAAAAAAAAA//////////8AAAAAHAAAAEABAAAAAAAAIQDwAAAAAAAAAAAAAACAPwAAAAAAAAAAAACAPwAAAAAAAAAAAAAAAAAAAAAAAAAAAAAAAAAAAAAAAAAAJQAAAAwAAAAAAACAKAAAAAwAAAADAAAAJwAAABgAAAADAAAAAAAAAAAAAAAAAAAAJQAAAAwAAAADAAAATAAAAGQAAAAAAAAAAAAAAP//////////QAEAABwAAAAAAAAAPwAAACEA8AAAAAAAAAAAAAAAgD8AAAAAAAAAAAAAgD8AAAAAAAAAAAAAAAAAAAAAAAAAAAAAAAAAAAAAAAAAACUAAAAMAAAAAAAAgCgAAAAMAAAAAwAAACcAAAAYAAAAAwAAAAAAAAAAAAAAAAAAACUAAAAMAAAAAwAAAEwAAABkAAAAAAAAAFsAAAA/AQAAXAAAAAAAAABbAAAAQAEAAAIAAAAhAPAAAAAAAAAAAAAAAIA/AAAAAAAAAAAAAIA/AAAAAAAAAAAAAAAAAAAAAAAAAAAAAAAAAAAAAAAAAAAlAAAADAAAAAAAAIAoAAAADAAAAAMAAAAnAAAAGAAAAAMAAAAAAAAA////AAAAAAAlAAAADAAAAAMAAABMAAAAZAAAAAAAAAAcAAAAPwEAAFoAAAAAAAAAHAAAAEABAAA/AAAAIQDwAAAAAAAAAAAAAACAPwAAAAAAAAAAAACAPwAAAAAAAAAAAAAAAAAAAAAAAAAAAAAAAAAAAAAAAAAAJQAAAAwAAAAAAACAKAAAAAwAAAADAAAAJwAAABgAAAADAAAAAAAAAP///wAAAAAAJQAAAAwAAAADAAAATAAAAGQAAAALAAAANwAAACEAAABaAAAACwAAADcAAAAXAAAAJAAAACEA8AAAAAAAAAAAAAAAgD8AAAAAAAAAAAAAgD8AAAAAAAAAAAAAAAAAAAAAAAAAAAAAAAAAAAAAAAAAACUAAAAMAAAAAAAAgCgAAAAMAAAAAwAAAFIAAABwAQAAAwAAAOD///8AAAAAAAAAAAAAAACQAQAAAAAAAQAAAABhAHIAaQBhAGwAAAAAAAAAAAAAAAAAAAAAAAAAAAAAAAAAAAAAAAAAAAAAAAAAAAAAAAAAAAAAAAAAAAAAAAAAAAAAAAAAAAAAAAAAMAAAAAAAAAAoAAAAAAAAAIgOrAn4fwAAAAAAAAAAAAAJs/PYrgAAAAMAAAAAAAAAx7PtC/h/AAAAAAAAAAAAAAAAAAAAAAAABU+FWJLiAAAAAAAA/38AAADW0WCsAgAA4P///wAAAADQwY9JpAIAAAi189gAAAAAAAAAAAAAAAAGAAAAAAAAAAAAAAAAAAAALLTz2K4AAABptPPYrgAAANG3hAn4fwAAAAAAAP9/AACwDfZSAAAAAAEAAAAAAAAAAAAAAAAAAADQwY9JpAIAAAuniAn4fwAA0LPz2K4AAABptPPYrgAAAPDn9kmkAgAAAAAAAGR2AAgAAAAAJQAAAAwAAAADAAAAGAAAAAwAAAAAAAAAEgAAAAwAAAABAAAAFgAAAAwAAAAIAAAAVAAAAFQAAAAMAAAANwAAACAAAABaAAAAAQAAAFVVj0GF9o5BDAAAAFsAAAABAAAATAAAAAQAAAALAAAANwAAACIAAABbAAAAUAAAAFgAAAAVAAAAFgAAAAwAAAAAAAAAJQAAAAwAAAACAAAAJwAAABgAAAAEAAAAAAAAAP///wAAAAAAJQAAAAwAAAAEAAAATAAAAGQAAAAwAAAAIAAAADQBAABaAAAAMAAAACAAAAAFAQAAOwAAACEA8AAAAAAAAAAAAAAAgD8AAAAAAAAAAAAAgD8AAAAAAAAAAAAAAAAAAAAAAAAAAAAAAAAAAAAAAAAAACUAAAAMAAAAAAAAgCgAAAAMAAAABAAAACcAAAAYAAAABAAAAAAAAAD///8AAAAAACUAAAAMAAAABAAAAEwAAABkAAAAMAAAACAAAAA0AQAAVgAAADAAAAAgAAAABQEAADcAAAAhAPAAAAAAAAAAAAAAAIA/AAAAAAAAAAAAAIA/AAAAAAAAAAAAAAAAAAAAAAAAAAAAAAAAAAAAAAAAAAAlAAAADAAAAAAAAIAoAAAADAAAAAQAAAAnAAAAGAAAAAQAAAAAAAAA////AAAAAAAlAAAADAAAAAQAAABMAAAAZAAAADAAAAA7AAAAqwAAAFYAAAAwAAAAOwAAAHwAAAAcAAAAIQDwAAAAAAAAAAAAAACAPwAAAAAAAAAAAACAPwAAAAAAAAAAAAAAAAAAAAAAAAAAAAAAAAAAAAAAAAAAJQAAAAwAAAAAAACAKAAAAAwAAAAEAAAAUgAAAHABAAAEAAAA7P///wAAAAAAAAAAAAAAAJABAAAAAAABAAAAAHMAZQBnAG8AZQAgAHUAaQAAAAAAAAAAAAAAAAAAAAAAAAAAAAAAAAAAAAAAAAAAAAAAAAAAAAAAAAAAAAAAAAAAAAAAQDX2UqwCAAAAAAAAAAAAAAAIAAAAAAAAiA6sCfh/AAAAAAAAAAAAANBGlc//fwAAQLHRYKwCAADNAwnP/38AAAAAAAAAAAAAAAAAAAAAAADlT4VYkuIAAJmz89iuAAAAqEaVz/9/AADs////AAAAANDBj0mkAgAAqLXz2AAAAAAAAAAAAAAAAAkAAAAAAAAAAAAAAAAAAADMtPPYrgAAAAm189iuAAAA0beECfh/AAAAAQEA/////wgAAAAAAAAAqEaVz/9/AAAqI8GH8GIAANDBj0mkAgAAC6eICfh/AABwtPPYrgAAAAm189iuAAAA4Nb2SaQCAAAAAAAAZHYACAAAAAAlAAAADAAAAAQAAAAYAAAADAAAAAAAAAASAAAADAAAAAEAAAAeAAAAGAAAADAAAAA7AAAArAAAAFcAAAAlAAAADAAAAAQAAABUAAAAqAAAADEAAAA7AAAAqgAAAFYAAAABAAAAVVWPQYX2jkExAAAAOwAAAA8AAABMAAAAAAAAAAAAAAAAAAAA//////////9sAAAAUwBoAGkAcgBsAGUAeQAgAFYAaQBjAGgAaQBuAGkAAAALAAAACwAAAAUAAAAHAAAABQAAAAoAAAAKAAAABQAAAAwAAAAFAAAACQAAAAsAAAAFAAAACwAAAAUAAABLAAAAQAAAADAAAAAFAAAAIAAAAAEAAAABAAAAEAAAAAAAAAAAAAAAQAEAAKAAAAAAAAAAAAAAAEABAACgAAAAJQAAAAwAAAACAAAAJwAAABgAAAAFAAAAAAAAAP///wAAAAAAJQAAAAwAAAAFAAAATAAAAGQAAAAAAAAAYQAAAD8BAACbAAAAAAAAAGEAAABAAQAAOwAAACEA8AAAAAAAAAAAAAAAgD8AAAAAAAAAAAAAgD8AAAAAAAAAAAAAAAAAAAAAAAAAAAAAAAAAAAAAAAAAACUAAAAMAAAAAAAAgCgAAAAMAAAABQAAACcAAAAYAAAABQAAAAAAAAD///8AAAAAACUAAAAMAAAABQAAAEwAAABkAAAADgAAAGEAAAAxAQAAcQAAAA4AAABhAAAAJAEAABEAAAAhAPAAAAAAAAAAAAAAAIA/AAAAAAAAAAAAAIA/AAAAAAAAAAAAAAAAAAAAAAAAAAAAAAAAAAAAAAAAAAAlAAAADAAAAAAAAIAoAAAADAAAAAUAAAAlAAAADAAAAAEAAAAYAAAADAAAAAAAAAASAAAADAAAAAEAAAAeAAAAGAAAAA4AAABhAAAAMgEAAHIAAAAlAAAADAAAAAEAAABUAAAAqAAAAA8AAABhAAAAXQAAAHEAAAABAAAAVVWPQYX2jkEPAAAAYQAAAA8AAABMAAAAAAAAAAAAAAAAAAAA//////////9sAAAAUwBoAGkAcgBsAGUAeQAgAFYAaQBjAGgAaQBuAGkAAAAHAAAABwAAAAMAAAAFAAAAAwAAAAcAAAAGAAAABAAAAAgAAAADAAAABgAAAAcAAAADAAAABwAAAAMAAABLAAAAQAAAADAAAAAFAAAAIAAAAAEAAAABAAAAEAAAAAAAAAAAAAAAQAEAAKAAAAAAAAAAAAAAAEABAACgAAAAJQAAAAwAAAACAAAAJwAAABgAAAAFAAAAAAAAAP///wAAAAAAJQAAAAwAAAAFAAAATAAAAGQAAAAOAAAAdgAAADEBAACGAAAADgAAAHYAAAAkAQAAEQAAACEA8AAAAAAAAAAAAAAAgD8AAAAAAAAAAAAAgD8AAAAAAAAAAAAAAAAAAAAAAAAAAAAAAAAAAAAAAAAAACUAAAAMAAAAAAAAgCgAAAAMAAAABQAAACUAAAAMAAAAAQAAABgAAAAMAAAAAAAAABIAAAAMAAAAAQAAAB4AAAAYAAAADgAAAHYAAAAyAQAAhwAAACUAAAAMAAAAAQAAAFQAAACEAAAADwAAAHYAAABMAAAAhgAAAAEAAABVVY9BhfaOQQ8AAAB2AAAACQAAAEwAAAAAAAAAAAAAAAAAAAD//////////2AAAABDAG8AbgB0AGEAZABvAHIAYQAAAAgAAAAIAAAABwAAAAQAAAAHAAAACAAAAAgAAAAFAAAABwAAAEsAAABAAAAAMAAAAAUAAAAgAAAAAQAAAAEAAAAQAAAAAAAAAAAAAABAAQAAoAAAAAAAAAAAAAAAQAEAAKAAAAAlAAAADAAAAAIAAAAnAAAAGAAAAAUAAAAAAAAA////AAAAAAAlAAAADAAAAAUAAABMAAAAZAAAAA4AAACLAAAAKAEAAJsAAAAOAAAAiwAAABsBAAARAAAAIQDwAAAAAAAAAAAAAACAPwAAAAAAAAAAAACAPwAAAAAAAAAAAAAAAAAAAAAAAAAAAAAAAAAAAAAAAAAAJQAAAAwAAAAAAACAKAAAAAwAAAAFAAAAJQAAAAwAAAABAAAAGAAAAAwAAAAAAAAAEgAAAAwAAAABAAAAFgAAAAwAAAAAAAAAVAAAAEgBAAAPAAAAiwAAACcBAACbAAAAAQAAAFVVj0GF9o5BDwAAAIsAAAAqAAAATAAAAAQAAAAOAAAAiwAAACkBAACcAAAAoAAAAEYAaQByAG0AYQBkAG8AIABwAG8AcgA6ACAAUwBIAEkAUgBMAEUAWQAgAFIAQQBRAFUARQBMACAAVgBJAEMASABJAE4ASQAgAEYAUgBBAE4AQwBPAAYAAAADAAAABQAAAAsAAAAHAAAACAAAAAgAAAAEAAAACAAAAAgAAAAFAAAAAwAAAAQAAAAHAAAACQAAAAMAAAAIAAAABgAAAAcAAAAHAAAABAAAAAgAAAAIAAAACgAAAAkAAAAHAAAABgAAAAQAAAAIAAAAAwAAAAgAAAAJAAAAAwAAAAoAAAADAAAABAAAAAYAAAAIAAAACAAAAAoAAAAIAAAACgAAABYAAAAMAAAAAAAAACUAAAAMAAAAAgAAAA4AAAAUAAAAAAAAABAAAAAUAAAA</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zb/sWrvWt9yVOIyaCIe0c7fGlw2WTUs0Sx4lazIzdnk=</DigestValue>
    </Reference>
    <Reference Type="http://www.w3.org/2000/09/xmldsig#Object" URI="#idOfficeObject">
      <DigestMethod Algorithm="http://www.w3.org/2001/04/xmlenc#sha256"/>
      <DigestValue>FLqION/nZwOlSUkNIDcEs9q00ip7cVNGBt/tmZsFV2w=</DigestValue>
    </Reference>
    <Reference Type="http://uri.etsi.org/01903#SignedProperties" URI="#idSignedProperties">
      <Transforms>
        <Transform Algorithm="http://www.w3.org/TR/2001/REC-xml-c14n-20010315"/>
      </Transforms>
      <DigestMethod Algorithm="http://www.w3.org/2001/04/xmlenc#sha256"/>
      <DigestValue>TqYI0EWcDZWQ4n4nTYzDIO9a6DN111bxqNttsQwG3Nc=</DigestValue>
    </Reference>
    <Reference Type="http://www.w3.org/2000/09/xmldsig#Object" URI="#idValidSigLnImg">
      <DigestMethod Algorithm="http://www.w3.org/2001/04/xmlenc#sha256"/>
      <DigestValue>ocEn2F0OlUeG22474T6Ly1PpgVT53RF43FL2AyftYok=</DigestValue>
    </Reference>
    <Reference Type="http://www.w3.org/2000/09/xmldsig#Object" URI="#idInvalidSigLnImg">
      <DigestMethod Algorithm="http://www.w3.org/2001/04/xmlenc#sha256"/>
      <DigestValue>ahbOo15WGnwGLxtYrzcmBb2CIDTTjOvIS11rng1XGRg=</DigestValue>
    </Reference>
  </SignedInfo>
  <SignatureValue>QpA/KXphliza/1/NdOEoe52xaTbBu9qYyF3amYyT9aNrqXpJSg+7xNzzyluRV/1MzNULnuEx2JmY
Qvt1NAeAY6ajiqZFEvI6URch65xqfbK4ihvwNMtEAJkQKxWXRIQu03nQEJLp7axc8pHe7F7vNcQZ
O0BWiwL4FkMrt5lEVOl64Ae5YiJWKsRBX2oK3LM9UiCUEnqo2ufLjhiD+FNf8LGS7eb/KqdSVZjm
H1Cus/QBlhPIc+vW8ifIfG4C/Iqaaeso6seV/AOId+zUR+sNZ6A0LB/W+YU4M0DMQQjirFFiDXMb
5Q++CbvAoRPFsL/iVxNGoELl+jp0dVdCEobQXw==</SignatureValue>
  <KeyInfo>
    <X509Data>
      <X509Certificate>MIIIHDCCBgSgAwIBAgITXAAAhbEKutlzKZxypAAAAACFsTANBgkqhkiG9w0BAQsFADBXMRcwFQYDVQQFEw5SVUMgODAwODA2MTAtNzEVMBMGA1UEChMMQ09ERTEwMCBTLkEuMQswCQYDVQQGEwJQWTEYMBYGA1UEAxMPQ0EtQ09ERTEwMCBTLkEuMB4XDTIxMDgxOTE1NTEyOVoXDTIzMDgxOTE1NTEyOVowga8xKjAoBgNVBAMTIUFHVVNUSU4gQUxCRVJUTyBFU1RSQURBIFBBTE9NRVFVRTEXMBUGA1UEChMOUEVSU09OQSBGSVNJQ0ExCzAJBgNVBAYTAlBZMRgwFgYDVQQqEw9BR1VTVElOIEFMQkVSVE8xGjAYBgNVBAQTEUVTVFJBREEgUEFMT01FUVVFMRIwEAYDVQQFEwlDSTgwMzI3MzQxETAPBgNVBAsTCEZJUk1BIEYyMIIBIjANBgkqhkiG9w0BAQEFAAOCAQ8AMIIBCgKCAQEApGsmCaDhJ1/SzEm/WIqzAP0wBMr/2Wu+I9ECKzbksyZF4s21n4zeDCDzMH2hTY1Lp0kyqwYCWeXT1cfGF7UgvrASeEKBDW4K5M0c/7KptUo7WQgvq4UZphhzGvHKYXMa4d9HTCaN/U7OuqPpmaU2Te3P3UT3lAGjfWzo/znmpOFbG8fXSoWTSuGDDpmW3zOvMgOu3o5Y5wlT7CfkYdZgPK/o05zXiUOunNInIb0LwaQJpgd7rH3Z1/uvdd6pLSsnHPuR2mdIHoCkOQZtUJbQSdnUx+XaBKCoTB5ENJx/hnjz2opaCbE55cCUY9Jg9pYoUlx5IT46+CzqDkdte1eQyQIDAQABo4IDhjCCA4IwDgYDVR0PAQH/BAQDAgXgMAwGA1UdEwEB/wQCMAAwIAYDVR0lAQH/BBYwFAYIKwYBBQUHAwIGCCsGAQUFBwMEMB0GA1UdDgQWBBQr34qY6x9xg9rUbc672TYaDUKYpTAfBgNVHSMEGDAWgBQn9to7C3+T+FkS0BWqQs+ylpY9RTCBiAYDVR0fBIGAMH4wfKB6oHiGOmh0dHA6Ly9jYTEuY29kZTEwMC5jb20ucHkvZmlybWEtZGlnaXRhbC9jcmwvQ0EtQ09ERTEwMC5jcmyGOmh0dHA6Ly9jYTIuY29kZTEwMC5jb20ucHkvZmlybWEtZGlnaXRhbC9jcmwvQ0EtQ09ERTEwMC5jcmwwgfgGCCsGAQUFBwEBBIHrMIHoMEYGCCsGAQUFBzAChjpodHRwOi8vY2ExLmNvZGUxMDAuY29tLnB5L2Zpcm1hLWRpZ2l0YWwvY2VyL0NBLUNPREUxMDAuY2VyMEYGCCsGAQUFBzAChjpodHRwOi8vY2EyLmNvZGUxMDAuY29tLnB5L2Zpcm1hLWRpZ2l0YWwvY2VyL0NBLUNPREUxMDAuY2VyMCoGCCsGAQUFBzABhh5odHRwOi8vY2ExLmNvZGUxMDAuY29tLnB5L29jc3AwKgYIKwYBBQUHMAGGHmh0dHA6Ly9jYTIuY29kZTEwMC5jb20ucHkvb2NzcDCCAU8GA1UdIASCAUYwggFCMIIBPgYMKwYBBAGC2UoBAQEGMIIBLDBsBggrBgEFBQcCARZgaHR0cDovL3d3dy5jb2RlMTAwLmNvbS5weS9maXJtYS1kaWdpdGFsL0NPREUxMDAlMjBQb2xpdGljYSUyMGRlJTIwQ2VydGlmaWNhY2lvbiUyMEYyJTIwdjIuMC5wZGYAMGYGCCsGAQUFBwICMFoeWABQAG8AbABpAHQAaQBjAGEAIABkAGUAIABjAGUAcgB0AGkAZgBpAGMAYQBjAGkAbwBuACAARgAyACAAZABlACAAQwBvAGQAZQAxADAAMAAgAFMALgBBAC4wVAYIKwYBBQUHAgIwSB5GAEMAbwBkAGUAIAAxADAAMAAgAFMALgBBAC4AIABDAGUAcgB0AGkAZgBpAGMAYQB0AGUAIABQAG8AbABpAGMAeQAgAEYAMjAnBgNVHREEIDAegRxBR1VTVElOQE5CQ0FTQURFQk9MU0EuQ09NLlBZMA0GCSqGSIb3DQEBCwUAA4ICAQB5ZaxZuQVxIztwvwIMf6uo7PHjhSEyG4aC0UO934HPm1xPRVvsw2tBkxSnrYDtLSQTZm4ASMJasBLtkZ/ggFJ/jjOY/alcfLH3e2qjfruQeKTPfo8wgoGusC3PbpOHD9ny9B7y7gVRGrbjFp363gK/WLqNAMCeS2eWoX6SKoVFnS2JTXUoS+GjMrDIT1jx0hbcGT80J2QpgINQ97qDet2DuzPqE2B2jqYzCePmthB6ASDZZMJfbAGev/uhx4uQvzICAMUZC44IGdDx1AbXK25GHxIG4N55l8LOdS/LJPrKs9rkmGogetfZlI4rtBzalOtKC18L51gC8Mhe/YXPCA+mEBuwy/uiogaPgXfVzCkEulTAO+CXz2iyMp7fJJGyH59PxpmdYuC/4n1JjMoZ9lq9+JptJSp9qh6XQB7g9u2j4s3y0JseBguYibubh+PFiiRmzJgCwuJ3rECX4dJ7CrNKTJW0YcpS0HhU6oYqrdUq1yclADeffWgw00H2MuSd/2fNTWZvsVQdiym0NnSZ/nOqa6v4YYo3YfynV4zleNYv2hwJ9CsqZO7xKuoM3edMMlOFFO58vVvcpyLwYJKl5+5H+xABuoY1Bqpy52yeAFATeFteMg+bGvQQmEtR4unBTcGvTNZOUcCCoDbWf9RIHA61Zk4YXSaD9HKjlOd4r0IAZA==</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Transform>
          <Transform Algorithm="http://www.w3.org/TR/2001/REC-xml-c14n-20010315"/>
        </Transforms>
        <DigestMethod Algorithm="http://www.w3.org/2001/04/xmlenc#sha256"/>
        <DigestValue>RHv6wvths29Dpm97gH9cbkxvm1Y1+u5BI6UHi+LfgBw=</DigestValue>
      </Reference>
      <Reference URI="/xl/calcChain.xml?ContentType=application/vnd.openxmlformats-officedocument.spreadsheetml.calcChain+xml">
        <DigestMethod Algorithm="http://www.w3.org/2001/04/xmlenc#sha256"/>
        <DigestValue>BoFWgy+4dGIerK5uCUzenZTeV5MyZOaLZrI4bdfZbiw=</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01svRRJA2axzdS+fy/IlEYiTVnIey6+t1/s6t+FVZ0k=</DigestValue>
      </Reference>
      <Reference URI="/xl/drawings/_rels/drawing10.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QcsfGtOePQIIzVYwx2S0t8+bLQgTUlK+cD0mnOW7DDs=</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sqqzpqGxm7uQWvFveVg+S/toser30t8DhCtqU6J552Y=</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vxU6NnvT/3W6LWMnGym2OC/uZ9iSG8PDhcB9mUZQW94=</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sqqzpqGxm7uQWvFveVg+S/toser30t8DhCtqU6J552Y=</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vxU6NnvT/3W6LWMnGym2OC/uZ9iSG8PDhcB9mUZQW94=</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CHqaHTuftENll1Plk985c5Y2idDSqR7f0J1kKaAV7cg=</DigestValue>
      </Reference>
      <Reference URI="/xl/drawings/_rels/drawing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QcsfGtOePQIIzVYwx2S0t8+bLQgTUlK+cD0mnOW7DDs=</DigestValue>
      </Reference>
      <Reference URI="/xl/drawings/_rels/drawing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vxU6NnvT/3W6LWMnGym2OC/uZ9iSG8PDhcB9mUZQW94=</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qaNvBtlg+6ZrOXlbeHe3gJDjwD4P9o6iHe4BkcMr8Hc=</DigestValue>
      </Reference>
      <Reference URI="/xl/drawings/drawing1.xml?ContentType=application/vnd.openxmlformats-officedocument.drawing+xml">
        <DigestMethod Algorithm="http://www.w3.org/2001/04/xmlenc#sha256"/>
        <DigestValue>8enZPoDr+MtOE+hcs6ElKpDzbM1xJzB6YoOGoVOo+k0=</DigestValue>
      </Reference>
      <Reference URI="/xl/drawings/drawing10.xml?ContentType=application/vnd.openxmlformats-officedocument.drawing+xml">
        <DigestMethod Algorithm="http://www.w3.org/2001/04/xmlenc#sha256"/>
        <DigestValue>i51q6HvtxzsSkHE996Uuwb3flxUS3kJWGAJ73EWjHNU=</DigestValue>
      </Reference>
      <Reference URI="/xl/drawings/drawing2.xml?ContentType=application/vnd.openxmlformats-officedocument.drawing+xml">
        <DigestMethod Algorithm="http://www.w3.org/2001/04/xmlenc#sha256"/>
        <DigestValue>50lJ8u2LFJtZ10qQagofThEcsXjccyv4w8Yqpwb8gnI=</DigestValue>
      </Reference>
      <Reference URI="/xl/drawings/drawing3.xml?ContentType=application/vnd.openxmlformats-officedocument.drawing+xml">
        <DigestMethod Algorithm="http://www.w3.org/2001/04/xmlenc#sha256"/>
        <DigestValue>fFsmALohtq22UolIIa3xfVNuXDaN0dQp0uk12WHbdpU=</DigestValue>
      </Reference>
      <Reference URI="/xl/drawings/drawing4.xml?ContentType=application/vnd.openxmlformats-officedocument.drawing+xml">
        <DigestMethod Algorithm="http://www.w3.org/2001/04/xmlenc#sha256"/>
        <DigestValue>DKf9XuR6sGn6JzjfXdwOgufAbndPiadMHWs3yisdBio=</DigestValue>
      </Reference>
      <Reference URI="/xl/drawings/drawing5.xml?ContentType=application/vnd.openxmlformats-officedocument.drawing+xml">
        <DigestMethod Algorithm="http://www.w3.org/2001/04/xmlenc#sha256"/>
        <DigestValue>qZV59CQ8YglTo0Ghi2Ar9ChTIQpWiTnLZKlzHBRzxKg=</DigestValue>
      </Reference>
      <Reference URI="/xl/drawings/drawing6.xml?ContentType=application/vnd.openxmlformats-officedocument.drawing+xml">
        <DigestMethod Algorithm="http://www.w3.org/2001/04/xmlenc#sha256"/>
        <DigestValue>qWIVAC028ckOrRD13ikF+8y38yABGKlbde5cm8Ls60c=</DigestValue>
      </Reference>
      <Reference URI="/xl/drawings/drawing7.xml?ContentType=application/vnd.openxmlformats-officedocument.drawing+xml">
        <DigestMethod Algorithm="http://www.w3.org/2001/04/xmlenc#sha256"/>
        <DigestValue>vh/GIMGraQh8QbWLRmcd+t5MRa47AsAFCDI+uPpuEVY=</DigestValue>
      </Reference>
      <Reference URI="/xl/drawings/drawing8.xml?ContentType=application/vnd.openxmlformats-officedocument.drawing+xml">
        <DigestMethod Algorithm="http://www.w3.org/2001/04/xmlenc#sha256"/>
        <DigestValue>9Hy557fNPRs9vL8OQPe3mYBzwrsWM/4NgFvL48B2ZZo=</DigestValue>
      </Reference>
      <Reference URI="/xl/drawings/drawing9.xml?ContentType=application/vnd.openxmlformats-officedocument.drawing+xml">
        <DigestMethod Algorithm="http://www.w3.org/2001/04/xmlenc#sha256"/>
        <DigestValue>EfzGM5pK5t089nYu6NS7uhu+Kd6dVfXmzU1rfon+hR4=</DigestValue>
      </Reference>
      <Reference URI="/xl/drawings/vmlDrawing1.vml?ContentType=application/vnd.openxmlformats-officedocument.vmlDrawing">
        <DigestMethod Algorithm="http://www.w3.org/2001/04/xmlenc#sha256"/>
        <DigestValue>0SKf77L/qm9JF1CSb2RnUAyvvpuEbVOhaqbG0JhKFcE=</DigestValue>
      </Reference>
      <Reference URI="/xl/media/image1.png?ContentType=image/png">
        <DigestMethod Algorithm="http://www.w3.org/2001/04/xmlenc#sha256"/>
        <DigestValue>scu4gd6T4z0WCc6U0UMnUG1D/WgwkndNOUyiyvQ9DR8=</DigestValue>
      </Reference>
      <Reference URI="/xl/media/image2.png?ContentType=image/png">
        <DigestMethod Algorithm="http://www.w3.org/2001/04/xmlenc#sha256"/>
        <DigestValue>nNdXny4w678ZD9cTzGHcXPPD73wkExqQG5IB4jic+UE=</DigestValue>
      </Reference>
      <Reference URI="/xl/media/image3.png?ContentType=image/png">
        <DigestMethod Algorithm="http://www.w3.org/2001/04/xmlenc#sha256"/>
        <DigestValue>5bw5kp4Vg3QyGd15e4u7aWIWaWqe0oC1qFb1arqBwBY=</DigestValue>
      </Reference>
      <Reference URI="/xl/media/image4.png?ContentType=image/png">
        <DigestMethod Algorithm="http://www.w3.org/2001/04/xmlenc#sha256"/>
        <DigestValue>ee8lauYuLnjg2Ij8oEl6o1zRs72EumhXKew1EBTCHbk=</DigestValue>
      </Reference>
      <Reference URI="/xl/media/image5.emf?ContentType=image/x-emf">
        <DigestMethod Algorithm="http://www.w3.org/2001/04/xmlenc#sha256"/>
        <DigestValue>FQFwqnkLN6wkpJEMYcekPw4pL7AGUMKNa4sRJhtRof8=</DigestValue>
      </Reference>
      <Reference URI="/xl/media/image6.emf?ContentType=image/x-emf">
        <DigestMethod Algorithm="http://www.w3.org/2001/04/xmlenc#sha256"/>
        <DigestValue>BZeqGoCg8oYpUilcowoxc74hcBG63etrZMwasMtiGZI=</DigestValue>
      </Reference>
      <Reference URI="/xl/media/image7.emf?ContentType=image/x-emf">
        <DigestMethod Algorithm="http://www.w3.org/2001/04/xmlenc#sha256"/>
        <DigestValue>hk5FpQydjVLkfAn7dM2ADMwIGWz+X2hC+JdbD+FpX30=</DigestValue>
      </Reference>
      <Reference URI="/xl/printerSettings/printerSettings1.bin?ContentType=application/vnd.openxmlformats-officedocument.spreadsheetml.printerSettings">
        <DigestMethod Algorithm="http://www.w3.org/2001/04/xmlenc#sha256"/>
        <DigestValue>TRrCOIAvgyay9+dOHANtMRhI4Mlj24DaFIyKQoKcdPw=</DigestValue>
      </Reference>
      <Reference URI="/xl/printerSettings/printerSettings10.bin?ContentType=application/vnd.openxmlformats-officedocument.spreadsheetml.printerSettings">
        <DigestMethod Algorithm="http://www.w3.org/2001/04/xmlenc#sha256"/>
        <DigestValue>OGD3iF2+l78gTInlDCWFPycZVuHBpUE02raJ/Wr5XCI=</DigestValue>
      </Reference>
      <Reference URI="/xl/printerSettings/printerSettings11.bin?ContentType=application/vnd.openxmlformats-officedocument.spreadsheetml.printerSettings">
        <DigestMethod Algorithm="http://www.w3.org/2001/04/xmlenc#sha256"/>
        <DigestValue>TaA6KX/SRWPpmiasS8KGCRFI/mFTpQlGqiM07LbibG8=</DigestValue>
      </Reference>
      <Reference URI="/xl/printerSettings/printerSettings12.bin?ContentType=application/vnd.openxmlformats-officedocument.spreadsheetml.printerSettings">
        <DigestMethod Algorithm="http://www.w3.org/2001/04/xmlenc#sha256"/>
        <DigestValue>TaA6KX/SRWPpmiasS8KGCRFI/mFTpQlGqiM07LbibG8=</DigestValue>
      </Reference>
      <Reference URI="/xl/printerSettings/printerSettings13.bin?ContentType=application/vnd.openxmlformats-officedocument.spreadsheetml.printerSettings">
        <DigestMethod Algorithm="http://www.w3.org/2001/04/xmlenc#sha256"/>
        <DigestValue>eagKw4vkJta//EAXFo8pt3rkLlJe7nsQidLS/ebqtjQ=</DigestValue>
      </Reference>
      <Reference URI="/xl/printerSettings/printerSettings14.bin?ContentType=application/vnd.openxmlformats-officedocument.spreadsheetml.printerSettings">
        <DigestMethod Algorithm="http://www.w3.org/2001/04/xmlenc#sha256"/>
        <DigestValue>s6l80irlBTW+uFk7nR5c7WcaDa2jSh3MPBgl0IjaDO0=</DigestValue>
      </Reference>
      <Reference URI="/xl/printerSettings/printerSettings15.bin?ContentType=application/vnd.openxmlformats-officedocument.spreadsheetml.printerSettings">
        <DigestMethod Algorithm="http://www.w3.org/2001/04/xmlenc#sha256"/>
        <DigestValue>aAVyG3k+zl7YnITtI5+JxTP24xVkaLfE8NDj5dja668=</DigestValue>
      </Reference>
      <Reference URI="/xl/printerSettings/printerSettings16.bin?ContentType=application/vnd.openxmlformats-officedocument.spreadsheetml.printerSettings">
        <DigestMethod Algorithm="http://www.w3.org/2001/04/xmlenc#sha256"/>
        <DigestValue>MQlCPjAocRbfCzMg01+xeJ2R0juDKCTD55BjKfpgycg=</DigestValue>
      </Reference>
      <Reference URI="/xl/printerSettings/printerSettings17.bin?ContentType=application/vnd.openxmlformats-officedocument.spreadsheetml.printerSettings">
        <DigestMethod Algorithm="http://www.w3.org/2001/04/xmlenc#sha256"/>
        <DigestValue>MQlCPjAocRbfCzMg01+xeJ2R0juDKCTD55BjKfpgycg=</DigestValue>
      </Reference>
      <Reference URI="/xl/printerSettings/printerSettings18.bin?ContentType=application/vnd.openxmlformats-officedocument.spreadsheetml.printerSettings">
        <DigestMethod Algorithm="http://www.w3.org/2001/04/xmlenc#sha256"/>
        <DigestValue>26i86mx3+o6f0sdgsWNXqDG9meVelc/0JagdDMBnILU=</DigestValue>
      </Reference>
      <Reference URI="/xl/printerSettings/printerSettings19.bin?ContentType=application/vnd.openxmlformats-officedocument.spreadsheetml.printerSettings">
        <DigestMethod Algorithm="http://www.w3.org/2001/04/xmlenc#sha256"/>
        <DigestValue>hqnMLvZ6XBY2fH1KhK00vJXWuxlSZRWkoKrdKDrIF2Q=</DigestValue>
      </Reference>
      <Reference URI="/xl/printerSettings/printerSettings2.bin?ContentType=application/vnd.openxmlformats-officedocument.spreadsheetml.printerSettings">
        <DigestMethod Algorithm="http://www.w3.org/2001/04/xmlenc#sha256"/>
        <DigestValue>TRrCOIAvgyay9+dOHANtMRhI4Mlj24DaFIyKQoKcdPw=</DigestValue>
      </Reference>
      <Reference URI="/xl/printerSettings/printerSettings20.bin?ContentType=application/vnd.openxmlformats-officedocument.spreadsheetml.printerSettings">
        <DigestMethod Algorithm="http://www.w3.org/2001/04/xmlenc#sha256"/>
        <DigestValue>hqnMLvZ6XBY2fH1KhK00vJXWuxlSZRWkoKrdKDrIF2Q=</DigestValue>
      </Reference>
      <Reference URI="/xl/printerSettings/printerSettings21.bin?ContentType=application/vnd.openxmlformats-officedocument.spreadsheetml.printerSettings">
        <DigestMethod Algorithm="http://www.w3.org/2001/04/xmlenc#sha256"/>
        <DigestValue>26i86mx3+o6f0sdgsWNXqDG9meVelc/0JagdDMBnILU=</DigestValue>
      </Reference>
      <Reference URI="/xl/printerSettings/printerSettings22.bin?ContentType=application/vnd.openxmlformats-officedocument.spreadsheetml.printerSettings">
        <DigestMethod Algorithm="http://www.w3.org/2001/04/xmlenc#sha256"/>
        <DigestValue>26i86mx3+o6f0sdgsWNXqDG9meVelc/0JagdDMBnILU=</DigestValue>
      </Reference>
      <Reference URI="/xl/printerSettings/printerSettings23.bin?ContentType=application/vnd.openxmlformats-officedocument.spreadsheetml.printerSettings">
        <DigestMethod Algorithm="http://www.w3.org/2001/04/xmlenc#sha256"/>
        <DigestValue>aKO8XWThzgvGlTVSu23kX37OoqtKGS6PBUkmhsicI1Y=</DigestValue>
      </Reference>
      <Reference URI="/xl/printerSettings/printerSettings24.bin?ContentType=application/vnd.openxmlformats-officedocument.spreadsheetml.printerSettings">
        <DigestMethod Algorithm="http://www.w3.org/2001/04/xmlenc#sha256"/>
        <DigestValue>aKO8XWThzgvGlTVSu23kX37OoqtKGS6PBUkmhsicI1Y=</DigestValue>
      </Reference>
      <Reference URI="/xl/printerSettings/printerSettings25.bin?ContentType=application/vnd.openxmlformats-officedocument.spreadsheetml.printerSettings">
        <DigestMethod Algorithm="http://www.w3.org/2001/04/xmlenc#sha256"/>
        <DigestValue>+CD8yXTcV7R0UPktSQ1iysCJtCvCSVF2j80e6m46HpQ=</DigestValue>
      </Reference>
      <Reference URI="/xl/printerSettings/printerSettings26.bin?ContentType=application/vnd.openxmlformats-officedocument.spreadsheetml.printerSettings">
        <DigestMethod Algorithm="http://www.w3.org/2001/04/xmlenc#sha256"/>
        <DigestValue>TaA6KX/SRWPpmiasS8KGCRFI/mFTpQlGqiM07LbibG8=</DigestValue>
      </Reference>
      <Reference URI="/xl/printerSettings/printerSettings27.bin?ContentType=application/vnd.openxmlformats-officedocument.spreadsheetml.printerSettings">
        <DigestMethod Algorithm="http://www.w3.org/2001/04/xmlenc#sha256"/>
        <DigestValue>iiidokQWiIWjJQ/dFelDgZmBOqfmkhoH/3+VbqXuSZI=</DigestValue>
      </Reference>
      <Reference URI="/xl/printerSettings/printerSettings28.bin?ContentType=application/vnd.openxmlformats-officedocument.spreadsheetml.printerSettings">
        <DigestMethod Algorithm="http://www.w3.org/2001/04/xmlenc#sha256"/>
        <DigestValue>iiidokQWiIWjJQ/dFelDgZmBOqfmkhoH/3+VbqXuSZI=</DigestValue>
      </Reference>
      <Reference URI="/xl/printerSettings/printerSettings29.bin?ContentType=application/vnd.openxmlformats-officedocument.spreadsheetml.printerSettings">
        <DigestMethod Algorithm="http://www.w3.org/2001/04/xmlenc#sha256"/>
        <DigestValue>TRrCOIAvgyay9+dOHANtMRhI4Mlj24DaFIyKQoKcdPw=</DigestValue>
      </Reference>
      <Reference URI="/xl/printerSettings/printerSettings3.bin?ContentType=application/vnd.openxmlformats-officedocument.spreadsheetml.printerSettings">
        <DigestMethod Algorithm="http://www.w3.org/2001/04/xmlenc#sha256"/>
        <DigestValue>TaA6KX/SRWPpmiasS8KGCRFI/mFTpQlGqiM07LbibG8=</DigestValue>
      </Reference>
      <Reference URI="/xl/printerSettings/printerSettings30.bin?ContentType=application/vnd.openxmlformats-officedocument.spreadsheetml.printerSettings">
        <DigestMethod Algorithm="http://www.w3.org/2001/04/xmlenc#sha256"/>
        <DigestValue>jWWxhhVa7vazfmDSyEWBQI1jl9gXdOteC4C/xm0muHY=</DigestValue>
      </Reference>
      <Reference URI="/xl/printerSettings/printerSettings31.bin?ContentType=application/vnd.openxmlformats-officedocument.spreadsheetml.printerSettings">
        <DigestMethod Algorithm="http://www.w3.org/2001/04/xmlenc#sha256"/>
        <DigestValue>WMH8+9lUEq7fGDgStPYQw7TtJuluRisYsgxiYLus+n0=</DigestValue>
      </Reference>
      <Reference URI="/xl/printerSettings/printerSettings32.bin?ContentType=application/vnd.openxmlformats-officedocument.spreadsheetml.printerSettings">
        <DigestMethod Algorithm="http://www.w3.org/2001/04/xmlenc#sha256"/>
        <DigestValue>WMH8+9lUEq7fGDgStPYQw7TtJuluRisYsgxiYLus+n0=</DigestValue>
      </Reference>
      <Reference URI="/xl/printerSettings/printerSettings33.bin?ContentType=application/vnd.openxmlformats-officedocument.spreadsheetml.printerSettings">
        <DigestMethod Algorithm="http://www.w3.org/2001/04/xmlenc#sha256"/>
        <DigestValue>WMH8+9lUEq7fGDgStPYQw7TtJuluRisYsgxiYLus+n0=</DigestValue>
      </Reference>
      <Reference URI="/xl/printerSettings/printerSettings4.bin?ContentType=application/vnd.openxmlformats-officedocument.spreadsheetml.printerSettings">
        <DigestMethod Algorithm="http://www.w3.org/2001/04/xmlenc#sha256"/>
        <DigestValue>ZVxXhJn6XmjT/m1Dw2UhwYZPVXYMSYE+DUFTlsgHV4s=</DigestValue>
      </Reference>
      <Reference URI="/xl/printerSettings/printerSettings5.bin?ContentType=application/vnd.openxmlformats-officedocument.spreadsheetml.printerSettings">
        <DigestMethod Algorithm="http://www.w3.org/2001/04/xmlenc#sha256"/>
        <DigestValue>ZVxXhJn6XmjT/m1Dw2UhwYZPVXYMSYE+DUFTlsgHV4s=</DigestValue>
      </Reference>
      <Reference URI="/xl/printerSettings/printerSettings6.bin?ContentType=application/vnd.openxmlformats-officedocument.spreadsheetml.printerSettings">
        <DigestMethod Algorithm="http://www.w3.org/2001/04/xmlenc#sha256"/>
        <DigestValue>TaA6KX/SRWPpmiasS8KGCRFI/mFTpQlGqiM07LbibG8=</DigestValue>
      </Reference>
      <Reference URI="/xl/printerSettings/printerSettings7.bin?ContentType=application/vnd.openxmlformats-officedocument.spreadsheetml.printerSettings">
        <DigestMethod Algorithm="http://www.w3.org/2001/04/xmlenc#sha256"/>
        <DigestValue>26i86mx3+o6f0sdgsWNXqDG9meVelc/0JagdDMBnILU=</DigestValue>
      </Reference>
      <Reference URI="/xl/printerSettings/printerSettings8.bin?ContentType=application/vnd.openxmlformats-officedocument.spreadsheetml.printerSettings">
        <DigestMethod Algorithm="http://www.w3.org/2001/04/xmlenc#sha256"/>
        <DigestValue>yafQoiqsHuJ5rXk4BhhOpeF5HDflrPmt4ejQBVK8Sy4=</DigestValue>
      </Reference>
      <Reference URI="/xl/printerSettings/printerSettings9.bin?ContentType=application/vnd.openxmlformats-officedocument.spreadsheetml.printerSettings">
        <DigestMethod Algorithm="http://www.w3.org/2001/04/xmlenc#sha256"/>
        <DigestValue>OGD3iF2+l78gTInlDCWFPycZVuHBpUE02raJ/Wr5XCI=</DigestValue>
      </Reference>
      <Reference URI="/xl/sharedStrings.xml?ContentType=application/vnd.openxmlformats-officedocument.spreadsheetml.sharedStrings+xml">
        <DigestMethod Algorithm="http://www.w3.org/2001/04/xmlenc#sha256"/>
        <DigestValue>fIhiC6rieWaHwJJcnrOXSsiHzvK2XlDZJ/U8Ctq1JmI=</DigestValue>
      </Reference>
      <Reference URI="/xl/styles.xml?ContentType=application/vnd.openxmlformats-officedocument.spreadsheetml.styles+xml">
        <DigestMethod Algorithm="http://www.w3.org/2001/04/xmlenc#sha256"/>
        <DigestValue>xrDH1wZK4VKzxWgisMVkhHswjQ5grftKlhlIW59MAs4=</DigestValue>
      </Reference>
      <Reference URI="/xl/theme/theme1.xml?ContentType=application/vnd.openxmlformats-officedocument.theme+xml">
        <DigestMethod Algorithm="http://www.w3.org/2001/04/xmlenc#sha256"/>
        <DigestValue>JNGnPKHKsPy6kmCp11/sNt3bmMqQkZWAeEqk2KQCTYU=</DigestValue>
      </Reference>
      <Reference URI="/xl/workbook.xml?ContentType=application/vnd.openxmlformats-officedocument.spreadsheetml.sheet.main+xml">
        <DigestMethod Algorithm="http://www.w3.org/2001/04/xmlenc#sha256"/>
        <DigestValue>KGJc8LYaFHZ3Rh722UW9+40XMXgIgpaiyMUPNKVAb7w=</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lAcYVgLjiCHNn6PWQ3dEHXy4v4d8/CTJMa8c5kveyPk=</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pk1Un19eQcl3sNYHi1/9pes3jXm0dFCeFsVpXX3HV6o=</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2kCuPWlzX8IksZzM9JJl9lSdvIGeWRkTAjUiSeidnoQ=</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we5NlGVl/ovKjy/3i4uoQ4GwJ/z6Sd72RO7HCcx1Dbg=</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m+5bP7FODeQZP4mQ+KHbd5kPouG9kqYF831bHgfXX6Y=</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mOlRcXmweQ7w975S8iealxbcXtdoPlGLdZypeB6jbTQ=</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8H6oos5yn2GinnGeRHkHeA+d1MioN6DuxylvuYck0HY=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1/04/xmlenc#sha256"/>
        <DigestValue>YqNcyMjwLQsB1NRTQoAaQViImrLCWwXfcpE00hLiAsM=</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Gs3bJI99dbC9Y/gbIRzavIEifeK/wkR0H4nPMzO5No0=</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fNItiBgceLEEntD72C1V7IT5ZuB/c2xfI7iP18R8Lwc=</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Transform>
          <Transform Algorithm="http://www.w3.org/TR/2001/REC-xml-c14n-20010315"/>
        </Transforms>
        <DigestMethod Algorithm="http://www.w3.org/2001/04/xmlenc#sha256"/>
        <DigestValue>hDhMfY9ZQ0y1zufzhns/OyFvvC4ZtRSrD89Gw1hSERg=</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IO5DuHMpQwy8ELcUiXvDrKGpG0D1anjd8pylwiCrd3E=</DigestValue>
      </Reference>
      <Reference URI="/xl/worksheets/sheet1.xml?ContentType=application/vnd.openxmlformats-officedocument.spreadsheetml.worksheet+xml">
        <DigestMethod Algorithm="http://www.w3.org/2001/04/xmlenc#sha256"/>
        <DigestValue>AIh2vJWfBl9ziCHN+NfRUKWWD76pF4cFzDNn+8LKy64=</DigestValue>
      </Reference>
      <Reference URI="/xl/worksheets/sheet10.xml?ContentType=application/vnd.openxmlformats-officedocument.spreadsheetml.worksheet+xml">
        <DigestMethod Algorithm="http://www.w3.org/2001/04/xmlenc#sha256"/>
        <DigestValue>hhRZ1NlNUIOdsY9PtEgnTC8gAJCkCrQkEocLl/hq2vc=</DigestValue>
      </Reference>
      <Reference URI="/xl/worksheets/sheet11.xml?ContentType=application/vnd.openxmlformats-officedocument.spreadsheetml.worksheet+xml">
        <DigestMethod Algorithm="http://www.w3.org/2001/04/xmlenc#sha256"/>
        <DigestValue>7HqkCs5C6o0u9EK3HkjdmjFcQ47+KL7gkOXksfpgwQ8=</DigestValue>
      </Reference>
      <Reference URI="/xl/worksheets/sheet12.xml?ContentType=application/vnd.openxmlformats-officedocument.spreadsheetml.worksheet+xml">
        <DigestMethod Algorithm="http://www.w3.org/2001/04/xmlenc#sha256"/>
        <DigestValue>K6azInhJ8DQ+GDhxoAJh1kAzo/6gR8fWThU5e46crJA=</DigestValue>
      </Reference>
      <Reference URI="/xl/worksheets/sheet13.xml?ContentType=application/vnd.openxmlformats-officedocument.spreadsheetml.worksheet+xml">
        <DigestMethod Algorithm="http://www.w3.org/2001/04/xmlenc#sha256"/>
        <DigestValue>TfxYdVZZToQ2XA7aC68yoim1dEaj18RsnUO7jw7qDvc=</DigestValue>
      </Reference>
      <Reference URI="/xl/worksheets/sheet14.xml?ContentType=application/vnd.openxmlformats-officedocument.spreadsheetml.worksheet+xml">
        <DigestMethod Algorithm="http://www.w3.org/2001/04/xmlenc#sha256"/>
        <DigestValue>52ib6yaeNZolkK95PtXsi2L5Q+kRjRT79kOr8NZ4nTI=</DigestValue>
      </Reference>
      <Reference URI="/xl/worksheets/sheet2.xml?ContentType=application/vnd.openxmlformats-officedocument.spreadsheetml.worksheet+xml">
        <DigestMethod Algorithm="http://www.w3.org/2001/04/xmlenc#sha256"/>
        <DigestValue>s+Ok19rPGaOteDA7PnPPNGtGLj20hK5WCcdXZwPkomQ=</DigestValue>
      </Reference>
      <Reference URI="/xl/worksheets/sheet3.xml?ContentType=application/vnd.openxmlformats-officedocument.spreadsheetml.worksheet+xml">
        <DigestMethod Algorithm="http://www.w3.org/2001/04/xmlenc#sha256"/>
        <DigestValue>aYtMrBv0rJwI/k/XnB5m2sgjPVEFWe1NtLepgIzO9+s=</DigestValue>
      </Reference>
      <Reference URI="/xl/worksheets/sheet4.xml?ContentType=application/vnd.openxmlformats-officedocument.spreadsheetml.worksheet+xml">
        <DigestMethod Algorithm="http://www.w3.org/2001/04/xmlenc#sha256"/>
        <DigestValue>f4Z8FDW4NF5HEKzLKvNhAADwODCNgW5tzELSxqbRT1k=</DigestValue>
      </Reference>
      <Reference URI="/xl/worksheets/sheet5.xml?ContentType=application/vnd.openxmlformats-officedocument.spreadsheetml.worksheet+xml">
        <DigestMethod Algorithm="http://www.w3.org/2001/04/xmlenc#sha256"/>
        <DigestValue>fkX9ByiAe0bwy9RGvJpDxxxi+mXieAukxhxseJvMhj0=</DigestValue>
      </Reference>
      <Reference URI="/xl/worksheets/sheet6.xml?ContentType=application/vnd.openxmlformats-officedocument.spreadsheetml.worksheet+xml">
        <DigestMethod Algorithm="http://www.w3.org/2001/04/xmlenc#sha256"/>
        <DigestValue>cRIrFkvXe/BMXNTzONXFXSbHTgQMlAi/z3zubepfkKY=</DigestValue>
      </Reference>
      <Reference URI="/xl/worksheets/sheet7.xml?ContentType=application/vnd.openxmlformats-officedocument.spreadsheetml.worksheet+xml">
        <DigestMethod Algorithm="http://www.w3.org/2001/04/xmlenc#sha256"/>
        <DigestValue>0XIJLB3++THYoGy+QpmtAUXPsqf4LXurMafA/Xe++ZQ=</DigestValue>
      </Reference>
      <Reference URI="/xl/worksheets/sheet8.xml?ContentType=application/vnd.openxmlformats-officedocument.spreadsheetml.worksheet+xml">
        <DigestMethod Algorithm="http://www.w3.org/2001/04/xmlenc#sha256"/>
        <DigestValue>8O1L9ZrGt/Jl73KGMpKj+85mCBsmZGF59XSRJUuT1P0=</DigestValue>
      </Reference>
      <Reference URI="/xl/worksheets/sheet9.xml?ContentType=application/vnd.openxmlformats-officedocument.spreadsheetml.worksheet+xml">
        <DigestMethod Algorithm="http://www.w3.org/2001/04/xmlenc#sha256"/>
        <DigestValue>x3KHsIZz9fNhQAD29aXOM8dSXE9nNsUd94YfsI8A1fM=</DigestValue>
      </Reference>
    </Manifest>
    <SignatureProperties>
      <SignatureProperty Id="idSignatureTime" Target="#idPackageSignature">
        <mdssi:SignatureTime xmlns:mdssi="http://schemas.openxmlformats.org/package/2006/digital-signature">
          <mdssi:Format>YYYY-MM-DDThh:mm:ssTZD</mdssi:Format>
          <mdssi:Value>2022-08-16T14:53:31Z</mdssi:Value>
        </mdssi:SignatureTime>
      </SignatureProperty>
    </SignatureProperties>
  </Object>
  <Object Id="idOfficeObject">
    <SignatureProperties>
      <SignatureProperty Id="idOfficeV1Details" Target="#idPackageSignature">
        <SignatureInfoV1 xmlns="http://schemas.microsoft.com/office/2006/digsig">
          <SetupID>{66274F74-AFA5-4E26-878E-41C198EBF49A}</SetupID>
          <SignatureText>Agustin Estrada</SignatureText>
          <SignatureImage/>
          <SignatureComments/>
          <WindowsVersion>10.0</WindowsVersion>
          <OfficeVersion>16.0.15427/23</OfficeVersion>
          <ApplicationVersion>16.0.15427</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2022-08-16T14:53:31Z</xd:SigningTime>
          <xd:SigningCertificate>
            <xd:Cert>
              <xd:CertDigest>
                <DigestMethod Algorithm="http://www.w3.org/2001/04/xmlenc#sha256"/>
                <DigestValue>TWc8+AOpgXezFcRmMYqQPF2JiwDaHwhykJMhPlyIUWg=</DigestValue>
              </xd:CertDigest>
              <xd:IssuerSerial>
                <X509IssuerName>CN=CA-CODE100 S.A., C=PY, O=CODE100 S.A., SERIALNUMBER=RUC 80080610-7</X509IssuerName>
                <X509SerialNumber>2051668735971394940207495940877081036812486065</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Aprobó este documento</xd:Description>
            </xd:CommitmentTypeId>
            <xd:AllSignedDataObjects/>
          </xd:CommitmentTypeIndication>
        </xd:SignedDataObjectProperties>
      </xd:SignedProperties>
    </xd:QualifyingProperties>
  </Object>
  <Object Id="idValidSigLnImg">AQAAAGwAAAAAAAAAAAAAALQBAAC/AAAAAAAAAAAAAAB5GwAABAwAACBFTUYAAAEABBwAAKoAAAAGAAAAAAAAAAAAAAAAAAAAgAcAADgEAAA1AQAArQAAAAAAAAAAAAAAAAAAAAi3BADIowIACgAAABAAAAAAAAAAAAAAAEsAAAAQAAAAAAAAAAUAAAAeAAAAGAAAAAAAAAAAAAAAtQEAAMAAAAAnAAAAGAAAAAEAAAAAAAAAAAAAAAAAAAAlAAAADAAAAAEAAABMAAAAZAAAAAAAAAAAAAAAtAEAAL8AAAAAAAAAAAAAALUBAADAAAAAIQDwAAAAAAAAAAAAAACAPwAAAAAAAAAAAACAPwAAAAAAAAAAAAAAAAAAAAAAAAAAAAAAAAAAAAAAAAAAJQAAAAwAAAAAAACAKAAAAAwAAAABAAAAJwAAABgAAAABAAAAAAAAAP///wAAAAAAJQAAAAwAAAABAAAATAAAAGQAAAAAAAAAAAAAAH8BAAC/AAAAAAAAAAAAAACAAQAAwAAAACEA8AAAAAAAAAAAAAAAgD8AAAAAAAAAAAAAgD8AAAAAAAAAAAAAAAAAAAAAAAAAAAAAAAAAAAAAAAAAACUAAAAMAAAAAAAAgCgAAAAMAAAAAQAAACcAAAAYAAAAAQAAAAAAAADw8PAAAAAAACUAAAAMAAAAAQAAAEwAAABkAAAAAAAAAAAAAAC0AQAAvwAAAAAAAAAAAAAAtQEAAMAAAAAhAPAAAAAAAAAAAAAAAIA/AAAAAAAAAAAAAIA/AAAAAAAAAAAAAAAAAAAAAAAAAAAAAAAAAAAAAAAAAAAlAAAADAAAAAAAAIAoAAAADAAAAAEAAAAnAAAAGAAAAAEAAAAAAAAA8PDwAAAAAAAlAAAADAAAAAEAAABMAAAAZAAAAAAAAAAAAAAAtAEAAL8AAAAAAAAAAAAAALUBAADAAAAAIQDwAAAAAAAAAAAAAACAPwAAAAAAAAAAAACAPwAAAAAAAAAAAAAAAAAAAAAAAAAAAAAAAAAAAAAAAAAAJQAAAAwAAAAAAACAKAAAAAwAAAABAAAAJwAAABgAAAABAAAAAAAAAPDw8AAAAAAAJQAAAAwAAAABAAAATAAAAGQAAAAAAAAAAAAAALQBAAC/AAAAAAAAAAAAAAC1AQAAwAAAACEA8AAAAAAAAAAAAAAAgD8AAAAAAAAAAAAAgD8AAAAAAAAAAAAAAAAAAAAAAAAAAAAAAAAAAAAAAAAAACUAAAAMAAAAAAAAgCgAAAAMAAAAAQAAACcAAAAYAAAAAQAAAAAAAADw8PAAAAAAACUAAAAMAAAAAQAAAEwAAABkAAAAAAAAAAAAAAC0AQAAvwAAAAAAAAAAAAAAtQEAAMAAAAAhAPAAAAAAAAAAAAAAAIA/AAAAAAAAAAAAAIA/AAAAAAAAAAAAAAAAAAAAAAAAAAAAAAAAAAAAAAAAAAAlAAAADAAAAAAAAIAoAAAADAAAAAEAAAAnAAAAGAAAAAEAAAAAAAAA////AAAAAAAlAAAADAAAAAEAAABMAAAAZAAAAAAAAAAAAAAAtAEAAL8AAAAAAAAAAAAAALUBAADAAAAAIQDwAAAAAAAAAAAAAACAPwAAAAAAAAAAAACAPwAAAAAAAAAAAAAAAAAAAAAAAAAAAAAAAAAAAAAAAAAAJQAAAAwAAAAAAACAKAAAAAwAAAABAAAAJwAAABgAAAABAAAAAAAAAP///wAAAAAAJQAAAAwAAAABAAAATAAAAGQAAAAAAAAAAAAAALQBAAC/AAAAAAAAAAAAAAC1AQAAwAAAACEA8AAAAAAAAAAAAAAAgD8AAAAAAAAAAAAAgD8AAAAAAAAAAAAAAAAAAAAAAAAAAAAAAAAAAAAAAAAAACUAAAAMAAAAAAAAgCgAAAAMAAAAAQAAACcAAAAYAAAAAQAAAAAAAAD///8AAAAAACUAAAAMAAAAAQAAAEwAAABkAAAAAAAAAAUAAAB/AQAAHAAAAAAAAAAFAAAAgAEAABgAAAAhAPAAAAAAAAAAAAAAAIA/AAAAAAAAAAAAAIA/AAAAAAAAAAAAAAAAAAAAAAAAAAAAAAAAAAAAAAAAAAAlAAAADAAAAAAAAIAoAAAADAAAAAEAAAAnAAAAGAAAAAEAAAAAAAAA////AAAAAAAlAAAADAAAAAEAAABMAAAAZAAAAB4BAAAGAAAAagEAABoAAAAeAQAABgAAAE0AAAAVAAAAIQDwAAAAAAAAAAAAAACAPwAAAAAAAAAAAACAPwAAAAAAAAAAAAAAAAAAAAAAAAAAAAAAAAAAAAAAAAAAJQAAAAwAAAAAAACAKAAAAAwAAAABAAAAUgAAAHABAAABAAAA8P///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EAAAAYAAAADAAAAAAAAAASAAAADAAAAAEAAAAeAAAAGAAAAB4BAAAGAAAAawEAABsAAAAlAAAADAAAAAEAAABUAAAAhAAAAB8BAAAGAAAAaQEAABoAAAABAAAAAMCAQe0lgEEfAQAABgAAAAkAAABMAAAAAAAAAAAAAAAAAAAA//////////9gAAAAMQA2AC8AOAAvADIAMAAyADIAAAAJAAAACQAAAAYAAAAJAAAABgAAAAkAAAAJAAAACQAAAAkAAABLAAAAQAAAADAAAAAFAAAAIAAAAAEAAAABAAAAEAAAAAAAAAAAAAAAtQEAAMAAAAAAAAAAAAAAALUBAADAAAAAUgAAAHABAAACAAAAFAAAAAkAAAAAAAAAAAAAALwCAAAAAAAAAQICIlMAeQBzAHQAZQBt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IAAAAnAAAAGAAAAAMAAAAAAAAAAAAAAAAAAAAlAAAADAAAAAMAAABMAAAAZAAAAAAAAAAAAAAA//////////8AAAAAIgAAAAAAAABJAAAAIQDwAAAAAAAAAAAAAACAPwAAAAAAAAAAAACAPwAAAAAAAAAAAAAAAAAAAAAAAAAAAAAAAAAAAAAAAAAAJQAAAAwAAAAAAACAKAAAAAwAAAADAAAAJwAAABgAAAADAAAAAAAAAAAAAAAAAAAAJQAAAAwAAAADAAAATAAAAGQAAAAAAAAAAAAAAP//////////AAAAACIAAACAAQAAAAAAACEA8AAAAAAAAAAAAAAAgD8AAAAAAAAAAAAAgD8AAAAAAAAAAAAAAAAAAAAAAAAAAAAAAAAAAAAAAAAAACUAAAAMAAAAAAAAgCgAAAAMAAAAAwAAACcAAAAYAAAAAwAAAAAAAAAAAAAAAAAAACUAAAAMAAAAAwAAAEwAAABkAAAAAAAAAAAAAAD//////////4ABAAAiAAAAAAAAAEkAAAAhAPAAAAAAAAAAAAAAAIA/AAAAAAAAAAAAAIA/AAAAAAAAAAAAAAAAAAAAAAAAAAAAAAAAAAAAAAAAAAAlAAAADAAAAAAAAIAoAAAADAAAAAMAAAAnAAAAGAAAAAMAAAAAAAAAAAAAAAAAAAAlAAAADAAAAAMAAABMAAAAZAAAAAAAAABrAAAAfwEAAGwAAAAAAAAAawAAAIABAAACAAAAIQDwAAAAAAAAAAAAAACAPwAAAAAAAAAAAACAPwAAAAAAAAAAAAAAAAAAAAAAAAAAAAAAAAAAAAAAAAAAJQAAAAwAAAAAAACAKAAAAAwAAAADAAAAJwAAABgAAAADAAAAAAAAAP///wAAAAAAJQAAAAwAAAADAAAATAAAAGQAAAAAAAAAIgAAAH8BAABqAAAAAAAAACIAAACAAQAASQAAACEA8AAAAAAAAAAAAAAAgD8AAAAAAAAAAAAAgD8AAAAAAAAAAAAAAAAAAAAAAAAAAAAAAAAAAAAAAAAAACUAAAAMAAAAAAAAgCgAAAAMAAAAAwAAACcAAAAYAAAAAwAAAAAAAAD///8AAAAAACUAAAAMAAAAAwAAAEwAAABkAAAADgAAAEcAAAAkAAAAagAAAA4AAABHAAAAFwAAACQAAAAhAPAAAAAAAAAAAAAAAIA/AAAAAAAAAAAAAIA/AAAAAAAAAAAAAAAAAAAAAAAAAAAAAAAAAAAAAAAAAAAlAAAADAAAAAAAAIAoAAAADAAAAAMAAABSAAAAcAEAAAMAAADg////AAAAAAAAAAAAAAAAkAEAAAAAAAEAAAAAYQByAGkAYQBs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wAAABgAAAAMAAAAAAAAABIAAAAMAAAAAQAAABYAAAAMAAAACAAAAFQAAABUAAAADwAAAEcAAAAjAAAAagAAAAEAAAAAwIBB7SWAQQ8AAABrAAAAAQAAAEwAAAAEAAAADgAAAEcAAAAlAAAAawAAAFAAAABYAAAAFQAAABYAAAAMAAAAAAAAACUAAAAMAAAAAgAAACcAAAAYAAAABAAAAAAAAAD///8AAAAAACUAAAAMAAAABAAAAEwAAABkAAAAOgAAACcAAABxAQAAagAAADoAAAAnAAAAOAEAAEQAAAAhAPAAAAAAAAAAAAAAAIA/AAAAAAAAAAAAAIA/AAAAAAAAAAAAAAAAAAAAAAAAAAAAAAAAAAAAAAAAAAAlAAAADAAAAAAAAIAoAAAADAAAAAQAAAAnAAAAGAAAAAQAAAAAAAAA////AAAAAAAlAAAADAAAAAQAAABMAAAAZAAAADoAAAAnAAAAcQEAAGUAAAA6AAAAJwAAADgBAAA/AAAAIQDwAAAAAAAAAAAAAACAPwAAAAAAAAAAAACAPwAAAAAAAAAAAAAAAAAAAAAAAAAAAAAAAAAAAAAAAAAAJQAAAAwAAAAAAACAKAAAAAwAAAAEAAAAJwAAABgAAAAEAAAAAAAAAP///wAAAAAAJQAAAAwAAAAEAAAATAAAAGQAAAA6AAAARgAAAN8AAABlAAAAOgAAAEYAAACmAAAAIAAAACEA8AAAAAAAAAAAAAAAgD8AAAAAAAAAAAAAgD8AAAAAAAAAAAAAAAAAAAAAAAAAAAAAAAAAAAAAAAAAACUAAAAMAAAAAAAAgCgAAAAMAAAABAAAAFIAAABwAQAABAAAAOj///8AAAAAAAAAAAAAAACQAQAAAAAAAQAAAABzAGUAZwBvAGUAIAB1AGk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EAAAAGAAAAAwAAAAAAAAAEgAAAAwAAAABAAAAHgAAABgAAAA6AAAARgAAAOAAAABmAAAAJQAAAAwAAAAEAAAAVAAAAKgAAAA7AAAARgAAAN4AAABlAAAAAQAAAADAgEHtJYBBOwAAAEYAAAAPAAAATAAAAAAAAAAAAAAAAAAAAP//////////bAAAAEEAZwB1AHMAdABpAG4AIABFAHMAdAByAGEAZABhAAAADwAAAA4AAAAOAAAACgAAAAgAAAAGAAAADgAAAAcAAAAMAAAACgAAAAgAAAAIAAAADAAAAA4AAAAMAAAASwAAAEAAAAAwAAAABQAAACAAAAABAAAAAQAAABAAAAAAAAAAAAAAALUBAADAAAAAAAAAAAAAAAC1AQAAwAAAACUAAAAMAAAAAgAAACcAAAAYAAAABQAAAAAAAAD///8AAAAAACUAAAAMAAAABQAAAEwAAABkAAAAAAAAAHIAAAC0AQAAugAAAAAAAAByAAAAtQEAAEkAAAAhAPAAAAAAAAAAAAAAAIA/AAAAAAAAAAAAAIA/AAAAAAAAAAAAAAAAAAAAAAAAAAAAAAAAAAAAAAAAAAAlAAAADAAAAAAAAIAoAAAADAAAAAUAAAAnAAAAGAAAAAUAAAAAAAAA////AAAAAAAlAAAADAAAAAUAAABMAAAAZAAAABUAAAByAAAAfwEAAIYAAAAVAAAAcgAAAGsBAAAVAAAAIQDwAAAAAAAAAAAAAACAPwAAAAAAAAAAAACAPwAAAAAAAAAAAAAAAAAAAAAAAAAAAAAAAAAAAAAAAAAAJQAAAAwAAAAAAACAKAAAAAwAAAAFAAAAJQAAAAwAAAABAAAAGAAAAAwAAAAAAAAAEgAAAAwAAAABAAAAHgAAABgAAAAVAAAAcgAAAIABAACHAAAAJQAAAAwAAAABAAAAVAAAAOQAAAAWAAAAcgAAANMAAACGAAAAAQAAAADAgEHtJYBBFgAAAHIAAAAZAAAATAAAAAAAAAAAAAAAAAAAAP//////////gAAAAEEAZwB1AHMAdABpAG4AIABFAHMAdAByAGEAZABhACAAUABhAGwAbwBtAGUAcQB1AGUAAAAKAAAACQAAAAkAAAAHAAAABQAAAAQAAAAJAAAABAAAAAgAAAAHAAAABQAAAAYAAAAIAAAACQAAAAgAAAAEAAAACQAAAAgAAAAEAAAACQAAAA4AAAAIAAAACQAAAAkAAAAIAAAASwAAAEAAAAAwAAAABQAAACAAAAABAAAAAQAAABAAAAAAAAAAAAAAALUBAADAAAAAAAAAAAAAAAC1AQAAwAAAACUAAAAMAAAAAgAAACcAAAAYAAAABQAAAAAAAAD///8AAAAAACUAAAAMAAAABQAAAEwAAABkAAAAFQAAAIwAAAB/AQAAoAAAABUAAACMAAAAawEAABUAAAAhAPAAAAAAAAAAAAAAAIA/AAAAAAAAAAAAAIA/AAAAAAAAAAAAAAAAAAAAAAAAAAAAAAAAAAAAAAAAAAAlAAAADAAAAAAAAIAoAAAADAAAAAUAAAAlAAAADAAAAAEAAAAYAAAADAAAAAAAAAASAAAADAAAAAEAAAAeAAAAGAAAABUAAACMAAAAgAEAAKEAAAAlAAAADAAAAAEAAABUAAAAiAAAABYAAACMAAAAXgAAAKAAAAABAAAAAMCAQe0lgEEWAAAAjAAAAAoAAABMAAAAAAAAAAAAAAAAAAAA//////////9gAAAAUAByAGUAcwBpAGQAZQBuAHQAZQAJAAAABgAAAAgAAAAHAAAABAAAAAkAAAAIAAAACQAAAAUAAAAIAAAASwAAAEAAAAAwAAAABQAAACAAAAABAAAAAQAAABAAAAAAAAAAAAAAALUBAADAAAAAAAAAAAAAAAC1AQAAwAAAACUAAAAMAAAAAgAAACcAAAAYAAAABQAAAAAAAAD///8AAAAAACUAAAAMAAAABQAAAEwAAABkAAAAFQAAAKYAAACfAQAAugAAABUAAACmAAAAiwEAABUAAAAhAPAAAAAAAAAAAAAAAIA/AAAAAAAAAAAAAIA/AAAAAAAAAAAAAAAAAAAAAAAAAAAAAAAAAAAAAAAAAAAlAAAADAAAAAAAAIAoAAAADAAAAAUAAAAlAAAADAAAAAEAAAAYAAAADAAAAAAAAAASAAAADAAAAAEAAAAWAAAADAAAAAAAAABUAAAAYAEAABYAAACmAAAAngEAALoAAAABAAAAAMCAQe0lgEEWAAAApgAAAC4AAABMAAAABAAAABUAAACmAAAAoAEAALsAAACoAAAARgBpAHIAbQBhAGQAbwAgAHAAbwByADoAIABBAEcAVQBTAFQASQBOACAAQQBMAEIARQBSAFQATwAgAEUAUwBUAFIAQQBEAEEAIABQAEEATABPAE0ARQBRAFUARQAIAAAABAAAAAYAAAAOAAAACAAAAAkAAAAJAAAABAAAAAkAAAAJAAAABgAAAAMAAAAEAAAACgAAAAsAAAALAAAACQAAAAgAAAAEAAAADAAAAAQAAAAKAAAACAAAAAkAAAAIAAAACgAAAAgAAAAMAAAABAAAAAgAAAAJAAAACAAAAAoAAAAKAAAACwAAAAoAAAAEAAAACQAAAAoAAAAIAAAADAAAAA4AAAAIAAAADAAAAAsAAAAIAAAAFgAAAAwAAAAAAAAAJQAAAAwAAAACAAAADgAAABQAAAAAAAAAEAAAABQAAAA=</Object>
  <Object Id="idInvalidSigLnImg">AQAAAGwAAAAAAAAAAAAAALQBAAC/AAAAAAAAAAAAAAB5GwAABAwAACBFTUYAAAEAtCMAALEAAAAGAAAAAAAAAAAAAAAAAAAAgAcAADgEAAA1AQAArQAAAAAAAAAAAAAAAAAAAAi3BADIowIACgAAABAAAAAAAAAAAAAAAEsAAAAQAAAAAAAAAAUAAAAeAAAAGAAAAAAAAAAAAAAAtQEAAMAAAAAnAAAAGAAAAAEAAAAAAAAAAAAAAAAAAAAlAAAADAAAAAEAAABMAAAAZAAAAAAAAAAAAAAAtAEAAL8AAAAAAAAAAAAAALUBAADAAAAAIQDwAAAAAAAAAAAAAACAPwAAAAAAAAAAAACAPwAAAAAAAAAAAAAAAAAAAAAAAAAAAAAAAAAAAAAAAAAAJQAAAAwAAAAAAACAKAAAAAwAAAABAAAAJwAAABgAAAABAAAAAAAAAP///wAAAAAAJQAAAAwAAAABAAAATAAAAGQAAAAAAAAAAAAAAH8BAAC/AAAAAAAAAAAAAACAAQAAwAAAACEA8AAAAAAAAAAAAAAAgD8AAAAAAAAAAAAAgD8AAAAAAAAAAAAAAAAAAAAAAAAAAAAAAAAAAAAAAAAAACUAAAAMAAAAAAAAgCgAAAAMAAAAAQAAACcAAAAYAAAAAQAAAAAAAADw8PAAAAAAACUAAAAMAAAAAQAAAEwAAABkAAAAAAAAAAAAAAC0AQAAvwAAAAAAAAAAAAAAtQEAAMAAAAAhAPAAAAAAAAAAAAAAAIA/AAAAAAAAAAAAAIA/AAAAAAAAAAAAAAAAAAAAAAAAAAAAAAAAAAAAAAAAAAAlAAAADAAAAAAAAIAoAAAADAAAAAEAAAAnAAAAGAAAAAEAAAAAAAAA8PDwAAAAAAAlAAAADAAAAAEAAABMAAAAZAAAAAAAAAAAAAAAtAEAAL8AAAAAAAAAAAAAALUBAADAAAAAIQDwAAAAAAAAAAAAAACAPwAAAAAAAAAAAACAPwAAAAAAAAAAAAAAAAAAAAAAAAAAAAAAAAAAAAAAAAAAJQAAAAwAAAAAAACAKAAAAAwAAAABAAAAJwAAABgAAAABAAAAAAAAAPDw8AAAAAAAJQAAAAwAAAABAAAATAAAAGQAAAAAAAAAAAAAALQBAAC/AAAAAAAAAAAAAAC1AQAAwAAAACEA8AAAAAAAAAAAAAAAgD8AAAAAAAAAAAAAgD8AAAAAAAAAAAAAAAAAAAAAAAAAAAAAAAAAAAAAAAAAACUAAAAMAAAAAAAAgCgAAAAMAAAAAQAAACcAAAAYAAAAAQAAAAAAAADw8PAAAAAAACUAAAAMAAAAAQAAAEwAAABkAAAAAAAAAAAAAAC0AQAAvwAAAAAAAAAAAAAAtQEAAMAAAAAhAPAAAAAAAAAAAAAAAIA/AAAAAAAAAAAAAIA/AAAAAAAAAAAAAAAAAAAAAAAAAAAAAAAAAAAAAAAAAAAlAAAADAAAAAAAAIAoAAAADAAAAAEAAAAnAAAAGAAAAAEAAAAAAAAA////AAAAAAAlAAAADAAAAAEAAABMAAAAZAAAAAAAAAAAAAAAtAEAAL8AAAAAAAAAAAAAALUBAADAAAAAIQDwAAAAAAAAAAAAAACAPwAAAAAAAAAAAACAPwAAAAAAAAAAAAAAAAAAAAAAAAAAAAAAAAAAAAAAAAAAJQAAAAwAAAAAAACAKAAAAAwAAAABAAAAJwAAABgAAAABAAAAAAAAAP///wAAAAAAJQAAAAwAAAABAAAATAAAAGQAAAAAAAAAAAAAALQBAAC/AAAAAAAAAAAAAAC1AQAAwAAAACEA8AAAAAAAAAAAAAAAgD8AAAAAAAAAAAAAgD8AAAAAAAAAAAAAAAAAAAAAAAAAAAAAAAAAAAAAAAAAACUAAAAMAAAAAAAAgCgAAAAMAAAAAQAAACcAAAAYAAAAAQAAAAAAAAD///8AAAAAACUAAAAMAAAAAQAAAEwAAABkAAAAAAAAAAUAAAB/AQAAHAAAAAAAAAAFAAAAgAEAABgAAAAhAPAAAAAAAAAAAAAAAIA/AAAAAAAAAAAAAIA/AAAAAAAAAAAAAAAAAAAAAAAAAAAAAAAAAAAAAAAAAAAlAAAADAAAAAAAAIAoAAAADAAAAAEAAAAnAAAAGAAAAAEAAAAAAAAA////AAAAAAAlAAAADAAAAAEAAABMAAAAZAAAABUAAAAFAAAALAAAABwAAAAVAAAABQAAABgAAAAYAAAAIQDwAAAAAAAAAAAAAACAPwAAAAAAAAAAAACAPwAAAAAAAAAAAAAAAAAAAAAAAAAAAAAAAAAAAAAAAAAAJQAAAAwAAAAAAACAKAAAAAwAAAABAAAAFQAAAAwAAAADAAAAcgAAAOAGAAAXAAAABgAAACoAAAAZAAAAFwAAAAYAAAAUAAAAFAAAAAAA/wEAAAAAAAAAAAAAgD8AAAAAAAAAAAAAgD8AAAAAAAAAAP///wAAAAAAbAAAADQAAACgAAAAQAYAABQAAAAUAAAAKAAAABQAAAAUAAAAAQAgAAMAAABABgAAAAAAAAAAAAAAAAAAAAAAAAAA/wAA/wAA/wAAAAAAAAAAAAAAAAAAAAAAAAAAAAAAKywswwsLCzEAAAAAAAAAAAAAAAAAAAAAJCWPmh4fd4AAAAAAAAAAAAAAAAAAAAAAAAAAABMTS1EtLrPBAAAAAAAAAAAAAAAAAAAAAAAAAAA4Ojr/ODo6/yEiIpcGBgYcAAAAAAAAAAAICCEjMjTL2h4fd4AAAAAAAAAAAAAAAAATE0tRNTfW5hMTS1EAAAAAAAAAAAAAAAAAAAAAAAAAADg6Ov+HiIj/SUtL+Tk7O/QoKSm1Ojs7kQAAAAAICCEjMjTL2h4fd4AAAAAAExNLUTU31uYTE0tRAAAAAAAAAAAAAAAAAAAAAAAAAAAAAAAAODo6/729vf/6+vr/kZKS/1RWVvqxsrL/jo6OkQAAAAAICCEjMjTL2iQlj5o1N9bmExNLUQAAAAAAAAAAAAAAAAAAAAAAAAAAAAAAAAAAAAA4Ojr/vb29//r6+v/6+vr/+vr6//r6+v/w8PD1Hh4eHwAAAAAXF1tiOz3t/yQlj5oAAAAAAAAAAAAAAAAAAAAAAAAAAAAAAAAAAAAAAAAAADg6Ov+9vb3/+vr6//r6+v/6+vr/8PDw9VRUVFYAAAAAExNLUTU31uYXF1tiMjTL2h4fd4AAAAAAAAAAAAAAAAAAAAAAAAAAAAAAAAAAAAAAODo6/729vf/6+vr/+vr6//Dw8PVUVFRWAAAAABMTS1E1N9bmExNLUQAAAAAICCEjMjTL2h4fd4AAAAAAAAAAAAAAAAAAAAAAAAAAAAAAAAA4Ojr/vb29//r6+v/w8PD1VFRUVgAAAAATE0tRNTfW5hMTS1EAAAAAAAAAAAAAAAAICCEjMjTL2h4fd4AAAAAAAAAAAAAAAAAAAAAAAAAAADg6Ov+9vb3/+vr6/8DBwfhPT092AAAAAB4fd4ATE0tRAAAAAAAAAAAAAAAAAAAAAAAAAAAICCEjJCWPmgAAAAAAAAAAAAAAAAAAAAAAAAAAODo6/3Fycv9OUFD/ODo6/0NFRf5MTU2CAAAAAAAAAAAGBgYcAAAAAAAAAAAAAAAAAAAAAAAAAAAAAAAAAAAAAAAAAAAAAAAAAAAAAAAAAAA4Ojr/REZG/6anp//l5eX/+vr6/83NzfdUVFRWTE1NgkBBQc4AAAAAAAAAAAAAAAAAAAAAAAAAAAAAAAAAAAAAAAAAAAAAAAAAAAAAGxwcfEBCQvzHyMj/+vr6//r6+v/6+vr/+vr6//Dw8PWgoaH5ODo6/w4PD0IAAAAAAAAAAAAAAAAAAAAAAAAAAAAAAAAAAAAAAAAAAAAAAAA4Ojropqen//r6+v/6+vr/+vr6//r6+v/6+vr/+vr6//r6+v9ub2/8KCkptQAAAAAAAAAAAAAAAAAAAAAAAAAAAAAAAAAAAAAAAAAADg8PQjg6Ov/l5eX/+vr6//r6+v/6+vr/+vr6//r6+v/6+vr/+vr6/7Gysv87PT32AAAAAAAAAAAAAAAAAAAAAAAAAAAAAAAAAAAAAAAAAAASEhJRODo6//r6+v/6+vr/+vr6//r6+v/6+vr/+vr6//r6+v/6+vr/vb29/zg6Ov8AAAAAAAAAAAAAAAAAAAAAAAAAAAAAAAAAAAAAAAAAAAsLCzE4Ojr/1dXV//r6+v/6+vr/+vr6//r6+v/6+vr/+vr6//r6+v+mp6f/PkBA7gAAAAAAAAAAAAAAAAAAAAAAAAAAAAAAAAAAAAAAAAAAAAAAADs9PeuRkpL/+vr6//r6+v/6+vr/+vr6//r6+v/6+vr/+vr6/2NkZP0kJiamAAAAAAAAAAAAAAAAAAAAAAAAAAAAAAAAAAAAAAAAAAAAAAAAFRYWYDg6Ov+mp6f/+vr6//r6+v/6+vr/+vr6//r6+v97fX3/PT8/+QsLCzEAAAAAAAAAAAAAAAAAAAAAAAAAAAAAAAAAAAAAAAAAAAAAAAAAAAAAGBkZbjg6Ov97fX3/sbKy/729vf+mp6f/Y2Rk/T0/P/kODw9CAAAAAAAAAAAAAAAAAAAAAAAAAAAAAAAAAAAAAAAAAAAAAAAAAAAAAAAAAAAAAAAAEhISUTk6Osc+QED5ODo6/0JERPIuMDCxCwsLMQAAAAAAAAAAAAAAAAAAAAAAAAAAAAAAAAAAAAAnAAAAGAAAAAEAAAAAAAAA////AAAAAAAlAAAADAAAAAEAAABMAAAAZAAAAEIAAAAGAAAArgAAABoAAABCAAAABgAAAG0AAAAVAAAAIQDwAAAAAAAAAAAAAACAPwAAAAAAAAAAAACAPwAAAAAAAAAAAAAAAAAAAAAAAAAAAAAAAAAAAAAAAAAAJQAAAAwAAAAAAACAKAAAAAwAAAABAAAAUgAAAHABAAABAAAA8P///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EAAAAYAAAADAAAAP8AAAASAAAADAAAAAEAAAAeAAAAGAAAAEIAAAAGAAAArwAAABsAAAAlAAAADAAAAAEAAABUAAAAqAAAAEMAAAAGAAAArQAAABoAAAABAAAAAMCAQe0lgEFDAAAABgAAAA8AAABMAAAAAAAAAAAAAAAAAAAA//////////9sAAAARgBpAHIAbQBhACAAbgBvACAAdgDhAGwAaQBkAGEAAAAIAAAABAAAAAYAAAAOAAAACAAAAAQAAAAJAAAACQAAAAQAAAAIAAAACAAAAAQAAAAEAAAACQAAAAgAAABLAAAAQAAAADAAAAAFAAAAIAAAAAEAAAABAAAAEAAAAAAAAAAAAAAAtQEAAMAAAAAAAAAAAAAAALUBAADAAAAAUgAAAHABAAACAAAAFAAAAAkAAAAAAAAAAAAAALwCAAAAAAAAAQICIlMAeQBzAHQAZQBt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IAAAAnAAAAGAAAAAMAAAAAAAAAAAAAAAAAAAAlAAAADAAAAAMAAABMAAAAZAAAAAAAAAAAAAAA//////////8AAAAAIgAAAAAAAABJAAAAIQDwAAAAAAAAAAAAAACAPwAAAAAAAAAAAACAPwAAAAAAAAAAAAAAAAAAAAAAAAAAAAAAAAAAAAAAAAAAJQAAAAwAAAAAAACAKAAAAAwAAAADAAAAJwAAABgAAAADAAAAAAAAAAAAAAAAAAAAJQAAAAwAAAADAAAATAAAAGQAAAAAAAAAAAAAAP//////////AAAAACIAAACAAQAAAAAAACEA8AAAAAAAAAAAAAAAgD8AAAAAAAAAAAAAgD8AAAAAAAAAAAAAAAAAAAAAAAAAAAAAAAAAAAAAAAAAACUAAAAMAAAAAAAAgCgAAAAMAAAAAwAAACcAAAAYAAAAAwAAAAAAAAAAAAAAAAAAACUAAAAMAAAAAwAAAEwAAABkAAAAAAAAAAAAAAD//////////4ABAAAiAAAAAAAAAEkAAAAhAPAAAAAAAAAAAAAAAIA/AAAAAAAAAAAAAIA/AAAAAAAAAAAAAAAAAAAAAAAAAAAAAAAAAAAAAAAAAAAlAAAADAAAAAAAAIAoAAAADAAAAAMAAAAnAAAAGAAAAAMAAAAAAAAAAAAAAAAAAAAlAAAADAAAAAMAAABMAAAAZAAAAAAAAABrAAAAfwEAAGwAAAAAAAAAawAAAIABAAACAAAAIQDwAAAAAAAAAAAAAACAPwAAAAAAAAAAAACAPwAAAAAAAAAAAAAAAAAAAAAAAAAAAAAAAAAAAAAAAAAAJQAAAAwAAAAAAACAKAAAAAwAAAADAAAAJwAAABgAAAADAAAAAAAAAP///wAAAAAAJQAAAAwAAAADAAAATAAAAGQAAAAAAAAAIgAAAH8BAABqAAAAAAAAACIAAACAAQAASQAAACEA8AAAAAAAAAAAAAAAgD8AAAAAAAAAAAAAgD8AAAAAAAAAAAAAAAAAAAAAAAAAAAAAAAAAAAAAAAAAACUAAAAMAAAAAAAAgCgAAAAMAAAAAwAAACcAAAAYAAAAAwAAAAAAAAD///8AAAAAACUAAAAMAAAAAwAAAEwAAABkAAAADgAAAEcAAAAkAAAAagAAAA4AAABHAAAAFwAAACQAAAAhAPAAAAAAAAAAAAAAAIA/AAAAAAAAAAAAAIA/AAAAAAAAAAAAAAAAAAAAAAAAAAAAAAAAAAAAAAAAAAAlAAAADAAAAAAAAIAoAAAADAAAAAMAAABSAAAAcAEAAAMAAADg////AAAAAAAAAAAAAAAAkAEAAAAAAAEAAAAAYQByAGkAYQBs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wAAABgAAAAMAAAAAAAAABIAAAAMAAAAAQAAABYAAAAMAAAACAAAAFQAAABUAAAADwAAAEcAAAAjAAAAagAAAAEAAAAAwIBB7SWAQQ8AAABrAAAAAQAAAEwAAAAEAAAADgAAAEcAAAAlAAAAawAAAFAAAABYAAAAFQAAABYAAAAMAAAAAAAAACUAAAAMAAAAAgAAACcAAAAYAAAABAAAAAAAAAD///8AAAAAACUAAAAMAAAABAAAAEwAAABkAAAAOgAAACcAAABxAQAAagAAADoAAAAnAAAAOAEAAEQAAAAhAPAAAAAAAAAAAAAAAIA/AAAAAAAAAAAAAIA/AAAAAAAAAAAAAAAAAAAAAAAAAAAAAAAAAAAAAAAAAAAlAAAADAAAAAAAAIAoAAAADAAAAAQAAAAnAAAAGAAAAAQAAAAAAAAA////AAAAAAAlAAAADAAAAAQAAABMAAAAZAAAADoAAAAnAAAAcQEAAGUAAAA6AAAAJwAAADgBAAA/AAAAIQDwAAAAAAAAAAAAAACAPwAAAAAAAAAAAACAPwAAAAAAAAAAAAAAAAAAAAAAAAAAAAAAAAAAAAAAAAAAJQAAAAwAAAAAAACAKAAAAAwAAAAEAAAAJwAAABgAAAAEAAAAAAAAAP///wAAAAAAJQAAAAwAAAAEAAAATAAAAGQAAAA6AAAARgAAAN8AAABlAAAAOgAAAEYAAACmAAAAIAAAACEA8AAAAAAAAAAAAAAAgD8AAAAAAAAAAAAAgD8AAAAAAAAAAAAAAAAAAAAAAAAAAAAAAAAAAAAAAAAAACUAAAAMAAAAAAAAgCgAAAAMAAAABAAAAFIAAABwAQAABAAAAOj///8AAAAAAAAAAAAAAACQAQAAAAAAAQAAAABzAGUAZwBvAGUAIAB1AGk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EAAAAGAAAAAwAAAAAAAAAEgAAAAwAAAABAAAAHgAAABgAAAA6AAAARgAAAOAAAABmAAAAJQAAAAwAAAAEAAAAVAAAAKgAAAA7AAAARgAAAN4AAABlAAAAAQAAAADAgEHtJYBBOwAAAEYAAAAPAAAATAAAAAAAAAAAAAAAAAAAAP//////////bAAAAEEAZwB1AHMAdABpAG4AIABFAHMAdAByAGEAZABhAAAADwAAAA4AAAAOAAAACgAAAAgAAAAGAAAADgAAAAcAAAAMAAAACgAAAAgAAAAIAAAADAAAAA4AAAAMAAAASwAAAEAAAAAwAAAABQAAACAAAAABAAAAAQAAABAAAAAAAAAAAAAAALUBAADAAAAAAAAAAAAAAAC1AQAAwAAAACUAAAAMAAAAAgAAACcAAAAYAAAABQAAAAAAAAD///8AAAAAACUAAAAMAAAABQAAAEwAAABkAAAAAAAAAHIAAAC0AQAAugAAAAAAAAByAAAAtQEAAEkAAAAhAPAAAAAAAAAAAAAAAIA/AAAAAAAAAAAAAIA/AAAAAAAAAAAAAAAAAAAAAAAAAAAAAAAAAAAAAAAAAAAlAAAADAAAAAAAAIAoAAAADAAAAAUAAAAnAAAAGAAAAAUAAAAAAAAA////AAAAAAAlAAAADAAAAAUAAABMAAAAZAAAABUAAAByAAAAfwEAAIYAAAAVAAAAcgAAAGsBAAAVAAAAIQDwAAAAAAAAAAAAAACAPwAAAAAAAAAAAACAPwAAAAAAAAAAAAAAAAAAAAAAAAAAAAAAAAAAAAAAAAAAJQAAAAwAAAAAAACAKAAAAAwAAAAFAAAAJQAAAAwAAAABAAAAGAAAAAwAAAAAAAAAEgAAAAwAAAABAAAAHgAAABgAAAAVAAAAcgAAAIABAACHAAAAJQAAAAwAAAABAAAAVAAAAOQAAAAWAAAAcgAAANMAAACGAAAAAQAAAADAgEHtJYBBFgAAAHIAAAAZAAAATAAAAAAAAAAAAAAAAAAAAP//////////gAAAAEEAZwB1AHMAdABpAG4AIABFAHMAdAByAGEAZABhACAAUABhAGwAbwBtAGUAcQB1AGUAAAAKAAAACQAAAAkAAAAHAAAABQAAAAQAAAAJAAAABAAAAAgAAAAHAAAABQAAAAYAAAAIAAAACQAAAAgAAAAEAAAACQAAAAgAAAAEAAAACQAAAA4AAAAIAAAACQAAAAkAAAAIAAAASwAAAEAAAAAwAAAABQAAACAAAAABAAAAAQAAABAAAAAAAAAAAAAAALUBAADAAAAAAAAAAAAAAAC1AQAAwAAAACUAAAAMAAAAAgAAACcAAAAYAAAABQAAAAAAAAD///8AAAAAACUAAAAMAAAABQAAAEwAAABkAAAAFQAAAIwAAAB/AQAAoAAAABUAAACMAAAAawEAABUAAAAhAPAAAAAAAAAAAAAAAIA/AAAAAAAAAAAAAIA/AAAAAAAAAAAAAAAAAAAAAAAAAAAAAAAAAAAAAAAAAAAlAAAADAAAAAAAAIAoAAAADAAAAAUAAAAlAAAADAAAAAEAAAAYAAAADAAAAAAAAAASAAAADAAAAAEAAAAeAAAAGAAAABUAAACMAAAAgAEAAKEAAAAlAAAADAAAAAEAAABUAAAAiAAAABYAAACMAAAAXgAAAKAAAAABAAAAAMCAQe0lgEEWAAAAjAAAAAoAAABMAAAAAAAAAAAAAAAAAAAA//////////9gAAAAUAByAGUAcwBpAGQAZQBuAHQAZQAJAAAABgAAAAgAAAAHAAAABAAAAAkAAAAIAAAACQAAAAUAAAAIAAAASwAAAEAAAAAwAAAABQAAACAAAAABAAAAAQAAABAAAAAAAAAAAAAAALUBAADAAAAAAAAAAAAAAAC1AQAAwAAAACUAAAAMAAAAAgAAACcAAAAYAAAABQAAAAAAAAD///8AAAAAACUAAAAMAAAABQAAAEwAAABkAAAAFQAAAKYAAACfAQAAugAAABUAAACmAAAAiwEAABUAAAAhAPAAAAAAAAAAAAAAAIA/AAAAAAAAAAAAAIA/AAAAAAAAAAAAAAAAAAAAAAAAAAAAAAAAAAAAAAAAAAAlAAAADAAAAAAAAIAoAAAADAAAAAUAAAAlAAAADAAAAAEAAAAYAAAADAAAAAAAAAASAAAADAAAAAEAAAAWAAAADAAAAAAAAABUAAAAYAEAABYAAACmAAAAngEAALoAAAABAAAAAMCAQe0lgEEWAAAApgAAAC4AAABMAAAABAAAABUAAACmAAAAoAEAALsAAACoAAAARgBpAHIAbQBhAGQAbwAgAHAAbwByADoAIABBAEcAVQBTAFQASQBOACAAQQBMAEIARQBSAFQATwAgAEUAUwBUAFIAQQBEAEEAIABQAEEATABPAE0ARQBRAFUARQAIAAAABAAAAAYAAAAOAAAACAAAAAkAAAAJAAAABAAAAAkAAAAJAAAABgAAAAMAAAAEAAAACgAAAAsAAAALAAAACQAAAAgAAAAEAAAADAAAAAQAAAAKAAAACAAAAAkAAAAIAAAACgAAAAgAAAAMAAAABAAAAAgAAAAJAAAACAAAAAoAAAAKAAAACwAAAAoAAAAEAAAACQAAAAoAAAAIAAAADAAAAA4AAAAIAAAADAAAAAsAAAAIAAAAFgAAAAwAAAAAAAAAJQAAAAwAAAACAAAADgAAABQAAAAAAAAAEAAAABQAAAA=</Object>
</Signature>
</file>

<file path=_xmlsignatures/sig4.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/bTSzLdIOb1KTN3wv7rmM4KhKoRD1v4PxiuiXXKh1hA=</DigestValue>
    </Reference>
    <Reference Type="http://www.w3.org/2000/09/xmldsig#Object" URI="#idOfficeObject">
      <DigestMethod Algorithm="http://www.w3.org/2001/04/xmlenc#sha256"/>
      <DigestValue>RlCYeGQ5cym1rEjUyzY/1DUuqdvq7HtIzVnAb6IMuE8=</DigestValue>
    </Reference>
    <Reference Type="http://uri.etsi.org/01903#SignedProperties" URI="#idSignedProperties">
      <Transforms>
        <Transform Algorithm="http://www.w3.org/TR/2001/REC-xml-c14n-20010315"/>
      </Transforms>
      <DigestMethod Algorithm="http://www.w3.org/2001/04/xmlenc#sha256"/>
      <DigestValue>DvMItFeQ+rt9H6QTTdISbc8lMOn7PK88C9TOqUrKkqY=</DigestValue>
    </Reference>
    <Reference Type="http://www.w3.org/2000/09/xmldsig#Object" URI="#idValidSigLnImg">
      <DigestMethod Algorithm="http://www.w3.org/2001/04/xmlenc#sha256"/>
      <DigestValue>SLqkUT2yD+qCo6czttib6WMqCVs/CXGv5ytC5y5OqKk=</DigestValue>
    </Reference>
    <Reference Type="http://www.w3.org/2000/09/xmldsig#Object" URI="#idInvalidSigLnImg">
      <DigestMethod Algorithm="http://www.w3.org/2001/04/xmlenc#sha256"/>
      <DigestValue>cKKP22sRw228Pc96NCBoRnfQaHMYJMR5aiuZ/X67MAA=</DigestValue>
    </Reference>
  </SignedInfo>
  <SignatureValue>EBICa4rjRNSLuTbT897rbHrO1U/v/skPhd3nl99d3G28Jc1pHGFUu1VFi/PEbMNW8pFGyhDR96HH
BIRy7IdF6pAKZc8UtmaCshOLjOh3OaJqcOop9Gv2uFB3AEZ542Jq7Qv/nctzUNGw7ghQJinZFLW3
rg+ExG/KrbnCDBOqHetPLUmM5lnVyty66mi/NWpxUXemsP1BB/nVu0g8RGOcJHvdtvbnC29WYPK+
n4btmOskC/MwUYBrYWVL+R53pwW0cg+XcDFgR6XEaPlC/HKyK1i6fa5we3dDgUfoql4EzmBX9rzY
DVP6fRV7kqzMtw/kHS1HBF52GFQzG5iFXCBCGw==</SignatureValue>
  <KeyInfo>
    <X509Data>
      <X509Certificate>MIIH/DCCBeSgAwIBAgITXAAAbeq7FWYPGppbHAAAAABt6jANBgkqhkiG9w0BAQsFADBXMRcwFQYDVQQFEw5SVUMgODAwODA2MTAtNzEVMBMGA1UEChMMQ09ERTEwMCBTLkEuMQswCQYDVQQGEwJQWTEYMBYGA1UEAxMPQ0EtQ09ERTEwMCBTLkEuMB4XDTIxMDYxNjIxMDcwNFoXDTIzMDYxNjIxMDcwNFowgZMxHDAaBgNVBAMTE0lWTyBFU1RFQkFOIFJPSk5JQ0ExFzAVBgNVBAoTDlBFUlNPTkEgRklTSUNBMQswCQYDVQQGEwJQWTEUMBIGA1UEKhMLSVZPIEVTVEVCQU4xEDAOBgNVBAQTB1JPSk5JQ0ExEjAQBgNVBAUTCUNJODQ0MzA4MDERMA8GA1UECxMIRklSTUEgRjIwggEiMA0GCSqGSIb3DQEBAQUAA4IBDwAwggEKAoIBAQDt/wwjI2JEcbFiwfT/JpNPXZyc+/aQWabsqPPypNgTjZhtgb0F7RCp+djI9s2r8a3Xog8eBfuCQSESplZ4GDx5NmEkNTmby27OtH1nI1TXPirs+4XiK+qutz3nOejG6410yZ6HSOF8TxSJ0rY3gU/yzUdlQgNuL6E2dUr7YUBs5LbGKxNXDm+lrwcN8ssfMRIAqZmX5WbWGRyl/mTWtKV4TXLaoE6oCUc0asydGKOnQE6JS+jfFIzu53adhc2fdA9Z7ZwMFADc6DFNqHKwefYCmBaYs8GJM3pyNWlAIAyT/qlEphmifgrmyyIik6sfOd4owp9uHWV9RNZkZUEbxGHRAgMBAAGjggOCMIIDfjAOBgNVHQ8BAf8EBAMCBeAwDAYDVR0TAQH/BAIwADAgBgNVHSUBAf8EFjAUBggrBgEFBQcDAgYIKwYBBQUHAwQwHQYDVR0OBBYEFF/qbFbfENWqtxORcztXXUTZu7SvMB8GA1UdIwQYMBaAFCf22jsLf5P4WRLQFapCz7KWlj1FMIGIBgNVHR8EgYAwfjB8oHqgeIY6aHR0cDovL2NhMS5jb2RlMTAwLmNvbS5weS9maXJtYS1kaWdpdGFsL2NybC9DQS1DT0RFMTAwLmNybIY6aHR0cDovL2NhMi5jb2RlMTAwLmNvbS5weS9maXJtYS1kaWdpdGFsL2NybC9DQS1DT0RFMTAwLmNybDCB+AYIKwYBBQUHAQEEgeswgegwRgYIKwYBBQUHMAKGOmh0dHA6Ly9jYTEuY29kZTEwMC5jb20ucHkvZmlybWEtZGlnaXRhbC9jZXIvQ0EtQ09ERTEwMC5jZXIwRgYIKwYBBQUHMAKGOmh0dHA6Ly9jYTIuY29kZTEwMC5jb20ucHkvZmlybWEtZGlnaXRhbC9jZXIvQ0EtQ09ERTEwMC5jZXIwKgYIKwYBBQUHMAGGHmh0dHA6Ly9jYTEuY29kZTEwMC5jb20ucHkvb2NzcDAqBggrBgEFBQcwAYYeaHR0cDovL2NhMi5jb2RlMTAwLmNvbS5weS9vY3NwMIIBTwYDVR0gBIIBRjCCAUIwggE+BgwrBgEEAYLZSgEBAQYwggEsMGwGCCsGAQUFBwIBFmBodHRwOi8vd3d3LmNvZGUxMDAuY29tLnB5L2Zpcm1hLWRpZ2l0YWwvQ09ERTEwMCUyMFBvbGl0aWNhJTIwZGUlMjBDZXJ0aWZpY2FjaW9uJTIwRjIlMjB2Mi4wLnBkZgAwZgYIKwYBBQUHAgIwWh5YAFAAbwBsAGkAdABpAGMAYQAgAGQAZQAgAGMAZQByAHQAaQBmAGkAYwBhAGMAaQBvAG4AIABGADIAIABkAGUAIABDAG8AZABlADEAMAAwACAAUwAuAEEALjBUBggrBgEFBQcCAjBIHkYAQwBvAGQAZQAgADEAMAAwACAAUwAuAEEALgAgAEMAZQByAHQAaQBmAGkAYwBhAHQAZQAgAFAAbwBsAGkAYwB5ACAARgAyMCMGA1UdEQQcMBqBGElWT0BOQkNBU0FERUJPTFNBLkNPTS5QWTANBgkqhkiG9w0BAQsFAAOCAgEALzWF5gQjh/2osQvsPrxTzZyh2guS+Bmom7KpW1HVRCfq5d5X0eWwRvVOwzrDaUth+sqOkqCTL9qplhj/+ryzB7nzBK6BEqF+CZXWe/sp5vXbOf4K1bJ/ovpvfmU8j/Z4mVICk0BJCHBDFV9xRG3xC2HTAEd1HYiF/WVer08pp5et2tKZseNm7FEjvCsE14KE8Z2BRI/ctVSqap9LxkURSUsV5VJjCG8Py6yXJfvzyF2MOQvv7QP/cstQYMTsPe1ioaElsUnjZIMgTBW69W2wrgnVo5QlV9DTBfEBeNRdfeHlyalfwR6zcIsCSoKIWLR8biPTyi9hmAs796kvxJSaDSE9NMeEX88QoEh80MEIRB2nHF844MuXlgR/Qyw5ONz00U6k7G5UB0OozEkumw5a2mqsgc0P7blOYGVzlGu1MsuGGpiVazip0Ex8V/tuPbTNKx9pr7BKIz8pru1uwkpDVJx+TlFP8qEi/2pZqp7YN9XPEitROHQ0/b1FFXnptQJ9E0F1675zm8V4XNfq4wBWAB14FjRoV331UkQva++nZGvbeSq4cfvwLPnXDanbG+04+Fi0iAvdpjuN2+1VKG46fLv+8XolBtW+jCcUwY5jHr/mBho0MRq3+kSJtqFA5o4p+vndIAMb615s6uYuC8lN1TQ+6zlQ5dYXnpgthRDtNV4=</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Transform>
          <Transform Algorithm="http://www.w3.org/TR/2001/REC-xml-c14n-20010315"/>
        </Transforms>
        <DigestMethod Algorithm="http://www.w3.org/2001/04/xmlenc#sha256"/>
        <DigestValue>RHv6wvths29Dpm97gH9cbkxvm1Y1+u5BI6UHi+LfgBw=</DigestValue>
      </Reference>
      <Reference URI="/xl/calcChain.xml?ContentType=application/vnd.openxmlformats-officedocument.spreadsheetml.calcChain+xml">
        <DigestMethod Algorithm="http://www.w3.org/2001/04/xmlenc#sha256"/>
        <DigestValue>BoFWgy+4dGIerK5uCUzenZTeV5MyZOaLZrI4bdfZbiw=</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01svRRJA2axzdS+fy/IlEYiTVnIey6+t1/s6t+FVZ0k=</DigestValue>
      </Reference>
      <Reference URI="/xl/drawings/_rels/drawing10.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QcsfGtOePQIIzVYwx2S0t8+bLQgTUlK+cD0mnOW7DDs=</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sqqzpqGxm7uQWvFveVg+S/toser30t8DhCtqU6J552Y=</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vxU6NnvT/3W6LWMnGym2OC/uZ9iSG8PDhcB9mUZQW94=</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sqqzpqGxm7uQWvFveVg+S/toser30t8DhCtqU6J552Y=</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vxU6NnvT/3W6LWMnGym2OC/uZ9iSG8PDhcB9mUZQW94=</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CHqaHTuftENll1Plk985c5Y2idDSqR7f0J1kKaAV7cg=</DigestValue>
      </Reference>
      <Reference URI="/xl/drawings/_rels/drawing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QcsfGtOePQIIzVYwx2S0t8+bLQgTUlK+cD0mnOW7DDs=</DigestValue>
      </Reference>
      <Reference URI="/xl/drawings/_rels/drawing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vxU6NnvT/3W6LWMnGym2OC/uZ9iSG8PDhcB9mUZQW94=</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qaNvBtlg+6ZrOXlbeHe3gJDjwD4P9o6iHe4BkcMr8Hc=</DigestValue>
      </Reference>
      <Reference URI="/xl/drawings/drawing1.xml?ContentType=application/vnd.openxmlformats-officedocument.drawing+xml">
        <DigestMethod Algorithm="http://www.w3.org/2001/04/xmlenc#sha256"/>
        <DigestValue>8enZPoDr+MtOE+hcs6ElKpDzbM1xJzB6YoOGoVOo+k0=</DigestValue>
      </Reference>
      <Reference URI="/xl/drawings/drawing10.xml?ContentType=application/vnd.openxmlformats-officedocument.drawing+xml">
        <DigestMethod Algorithm="http://www.w3.org/2001/04/xmlenc#sha256"/>
        <DigestValue>i51q6HvtxzsSkHE996Uuwb3flxUS3kJWGAJ73EWjHNU=</DigestValue>
      </Reference>
      <Reference URI="/xl/drawings/drawing2.xml?ContentType=application/vnd.openxmlformats-officedocument.drawing+xml">
        <DigestMethod Algorithm="http://www.w3.org/2001/04/xmlenc#sha256"/>
        <DigestValue>50lJ8u2LFJtZ10qQagofThEcsXjccyv4w8Yqpwb8gnI=</DigestValue>
      </Reference>
      <Reference URI="/xl/drawings/drawing3.xml?ContentType=application/vnd.openxmlformats-officedocument.drawing+xml">
        <DigestMethod Algorithm="http://www.w3.org/2001/04/xmlenc#sha256"/>
        <DigestValue>fFsmALohtq22UolIIa3xfVNuXDaN0dQp0uk12WHbdpU=</DigestValue>
      </Reference>
      <Reference URI="/xl/drawings/drawing4.xml?ContentType=application/vnd.openxmlformats-officedocument.drawing+xml">
        <DigestMethod Algorithm="http://www.w3.org/2001/04/xmlenc#sha256"/>
        <DigestValue>DKf9XuR6sGn6JzjfXdwOgufAbndPiadMHWs3yisdBio=</DigestValue>
      </Reference>
      <Reference URI="/xl/drawings/drawing5.xml?ContentType=application/vnd.openxmlformats-officedocument.drawing+xml">
        <DigestMethod Algorithm="http://www.w3.org/2001/04/xmlenc#sha256"/>
        <DigestValue>qZV59CQ8YglTo0Ghi2Ar9ChTIQpWiTnLZKlzHBRzxKg=</DigestValue>
      </Reference>
      <Reference URI="/xl/drawings/drawing6.xml?ContentType=application/vnd.openxmlformats-officedocument.drawing+xml">
        <DigestMethod Algorithm="http://www.w3.org/2001/04/xmlenc#sha256"/>
        <DigestValue>qWIVAC028ckOrRD13ikF+8y38yABGKlbde5cm8Ls60c=</DigestValue>
      </Reference>
      <Reference URI="/xl/drawings/drawing7.xml?ContentType=application/vnd.openxmlformats-officedocument.drawing+xml">
        <DigestMethod Algorithm="http://www.w3.org/2001/04/xmlenc#sha256"/>
        <DigestValue>vh/GIMGraQh8QbWLRmcd+t5MRa47AsAFCDI+uPpuEVY=</DigestValue>
      </Reference>
      <Reference URI="/xl/drawings/drawing8.xml?ContentType=application/vnd.openxmlformats-officedocument.drawing+xml">
        <DigestMethod Algorithm="http://www.w3.org/2001/04/xmlenc#sha256"/>
        <DigestValue>9Hy557fNPRs9vL8OQPe3mYBzwrsWM/4NgFvL48B2ZZo=</DigestValue>
      </Reference>
      <Reference URI="/xl/drawings/drawing9.xml?ContentType=application/vnd.openxmlformats-officedocument.drawing+xml">
        <DigestMethod Algorithm="http://www.w3.org/2001/04/xmlenc#sha256"/>
        <DigestValue>EfzGM5pK5t089nYu6NS7uhu+Kd6dVfXmzU1rfon+hR4=</DigestValue>
      </Reference>
      <Reference URI="/xl/drawings/vmlDrawing1.vml?ContentType=application/vnd.openxmlformats-officedocument.vmlDrawing">
        <DigestMethod Algorithm="http://www.w3.org/2001/04/xmlenc#sha256"/>
        <DigestValue>0SKf77L/qm9JF1CSb2RnUAyvvpuEbVOhaqbG0JhKFcE=</DigestValue>
      </Reference>
      <Reference URI="/xl/media/image1.png?ContentType=image/png">
        <DigestMethod Algorithm="http://www.w3.org/2001/04/xmlenc#sha256"/>
        <DigestValue>scu4gd6T4z0WCc6U0UMnUG1D/WgwkndNOUyiyvQ9DR8=</DigestValue>
      </Reference>
      <Reference URI="/xl/media/image2.png?ContentType=image/png">
        <DigestMethod Algorithm="http://www.w3.org/2001/04/xmlenc#sha256"/>
        <DigestValue>nNdXny4w678ZD9cTzGHcXPPD73wkExqQG5IB4jic+UE=</DigestValue>
      </Reference>
      <Reference URI="/xl/media/image3.png?ContentType=image/png">
        <DigestMethod Algorithm="http://www.w3.org/2001/04/xmlenc#sha256"/>
        <DigestValue>5bw5kp4Vg3QyGd15e4u7aWIWaWqe0oC1qFb1arqBwBY=</DigestValue>
      </Reference>
      <Reference URI="/xl/media/image4.png?ContentType=image/png">
        <DigestMethod Algorithm="http://www.w3.org/2001/04/xmlenc#sha256"/>
        <DigestValue>ee8lauYuLnjg2Ij8oEl6o1zRs72EumhXKew1EBTCHbk=</DigestValue>
      </Reference>
      <Reference URI="/xl/media/image5.emf?ContentType=image/x-emf">
        <DigestMethod Algorithm="http://www.w3.org/2001/04/xmlenc#sha256"/>
        <DigestValue>FQFwqnkLN6wkpJEMYcekPw4pL7AGUMKNa4sRJhtRof8=</DigestValue>
      </Reference>
      <Reference URI="/xl/media/image6.emf?ContentType=image/x-emf">
        <DigestMethod Algorithm="http://www.w3.org/2001/04/xmlenc#sha256"/>
        <DigestValue>BZeqGoCg8oYpUilcowoxc74hcBG63etrZMwasMtiGZI=</DigestValue>
      </Reference>
      <Reference URI="/xl/media/image7.emf?ContentType=image/x-emf">
        <DigestMethod Algorithm="http://www.w3.org/2001/04/xmlenc#sha256"/>
        <DigestValue>hk5FpQydjVLkfAn7dM2ADMwIGWz+X2hC+JdbD+FpX30=</DigestValue>
      </Reference>
      <Reference URI="/xl/printerSettings/printerSettings1.bin?ContentType=application/vnd.openxmlformats-officedocument.spreadsheetml.printerSettings">
        <DigestMethod Algorithm="http://www.w3.org/2001/04/xmlenc#sha256"/>
        <DigestValue>TRrCOIAvgyay9+dOHANtMRhI4Mlj24DaFIyKQoKcdPw=</DigestValue>
      </Reference>
      <Reference URI="/xl/printerSettings/printerSettings10.bin?ContentType=application/vnd.openxmlformats-officedocument.spreadsheetml.printerSettings">
        <DigestMethod Algorithm="http://www.w3.org/2001/04/xmlenc#sha256"/>
        <DigestValue>OGD3iF2+l78gTInlDCWFPycZVuHBpUE02raJ/Wr5XCI=</DigestValue>
      </Reference>
      <Reference URI="/xl/printerSettings/printerSettings11.bin?ContentType=application/vnd.openxmlformats-officedocument.spreadsheetml.printerSettings">
        <DigestMethod Algorithm="http://www.w3.org/2001/04/xmlenc#sha256"/>
        <DigestValue>TaA6KX/SRWPpmiasS8KGCRFI/mFTpQlGqiM07LbibG8=</DigestValue>
      </Reference>
      <Reference URI="/xl/printerSettings/printerSettings12.bin?ContentType=application/vnd.openxmlformats-officedocument.spreadsheetml.printerSettings">
        <DigestMethod Algorithm="http://www.w3.org/2001/04/xmlenc#sha256"/>
        <DigestValue>TaA6KX/SRWPpmiasS8KGCRFI/mFTpQlGqiM07LbibG8=</DigestValue>
      </Reference>
      <Reference URI="/xl/printerSettings/printerSettings13.bin?ContentType=application/vnd.openxmlformats-officedocument.spreadsheetml.printerSettings">
        <DigestMethod Algorithm="http://www.w3.org/2001/04/xmlenc#sha256"/>
        <DigestValue>eagKw4vkJta//EAXFo8pt3rkLlJe7nsQidLS/ebqtjQ=</DigestValue>
      </Reference>
      <Reference URI="/xl/printerSettings/printerSettings14.bin?ContentType=application/vnd.openxmlformats-officedocument.spreadsheetml.printerSettings">
        <DigestMethod Algorithm="http://www.w3.org/2001/04/xmlenc#sha256"/>
        <DigestValue>s6l80irlBTW+uFk7nR5c7WcaDa2jSh3MPBgl0IjaDO0=</DigestValue>
      </Reference>
      <Reference URI="/xl/printerSettings/printerSettings15.bin?ContentType=application/vnd.openxmlformats-officedocument.spreadsheetml.printerSettings">
        <DigestMethod Algorithm="http://www.w3.org/2001/04/xmlenc#sha256"/>
        <DigestValue>aAVyG3k+zl7YnITtI5+JxTP24xVkaLfE8NDj5dja668=</DigestValue>
      </Reference>
      <Reference URI="/xl/printerSettings/printerSettings16.bin?ContentType=application/vnd.openxmlformats-officedocument.spreadsheetml.printerSettings">
        <DigestMethod Algorithm="http://www.w3.org/2001/04/xmlenc#sha256"/>
        <DigestValue>MQlCPjAocRbfCzMg01+xeJ2R0juDKCTD55BjKfpgycg=</DigestValue>
      </Reference>
      <Reference URI="/xl/printerSettings/printerSettings17.bin?ContentType=application/vnd.openxmlformats-officedocument.spreadsheetml.printerSettings">
        <DigestMethod Algorithm="http://www.w3.org/2001/04/xmlenc#sha256"/>
        <DigestValue>MQlCPjAocRbfCzMg01+xeJ2R0juDKCTD55BjKfpgycg=</DigestValue>
      </Reference>
      <Reference URI="/xl/printerSettings/printerSettings18.bin?ContentType=application/vnd.openxmlformats-officedocument.spreadsheetml.printerSettings">
        <DigestMethod Algorithm="http://www.w3.org/2001/04/xmlenc#sha256"/>
        <DigestValue>26i86mx3+o6f0sdgsWNXqDG9meVelc/0JagdDMBnILU=</DigestValue>
      </Reference>
      <Reference URI="/xl/printerSettings/printerSettings19.bin?ContentType=application/vnd.openxmlformats-officedocument.spreadsheetml.printerSettings">
        <DigestMethod Algorithm="http://www.w3.org/2001/04/xmlenc#sha256"/>
        <DigestValue>hqnMLvZ6XBY2fH1KhK00vJXWuxlSZRWkoKrdKDrIF2Q=</DigestValue>
      </Reference>
      <Reference URI="/xl/printerSettings/printerSettings2.bin?ContentType=application/vnd.openxmlformats-officedocument.spreadsheetml.printerSettings">
        <DigestMethod Algorithm="http://www.w3.org/2001/04/xmlenc#sha256"/>
        <DigestValue>TRrCOIAvgyay9+dOHANtMRhI4Mlj24DaFIyKQoKcdPw=</DigestValue>
      </Reference>
      <Reference URI="/xl/printerSettings/printerSettings20.bin?ContentType=application/vnd.openxmlformats-officedocument.spreadsheetml.printerSettings">
        <DigestMethod Algorithm="http://www.w3.org/2001/04/xmlenc#sha256"/>
        <DigestValue>hqnMLvZ6XBY2fH1KhK00vJXWuxlSZRWkoKrdKDrIF2Q=</DigestValue>
      </Reference>
      <Reference URI="/xl/printerSettings/printerSettings21.bin?ContentType=application/vnd.openxmlformats-officedocument.spreadsheetml.printerSettings">
        <DigestMethod Algorithm="http://www.w3.org/2001/04/xmlenc#sha256"/>
        <DigestValue>26i86mx3+o6f0sdgsWNXqDG9meVelc/0JagdDMBnILU=</DigestValue>
      </Reference>
      <Reference URI="/xl/printerSettings/printerSettings22.bin?ContentType=application/vnd.openxmlformats-officedocument.spreadsheetml.printerSettings">
        <DigestMethod Algorithm="http://www.w3.org/2001/04/xmlenc#sha256"/>
        <DigestValue>26i86mx3+o6f0sdgsWNXqDG9meVelc/0JagdDMBnILU=</DigestValue>
      </Reference>
      <Reference URI="/xl/printerSettings/printerSettings23.bin?ContentType=application/vnd.openxmlformats-officedocument.spreadsheetml.printerSettings">
        <DigestMethod Algorithm="http://www.w3.org/2001/04/xmlenc#sha256"/>
        <DigestValue>aKO8XWThzgvGlTVSu23kX37OoqtKGS6PBUkmhsicI1Y=</DigestValue>
      </Reference>
      <Reference URI="/xl/printerSettings/printerSettings24.bin?ContentType=application/vnd.openxmlformats-officedocument.spreadsheetml.printerSettings">
        <DigestMethod Algorithm="http://www.w3.org/2001/04/xmlenc#sha256"/>
        <DigestValue>aKO8XWThzgvGlTVSu23kX37OoqtKGS6PBUkmhsicI1Y=</DigestValue>
      </Reference>
      <Reference URI="/xl/printerSettings/printerSettings25.bin?ContentType=application/vnd.openxmlformats-officedocument.spreadsheetml.printerSettings">
        <DigestMethod Algorithm="http://www.w3.org/2001/04/xmlenc#sha256"/>
        <DigestValue>+CD8yXTcV7R0UPktSQ1iysCJtCvCSVF2j80e6m46HpQ=</DigestValue>
      </Reference>
      <Reference URI="/xl/printerSettings/printerSettings26.bin?ContentType=application/vnd.openxmlformats-officedocument.spreadsheetml.printerSettings">
        <DigestMethod Algorithm="http://www.w3.org/2001/04/xmlenc#sha256"/>
        <DigestValue>TaA6KX/SRWPpmiasS8KGCRFI/mFTpQlGqiM07LbibG8=</DigestValue>
      </Reference>
      <Reference URI="/xl/printerSettings/printerSettings27.bin?ContentType=application/vnd.openxmlformats-officedocument.spreadsheetml.printerSettings">
        <DigestMethod Algorithm="http://www.w3.org/2001/04/xmlenc#sha256"/>
        <DigestValue>iiidokQWiIWjJQ/dFelDgZmBOqfmkhoH/3+VbqXuSZI=</DigestValue>
      </Reference>
      <Reference URI="/xl/printerSettings/printerSettings28.bin?ContentType=application/vnd.openxmlformats-officedocument.spreadsheetml.printerSettings">
        <DigestMethod Algorithm="http://www.w3.org/2001/04/xmlenc#sha256"/>
        <DigestValue>iiidokQWiIWjJQ/dFelDgZmBOqfmkhoH/3+VbqXuSZI=</DigestValue>
      </Reference>
      <Reference URI="/xl/printerSettings/printerSettings29.bin?ContentType=application/vnd.openxmlformats-officedocument.spreadsheetml.printerSettings">
        <DigestMethod Algorithm="http://www.w3.org/2001/04/xmlenc#sha256"/>
        <DigestValue>TRrCOIAvgyay9+dOHANtMRhI4Mlj24DaFIyKQoKcdPw=</DigestValue>
      </Reference>
      <Reference URI="/xl/printerSettings/printerSettings3.bin?ContentType=application/vnd.openxmlformats-officedocument.spreadsheetml.printerSettings">
        <DigestMethod Algorithm="http://www.w3.org/2001/04/xmlenc#sha256"/>
        <DigestValue>TaA6KX/SRWPpmiasS8KGCRFI/mFTpQlGqiM07LbibG8=</DigestValue>
      </Reference>
      <Reference URI="/xl/printerSettings/printerSettings30.bin?ContentType=application/vnd.openxmlformats-officedocument.spreadsheetml.printerSettings">
        <DigestMethod Algorithm="http://www.w3.org/2001/04/xmlenc#sha256"/>
        <DigestValue>jWWxhhVa7vazfmDSyEWBQI1jl9gXdOteC4C/xm0muHY=</DigestValue>
      </Reference>
      <Reference URI="/xl/printerSettings/printerSettings31.bin?ContentType=application/vnd.openxmlformats-officedocument.spreadsheetml.printerSettings">
        <DigestMethod Algorithm="http://www.w3.org/2001/04/xmlenc#sha256"/>
        <DigestValue>WMH8+9lUEq7fGDgStPYQw7TtJuluRisYsgxiYLus+n0=</DigestValue>
      </Reference>
      <Reference URI="/xl/printerSettings/printerSettings32.bin?ContentType=application/vnd.openxmlformats-officedocument.spreadsheetml.printerSettings">
        <DigestMethod Algorithm="http://www.w3.org/2001/04/xmlenc#sha256"/>
        <DigestValue>WMH8+9lUEq7fGDgStPYQw7TtJuluRisYsgxiYLus+n0=</DigestValue>
      </Reference>
      <Reference URI="/xl/printerSettings/printerSettings33.bin?ContentType=application/vnd.openxmlformats-officedocument.spreadsheetml.printerSettings">
        <DigestMethod Algorithm="http://www.w3.org/2001/04/xmlenc#sha256"/>
        <DigestValue>WMH8+9lUEq7fGDgStPYQw7TtJuluRisYsgxiYLus+n0=</DigestValue>
      </Reference>
      <Reference URI="/xl/printerSettings/printerSettings4.bin?ContentType=application/vnd.openxmlformats-officedocument.spreadsheetml.printerSettings">
        <DigestMethod Algorithm="http://www.w3.org/2001/04/xmlenc#sha256"/>
        <DigestValue>ZVxXhJn6XmjT/m1Dw2UhwYZPVXYMSYE+DUFTlsgHV4s=</DigestValue>
      </Reference>
      <Reference URI="/xl/printerSettings/printerSettings5.bin?ContentType=application/vnd.openxmlformats-officedocument.spreadsheetml.printerSettings">
        <DigestMethod Algorithm="http://www.w3.org/2001/04/xmlenc#sha256"/>
        <DigestValue>ZVxXhJn6XmjT/m1Dw2UhwYZPVXYMSYE+DUFTlsgHV4s=</DigestValue>
      </Reference>
      <Reference URI="/xl/printerSettings/printerSettings6.bin?ContentType=application/vnd.openxmlformats-officedocument.spreadsheetml.printerSettings">
        <DigestMethod Algorithm="http://www.w3.org/2001/04/xmlenc#sha256"/>
        <DigestValue>TaA6KX/SRWPpmiasS8KGCRFI/mFTpQlGqiM07LbibG8=</DigestValue>
      </Reference>
      <Reference URI="/xl/printerSettings/printerSettings7.bin?ContentType=application/vnd.openxmlformats-officedocument.spreadsheetml.printerSettings">
        <DigestMethod Algorithm="http://www.w3.org/2001/04/xmlenc#sha256"/>
        <DigestValue>26i86mx3+o6f0sdgsWNXqDG9meVelc/0JagdDMBnILU=</DigestValue>
      </Reference>
      <Reference URI="/xl/printerSettings/printerSettings8.bin?ContentType=application/vnd.openxmlformats-officedocument.spreadsheetml.printerSettings">
        <DigestMethod Algorithm="http://www.w3.org/2001/04/xmlenc#sha256"/>
        <DigestValue>yafQoiqsHuJ5rXk4BhhOpeF5HDflrPmt4ejQBVK8Sy4=</DigestValue>
      </Reference>
      <Reference URI="/xl/printerSettings/printerSettings9.bin?ContentType=application/vnd.openxmlformats-officedocument.spreadsheetml.printerSettings">
        <DigestMethod Algorithm="http://www.w3.org/2001/04/xmlenc#sha256"/>
        <DigestValue>OGD3iF2+l78gTInlDCWFPycZVuHBpUE02raJ/Wr5XCI=</DigestValue>
      </Reference>
      <Reference URI="/xl/sharedStrings.xml?ContentType=application/vnd.openxmlformats-officedocument.spreadsheetml.sharedStrings+xml">
        <DigestMethod Algorithm="http://www.w3.org/2001/04/xmlenc#sha256"/>
        <DigestValue>fIhiC6rieWaHwJJcnrOXSsiHzvK2XlDZJ/U8Ctq1JmI=</DigestValue>
      </Reference>
      <Reference URI="/xl/styles.xml?ContentType=application/vnd.openxmlformats-officedocument.spreadsheetml.styles+xml">
        <DigestMethod Algorithm="http://www.w3.org/2001/04/xmlenc#sha256"/>
        <DigestValue>xrDH1wZK4VKzxWgisMVkhHswjQ5grftKlhlIW59MAs4=</DigestValue>
      </Reference>
      <Reference URI="/xl/theme/theme1.xml?ContentType=application/vnd.openxmlformats-officedocument.theme+xml">
        <DigestMethod Algorithm="http://www.w3.org/2001/04/xmlenc#sha256"/>
        <DigestValue>JNGnPKHKsPy6kmCp11/sNt3bmMqQkZWAeEqk2KQCTYU=</DigestValue>
      </Reference>
      <Reference URI="/xl/workbook.xml?ContentType=application/vnd.openxmlformats-officedocument.spreadsheetml.sheet.main+xml">
        <DigestMethod Algorithm="http://www.w3.org/2001/04/xmlenc#sha256"/>
        <DigestValue>KGJc8LYaFHZ3Rh722UW9+40XMXgIgpaiyMUPNKVAb7w=</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lAcYVgLjiCHNn6PWQ3dEHXy4v4d8/CTJMa8c5kveyPk=</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pk1Un19eQcl3sNYHi1/9pes3jXm0dFCeFsVpXX3HV6o=</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2kCuPWlzX8IksZzM9JJl9lSdvIGeWRkTAjUiSeidnoQ=</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we5NlGVl/ovKjy/3i4uoQ4GwJ/z6Sd72RO7HCcx1Dbg=</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m+5bP7FODeQZP4mQ+KHbd5kPouG9kqYF831bHgfXX6Y=</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mOlRcXmweQ7w975S8iealxbcXtdoPlGLdZypeB6jbTQ=</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8H6oos5yn2GinnGeRHkHeA+d1MioN6DuxylvuYck0HY=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1/04/xmlenc#sha256"/>
        <DigestValue>YqNcyMjwLQsB1NRTQoAaQViImrLCWwXfcpE00hLiAsM=</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Gs3bJI99dbC9Y/gbIRzavIEifeK/wkR0H4nPMzO5No0=</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fNItiBgceLEEntD72C1V7IT5ZuB/c2xfI7iP18R8Lwc=</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Transform>
          <Transform Algorithm="http://www.w3.org/TR/2001/REC-xml-c14n-20010315"/>
        </Transforms>
        <DigestMethod Algorithm="http://www.w3.org/2001/04/xmlenc#sha256"/>
        <DigestValue>hDhMfY9ZQ0y1zufzhns/OyFvvC4ZtRSrD89Gw1hSERg=</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IO5DuHMpQwy8ELcUiXvDrKGpG0D1anjd8pylwiCrd3E=</DigestValue>
      </Reference>
      <Reference URI="/xl/worksheets/sheet1.xml?ContentType=application/vnd.openxmlformats-officedocument.spreadsheetml.worksheet+xml">
        <DigestMethod Algorithm="http://www.w3.org/2001/04/xmlenc#sha256"/>
        <DigestValue>AIh2vJWfBl9ziCHN+NfRUKWWD76pF4cFzDNn+8LKy64=</DigestValue>
      </Reference>
      <Reference URI="/xl/worksheets/sheet10.xml?ContentType=application/vnd.openxmlformats-officedocument.spreadsheetml.worksheet+xml">
        <DigestMethod Algorithm="http://www.w3.org/2001/04/xmlenc#sha256"/>
        <DigestValue>hhRZ1NlNUIOdsY9PtEgnTC8gAJCkCrQkEocLl/hq2vc=</DigestValue>
      </Reference>
      <Reference URI="/xl/worksheets/sheet11.xml?ContentType=application/vnd.openxmlformats-officedocument.spreadsheetml.worksheet+xml">
        <DigestMethod Algorithm="http://www.w3.org/2001/04/xmlenc#sha256"/>
        <DigestValue>7HqkCs5C6o0u9EK3HkjdmjFcQ47+KL7gkOXksfpgwQ8=</DigestValue>
      </Reference>
      <Reference URI="/xl/worksheets/sheet12.xml?ContentType=application/vnd.openxmlformats-officedocument.spreadsheetml.worksheet+xml">
        <DigestMethod Algorithm="http://www.w3.org/2001/04/xmlenc#sha256"/>
        <DigestValue>K6azInhJ8DQ+GDhxoAJh1kAzo/6gR8fWThU5e46crJA=</DigestValue>
      </Reference>
      <Reference URI="/xl/worksheets/sheet13.xml?ContentType=application/vnd.openxmlformats-officedocument.spreadsheetml.worksheet+xml">
        <DigestMethod Algorithm="http://www.w3.org/2001/04/xmlenc#sha256"/>
        <DigestValue>TfxYdVZZToQ2XA7aC68yoim1dEaj18RsnUO7jw7qDvc=</DigestValue>
      </Reference>
      <Reference URI="/xl/worksheets/sheet14.xml?ContentType=application/vnd.openxmlformats-officedocument.spreadsheetml.worksheet+xml">
        <DigestMethod Algorithm="http://www.w3.org/2001/04/xmlenc#sha256"/>
        <DigestValue>52ib6yaeNZolkK95PtXsi2L5Q+kRjRT79kOr8NZ4nTI=</DigestValue>
      </Reference>
      <Reference URI="/xl/worksheets/sheet2.xml?ContentType=application/vnd.openxmlformats-officedocument.spreadsheetml.worksheet+xml">
        <DigestMethod Algorithm="http://www.w3.org/2001/04/xmlenc#sha256"/>
        <DigestValue>s+Ok19rPGaOteDA7PnPPNGtGLj20hK5WCcdXZwPkomQ=</DigestValue>
      </Reference>
      <Reference URI="/xl/worksheets/sheet3.xml?ContentType=application/vnd.openxmlformats-officedocument.spreadsheetml.worksheet+xml">
        <DigestMethod Algorithm="http://www.w3.org/2001/04/xmlenc#sha256"/>
        <DigestValue>aYtMrBv0rJwI/k/XnB5m2sgjPVEFWe1NtLepgIzO9+s=</DigestValue>
      </Reference>
      <Reference URI="/xl/worksheets/sheet4.xml?ContentType=application/vnd.openxmlformats-officedocument.spreadsheetml.worksheet+xml">
        <DigestMethod Algorithm="http://www.w3.org/2001/04/xmlenc#sha256"/>
        <DigestValue>f4Z8FDW4NF5HEKzLKvNhAADwODCNgW5tzELSxqbRT1k=</DigestValue>
      </Reference>
      <Reference URI="/xl/worksheets/sheet5.xml?ContentType=application/vnd.openxmlformats-officedocument.spreadsheetml.worksheet+xml">
        <DigestMethod Algorithm="http://www.w3.org/2001/04/xmlenc#sha256"/>
        <DigestValue>fkX9ByiAe0bwy9RGvJpDxxxi+mXieAukxhxseJvMhj0=</DigestValue>
      </Reference>
      <Reference URI="/xl/worksheets/sheet6.xml?ContentType=application/vnd.openxmlformats-officedocument.spreadsheetml.worksheet+xml">
        <DigestMethod Algorithm="http://www.w3.org/2001/04/xmlenc#sha256"/>
        <DigestValue>cRIrFkvXe/BMXNTzONXFXSbHTgQMlAi/z3zubepfkKY=</DigestValue>
      </Reference>
      <Reference URI="/xl/worksheets/sheet7.xml?ContentType=application/vnd.openxmlformats-officedocument.spreadsheetml.worksheet+xml">
        <DigestMethod Algorithm="http://www.w3.org/2001/04/xmlenc#sha256"/>
        <DigestValue>0XIJLB3++THYoGy+QpmtAUXPsqf4LXurMafA/Xe++ZQ=</DigestValue>
      </Reference>
      <Reference URI="/xl/worksheets/sheet8.xml?ContentType=application/vnd.openxmlformats-officedocument.spreadsheetml.worksheet+xml">
        <DigestMethod Algorithm="http://www.w3.org/2001/04/xmlenc#sha256"/>
        <DigestValue>8O1L9ZrGt/Jl73KGMpKj+85mCBsmZGF59XSRJUuT1P0=</DigestValue>
      </Reference>
      <Reference URI="/xl/worksheets/sheet9.xml?ContentType=application/vnd.openxmlformats-officedocument.spreadsheetml.worksheet+xml">
        <DigestMethod Algorithm="http://www.w3.org/2001/04/xmlenc#sha256"/>
        <DigestValue>x3KHsIZz9fNhQAD29aXOM8dSXE9nNsUd94YfsI8A1fM=</DigestValue>
      </Reference>
    </Manifest>
    <SignatureProperties>
      <SignatureProperty Id="idSignatureTime" Target="#idPackageSignature">
        <mdssi:SignatureTime xmlns:mdssi="http://schemas.openxmlformats.org/package/2006/digital-signature">
          <mdssi:Format>YYYY-MM-DDThh:mm:ssTZD</mdssi:Format>
          <mdssi:Value>2022-08-16T14:55:31Z</mdssi:Value>
        </mdssi:SignatureTime>
      </SignatureProperty>
    </SignatureProperties>
  </Object>
  <Object Id="idOfficeObject">
    <SignatureProperties>
      <SignatureProperty Id="idOfficeV1Details" Target="#idPackageSignature">
        <SignatureInfoV1 xmlns="http://schemas.microsoft.com/office/2006/digsig">
          <SetupID>{26905BE9-2564-4312-90B8-6310D0605FB9}</SetupID>
          <SignatureText>Ivo Rojnica</SignatureText>
          <SignatureImage/>
          <SignatureComments/>
          <WindowsVersion>10.0</WindowsVersion>
          <OfficeVersion>16.0.15427/23</OfficeVersion>
          <ApplicationVersion>16.0.15427</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2022-08-16T14:55:31Z</xd:SigningTime>
          <xd:SigningCertificate>
            <xd:Cert>
              <xd:CertDigest>
                <DigestMethod Algorithm="http://www.w3.org/2001/04/xmlenc#sha256"/>
                <DigestValue>5ODLd9SAw5DazyjGRjPVsKoiI/Mp9dz42Q8H3ul4auw=</DigestValue>
              </xd:CertDigest>
              <xd:IssuerSerial>
                <X509IssuerName>CN=CA-CODE100 S.A., C=PY, O=CODE100 S.A., SERIALNUMBER=RUC 80080610-7</X509IssuerName>
                <X509SerialNumber>2051668704369460840447292072558803336952835562</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Aprobó este documento</xd:Description>
            </xd:CommitmentTypeId>
            <xd:AllSignedDataObjects/>
          </xd:CommitmentTypeIndication>
        </xd:SignedDataObjectProperties>
      </xd:SignedProperties>
    </xd:QualifyingProperties>
  </Object>
  <Object Id="idValidSigLnImg">AQAAAGwAAAAAAAAAAAAAAH8BAAC/AAAAAAAAAAAAAAAkGAAABAwAACBFTUYAAAEAaBsAAKoAAAAGAAAAAAAAAAAAAAAAAAAAgAcAADgEAAA1AQAArQAAAAAAAAAAAAAAAAAAAAi3BADIowIACgAAABAAAAAAAAAAAAAAAEsAAAAQAAAAAAAAAAUAAAAeAAAAGAAAAAAAAAAAAAAAgAEAAMAAAAAnAAAAGAAAAAEAAAAAAAAAAAAAAAAAAAAlAAAADAAAAAEAAABMAAAAZAAAAAAAAAAAAAAAfwEAAL8AAAAAAAAAAAAAAIABAADAAAAAIQDwAAAAAAAAAAAAAACAPwAAAAAAAAAAAACAPwAAAAAAAAAAAAAAAAAAAAAAAAAAAAAAAAAAAAAAAAAAJQAAAAwAAAAAAACAKAAAAAwAAAABAAAAJwAAABgAAAABAAAAAAAAAP///wAAAAAAJQAAAAwAAAABAAAATAAAAGQAAAAAAAAAAAAAAH8BAAC/AAAAAAAAAAAAAACAAQAAwAAAACEA8AAAAAAAAAAAAAAAgD8AAAAAAAAAAAAAgD8AAAAAAAAAAAAAAAAAAAAAAAAAAAAAAAAAAAAAAAAAACUAAAAMAAAAAAAAgCgAAAAMAAAAAQAAACcAAAAYAAAAAQAAAAAAAADw8PAAAAAAACUAAAAMAAAAAQAAAEwAAABkAAAAAAAAAAAAAAB/AQAAvwAAAAAAAAAAAAAAgAEAAMAAAAAhAPAAAAAAAAAAAAAAAIA/AAAAAAAAAAAAAIA/AAAAAAAAAAAAAAAAAAAAAAAAAAAAAAAAAAAAAAAAAAAlAAAADAAAAAAAAIAoAAAADAAAAAEAAAAnAAAAGAAAAAEAAAAAAAAA8PDwAAAAAAAlAAAADAAAAAEAAABMAAAAZAAAAAAAAAAAAAAAfwEAAL8AAAAAAAAAAAAAAIABAADAAAAAIQDwAAAAAAAAAAAAAACAPwAAAAAAAAAAAACAPwAAAAAAAAAAAAAAAAAAAAAAAAAAAAAAAAAAAAAAAAAAJQAAAAwAAAAAAACAKAAAAAwAAAABAAAAJwAAABgAAAABAAAAAAAAAPDw8AAAAAAAJQAAAAwAAAABAAAATAAAAGQAAAAAAAAAAAAAAH8BAAC/AAAAAAAAAAAAAACAAQAAwAAAACEA8AAAAAAAAAAAAAAAgD8AAAAAAAAAAAAAgD8AAAAAAAAAAAAAAAAAAAAAAAAAAAAAAAAAAAAAAAAAACUAAAAMAAAAAAAAgCgAAAAMAAAAAQAAACcAAAAYAAAAAQAAAAAAAADw8PAAAAAAACUAAAAMAAAAAQAAAEwAAABkAAAAAAAAAAAAAAB/AQAAvwAAAAAAAAAAAAAAgAEAAMAAAAAhAPAAAAAAAAAAAAAAAIA/AAAAAAAAAAAAAIA/AAAAAAAAAAAAAAAAAAAAAAAAAAAAAAAAAAAAAAAAAAAlAAAADAAAAAAAAIAoAAAADAAAAAEAAAAnAAAAGAAAAAEAAAAAAAAA////AAAAAAAlAAAADAAAAAEAAABMAAAAZAAAAAAAAAAAAAAAfwEAAL8AAAAAAAAAAAAAAIABAADAAAAAIQDwAAAAAAAAAAAAAACAPwAAAAAAAAAAAACAPwAAAAAAAAAAAAAAAAAAAAAAAAAAAAAAAAAAAAAAAAAAJQAAAAwAAAAAAACAKAAAAAwAAAABAAAAJwAAABgAAAABAAAAAAAAAP///wAAAAAAJQAAAAwAAAABAAAATAAAAGQAAAAAAAAAAAAAAH8BAAC/AAAAAAAAAAAAAACAAQAAwAAAACEA8AAAAAAAAAAAAAAAgD8AAAAAAAAAAAAAgD8AAAAAAAAAAAAAAAAAAAAAAAAAAAAAAAAAAAAAAAAAACUAAAAMAAAAAAAAgCgAAAAMAAAAAQAAACcAAAAYAAAAAQAAAAAAAAD///8AAAAAACUAAAAMAAAAAQAAAEwAAABkAAAAAAAAAAUAAAB/AQAAHAAAAAAAAAAFAAAAgAEAABgAAAAhAPAAAAAAAAAAAAAAAIA/AAAAAAAAAAAAAIA/AAAAAAAAAAAAAAAAAAAAAAAAAAAAAAAAAAAAAAAAAAAlAAAADAAAAAAAAIAoAAAADAAAAAEAAAAnAAAAGAAAAAEAAAAAAAAA////AAAAAAAlAAAADAAAAAEAAABMAAAAZAAAAB4BAAAGAAAAagEAABoAAAAeAQAABgAAAE0AAAAVAAAAIQDwAAAAAAAAAAAAAACAPwAAAAAAAAAAAACAPwAAAAAAAAAAAAAAAAAAAAAAAAAAAAAAAAAAAAAAAAAAJQAAAAwAAAAAAACAKAAAAAwAAAABAAAAUgAAAHABAAABAAAA8P///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EAAAAYAAAADAAAAAAAAAASAAAADAAAAAEAAAAeAAAAGAAAAB4BAAAGAAAAawEAABsAAAAlAAAADAAAAAEAAABUAAAAhAAAAB8BAAAGAAAAaQEAABoAAAABAAAAAMCAQe0lgEEfAQAABgAAAAkAAABMAAAAAAAAAAAAAAAAAAAA//////////9gAAAAMQA2AC8AOAAvADIAMAAyADIAAAAJAAAACQAAAAYAAAAJAAAABgAAAAkAAAAJAAAACQAAAAkAAABLAAAAQAAAADAAAAAFAAAAIAAAAAEAAAABAAAAEAAAAAAAAAAAAAAAgAEAAMAAAAAAAAAAAAAAAIABAADAAAAAUgAAAHABAAACAAAAFAAAAAkAAAAAAAAAAAAAALwCAAAAAAAAAQICIlMAeQBzAHQAZQBt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IAAAAnAAAAGAAAAAMAAAAAAAAAAAAAAAAAAAAlAAAADAAAAAMAAABMAAAAZAAAAAAAAAAAAAAA//////////8AAAAAIgAAAAAAAABJAAAAIQDwAAAAAAAAAAAAAACAPwAAAAAAAAAAAACAPwAAAAAAAAAAAAAAAAAAAAAAAAAAAAAAAAAAAAAAAAAAJQAAAAwAAAAAAACAKAAAAAwAAAADAAAAJwAAABgAAAADAAAAAAAAAAAAAAAAAAAAJQAAAAwAAAADAAAATAAAAGQAAAAAAAAAAAAAAP//////////AAAAACIAAACAAQAAAAAAACEA8AAAAAAAAAAAAAAAgD8AAAAAAAAAAAAAgD8AAAAAAAAAAAAAAAAAAAAAAAAAAAAAAAAAAAAAAAAAACUAAAAMAAAAAAAAgCgAAAAMAAAAAwAAACcAAAAYAAAAAwAAAAAAAAAAAAAAAAAAACUAAAAMAAAAAwAAAEwAAABkAAAAAAAAAAAAAAD//////////4ABAAAiAAAAAAAAAEkAAAAhAPAAAAAAAAAAAAAAAIA/AAAAAAAAAAAAAIA/AAAAAAAAAAAAAAAAAAAAAAAAAAAAAAAAAAAAAAAAAAAlAAAADAAAAAAAAIAoAAAADAAAAAMAAAAnAAAAGAAAAAMAAAAAAAAAAAAAAAAAAAAlAAAADAAAAAMAAABMAAAAZAAAAAAAAABrAAAAfwEAAGwAAAAAAAAAawAAAIABAAACAAAAIQDwAAAAAAAAAAAAAACAPwAAAAAAAAAAAACAPwAAAAAAAAAAAAAAAAAAAAAAAAAAAAAAAAAAAAAAAAAAJQAAAAwAAAAAAACAKAAAAAwAAAADAAAAJwAAABgAAAADAAAAAAAAAP///wAAAAAAJQAAAAwAAAADAAAATAAAAGQAAAAAAAAAIgAAAH8BAABqAAAAAAAAACIAAACAAQAASQAAACEA8AAAAAAAAAAAAAAAgD8AAAAAAAAAAAAAgD8AAAAAAAAAAAAAAAAAAAAAAAAAAAAAAAAAAAAAAAAAACUAAAAMAAAAAAAAgCgAAAAMAAAAAwAAACcAAAAYAAAAAwAAAAAAAAD///8AAAAAACUAAAAMAAAAAwAAAEwAAABkAAAADgAAAEcAAAAkAAAAagAAAA4AAABHAAAAFwAAACQAAAAhAPAAAAAAAAAAAAAAAIA/AAAAAAAAAAAAAIA/AAAAAAAAAAAAAAAAAAAAAAAAAAAAAAAAAAAAAAAAAAAlAAAADAAAAAAAAIAoAAAADAAAAAMAAABSAAAAcAEAAAMAAADg////AAAAAAAAAAAAAAAAkAEAAAAAAAEAAAAAYQByAGkAYQBs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wAAABgAAAAMAAAAAAAAABIAAAAMAAAAAQAAABYAAAAMAAAACAAAAFQAAABUAAAADwAAAEcAAAAjAAAAagAAAAEAAAAAwIBB7SWAQQ8AAABrAAAAAQAAAEwAAAAEAAAADgAAAEcAAAAlAAAAawAAAFAAAABYAAAAFQAAABYAAAAMAAAAAAAAACUAAAAMAAAAAgAAACcAAAAYAAAABAAAAAAAAAD///8AAAAAACUAAAAMAAAABAAAAEwAAABkAAAAOgAAACcAAABxAQAAagAAADoAAAAnAAAAOAEAAEQAAAAhAPAAAAAAAAAAAAAAAIA/AAAAAAAAAAAAAIA/AAAAAAAAAAAAAAAAAAAAAAAAAAAAAAAAAAAAAAAAAAAlAAAADAAAAAAAAIAoAAAADAAAAAQAAAAnAAAAGAAAAAQAAAAAAAAA////AAAAAAAlAAAADAAAAAQAAABMAAAAZAAAADoAAAAnAAAAcQEAAGUAAAA6AAAAJwAAADgBAAA/AAAAIQDwAAAAAAAAAAAAAACAPwAAAAAAAAAAAACAPwAAAAAAAAAAAAAAAAAAAAAAAAAAAAAAAAAAAAAAAAAAJQAAAAwAAAAAAACAKAAAAAwAAAAEAAAAJwAAABgAAAAEAAAAAAAAAP///wAAAAAAJQAAAAwAAAAEAAAATAAAAGQAAAA6AAAARgAAAK8AAABlAAAAOgAAAEYAAAB2AAAAIAAAACEA8AAAAAAAAAAAAAAAgD8AAAAAAAAAAAAAgD8AAAAAAAAAAAAAAAAAAAAAAAAAAAAAAAAAAAAAAAAAACUAAAAMAAAAAAAAgCgAAAAMAAAABAAAAFIAAABwAQAABAAAAOj///8AAAAAAAAAAAAAAACQAQAAAAAAAQAAAABzAGUAZwBvAGUAIAB1AGk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EAAAAGAAAAAwAAAAAAAAAEgAAAAwAAAABAAAAHgAAABgAAAA6AAAARgAAALAAAABmAAAAJQAAAAwAAAAEAAAAVAAAAJAAAAA7AAAARgAAAK4AAABlAAAAAQAAAADAgEHtJYBBOwAAAEYAAAALAAAATAAAAAAAAAAAAAAAAAAAAP//////////ZAAAAEkAdgBvACAAUgBvAGoAbgBpAGMAYQAAAAYAAAAMAAAADgAAAAcAAAAOAAAADgAAAAYAAAAOAAAABgAAAAsAAAAMAAAASwAAAEAAAAAwAAAABQAAACAAAAABAAAAAQAAABAAAAAAAAAAAAAAAIABAADAAAAAAAAAAAAAAACAAQAAwAAAACUAAAAMAAAAAgAAACcAAAAYAAAABQAAAAAAAAD///8AAAAAACUAAAAMAAAABQAAAEwAAABkAAAAAAAAAHIAAAB/AQAAugAAAAAAAAByAAAAgAEAAEkAAAAhAPAAAAAAAAAAAAAAAIA/AAAAAAAAAAAAAIA/AAAAAAAAAAAAAAAAAAAAAAAAAAAAAAAAAAAAAAAAAAAlAAAADAAAAAAAAIAoAAAADAAAAAUAAAAnAAAAGAAAAAUAAAAAAAAA////AAAAAAAlAAAADAAAAAUAAABMAAAAZAAAABUAAAByAAAAagEAAIYAAAAVAAAAcgAAAFYBAAAVAAAAIQDwAAAAAAAAAAAAAACAPwAAAAAAAAAAAACAPwAAAAAAAAAAAAAAAAAAAAAAAAAAAAAAAAAAAAAAAAAAJQAAAAwAAAAAAACAKAAAAAwAAAAFAAAAJQAAAAwAAAABAAAAGAAAAAwAAAAAAAAAEgAAAAwAAAABAAAAHgAAABgAAAAVAAAAcgAAAGsBAACHAAAAJQAAAAwAAAABAAAAVAAAAMAAAAAWAAAAcgAAAJsAAACGAAAAAQAAAADAgEHtJYBBFgAAAHIAAAATAAAATAAAAAAAAAAAAAAAAAAAAP//////////dAAAAEkAdgBvACAARQBzAHQAZQBiAGEAbgAgAFIAbwBqAG4AaQBjAGEAAAAEAAAACAAAAAkAAAAEAAAACAAAAAcAAAAFAAAACAAAAAkAAAAIAAAACQAAAAQAAAAKAAAACQAAAAQAAAAJAAAABAAAAAcAAAAIAAAASwAAAEAAAAAwAAAABQAAACAAAAABAAAAAQAAABAAAAAAAAAAAAAAAIABAADAAAAAAAAAAAAAAACAAQAAwAAAACUAAAAMAAAAAgAAACcAAAAYAAAABQAAAAAAAAD///8AAAAAACUAAAAMAAAABQAAAEwAAABkAAAAFQAAAIwAAABqAQAAoAAAABUAAACMAAAAVgEAABUAAAAhAPAAAAAAAAAAAAAAAIA/AAAAAAAAAAAAAIA/AAAAAAAAAAAAAAAAAAAAAAAAAAAAAAAAAAAAAAAAAAAlAAAADAAAAAAAAIAoAAAADAAAAAUAAAAlAAAADAAAAAEAAAAYAAAADAAAAAAAAAASAAAADAAAAAEAAAAeAAAAGAAAABUAAACMAAAAawEAAKEAAAAlAAAADAAAAAEAAABUAAAAfAAAABYAAACMAAAATQAAAKAAAAABAAAAAMCAQe0lgEEWAAAAjAAAAAgAAABMAAAAAAAAAAAAAAAAAAAA//////////9cAAAARABpAHIAZQBjAHQAbwByAAsAAAAEAAAABgAAAAgAAAAHAAAABQAAAAkAAAAGAAAASwAAAEAAAAAwAAAABQAAACAAAAABAAAAAQAAABAAAAAAAAAAAAAAAIABAADAAAAAAAAAAAAAAACAAQAAwAAAACUAAAAMAAAAAgAAACcAAAAYAAAABQAAAAAAAAD///8AAAAAACUAAAAMAAAABQAAAEwAAABkAAAAFQAAAKYAAAAVAQAAugAAABUAAACmAAAAAQEAABUAAAAhAPAAAAAAAAAAAAAAAIA/AAAAAAAAAAAAAIA/AAAAAAAAAAAAAAAAAAAAAAAAAAAAAAAAAAAAAAAAAAAlAAAADAAAAAAAAIAoAAAADAAAAAUAAAAlAAAADAAAAAEAAAAYAAAADAAAAAAAAAASAAAADAAAAAEAAAAWAAAADAAAAAAAAABUAAAADAEAABYAAACmAAAAFAEAALoAAAABAAAAAMCAQe0lgEEWAAAApgAAACAAAABMAAAABAAAABUAAACmAAAAFgEAALsAAACMAAAARgBpAHIAbQBhAGQAbwAgAHAAbwByADoAIABJAFYATwAgAEUAUwBUAEUAQgBBAE4AIABSAE8ASgBOAEkAQwBBAAgAAAAEAAAABgAAAA4AAAAIAAAACQAAAAkAAAAEAAAACQAAAAkAAAAGAAAAAwAAAAQAAAAEAAAACgAAAAwAAAAEAAAACAAAAAkAAAAIAAAACAAAAAkAAAAKAAAADAAAAAQAAAAKAAAADAAAAAYAAAAMAAAABAAAAAoAAAAKAAAAFgAAAAwAAAAAAAAAJQAAAAwAAAACAAAADgAAABQAAAAAAAAAEAAAABQAAAA=</Object>
  <Object Id="idInvalidSigLnImg">AQAAAGwAAAAAAAAAAAAAAH8BAAC/AAAAAAAAAAAAAAAkGAAABAwAACBFTUYAAAEAGCMAALEAAAAGAAAAAAAAAAAAAAAAAAAAgAcAADgEAAA1AQAArQAAAAAAAAAAAAAAAAAAAAi3BADIowIACgAAABAAAAAAAAAAAAAAAEsAAAAQAAAAAAAAAAUAAAAeAAAAGAAAAAAAAAAAAAAAgAEAAMAAAAAnAAAAGAAAAAEAAAAAAAAAAAAAAAAAAAAlAAAADAAAAAEAAABMAAAAZAAAAAAAAAAAAAAAfwEAAL8AAAAAAAAAAAAAAIABAADAAAAAIQDwAAAAAAAAAAAAAACAPwAAAAAAAAAAAACAPwAAAAAAAAAAAAAAAAAAAAAAAAAAAAAAAAAAAAAAAAAAJQAAAAwAAAAAAACAKAAAAAwAAAABAAAAJwAAABgAAAABAAAAAAAAAP///wAAAAAAJQAAAAwAAAABAAAATAAAAGQAAAAAAAAAAAAAAH8BAAC/AAAAAAAAAAAAAACAAQAAwAAAACEA8AAAAAAAAAAAAAAAgD8AAAAAAAAAAAAAgD8AAAAAAAAAAAAAAAAAAAAAAAAAAAAAAAAAAAAAAAAAACUAAAAMAAAAAAAAgCgAAAAMAAAAAQAAACcAAAAYAAAAAQAAAAAAAADw8PAAAAAAACUAAAAMAAAAAQAAAEwAAABkAAAAAAAAAAAAAAB/AQAAvwAAAAAAAAAAAAAAgAEAAMAAAAAhAPAAAAAAAAAAAAAAAIA/AAAAAAAAAAAAAIA/AAAAAAAAAAAAAAAAAAAAAAAAAAAAAAAAAAAAAAAAAAAlAAAADAAAAAAAAIAoAAAADAAAAAEAAAAnAAAAGAAAAAEAAAAAAAAA8PDwAAAAAAAlAAAADAAAAAEAAABMAAAAZAAAAAAAAAAAAAAAfwEAAL8AAAAAAAAAAAAAAIABAADAAAAAIQDwAAAAAAAAAAAAAACAPwAAAAAAAAAAAACAPwAAAAAAAAAAAAAAAAAAAAAAAAAAAAAAAAAAAAAAAAAAJQAAAAwAAAAAAACAKAAAAAwAAAABAAAAJwAAABgAAAABAAAAAAAAAPDw8AAAAAAAJQAAAAwAAAABAAAATAAAAGQAAAAAAAAAAAAAAH8BAAC/AAAAAAAAAAAAAACAAQAAwAAAACEA8AAAAAAAAAAAAAAAgD8AAAAAAAAAAAAAgD8AAAAAAAAAAAAAAAAAAAAAAAAAAAAAAAAAAAAAAAAAACUAAAAMAAAAAAAAgCgAAAAMAAAAAQAAACcAAAAYAAAAAQAAAAAAAADw8PAAAAAAACUAAAAMAAAAAQAAAEwAAABkAAAAAAAAAAAAAAB/AQAAvwAAAAAAAAAAAAAAgAEAAMAAAAAhAPAAAAAAAAAAAAAAAIA/AAAAAAAAAAAAAIA/AAAAAAAAAAAAAAAAAAAAAAAAAAAAAAAAAAAAAAAAAAAlAAAADAAAAAAAAIAoAAAADAAAAAEAAAAnAAAAGAAAAAEAAAAAAAAA////AAAAAAAlAAAADAAAAAEAAABMAAAAZAAAAAAAAAAAAAAAfwEAAL8AAAAAAAAAAAAAAIABAADAAAAAIQDwAAAAAAAAAAAAAACAPwAAAAAAAAAAAACAPwAAAAAAAAAAAAAAAAAAAAAAAAAAAAAAAAAAAAAAAAAAJQAAAAwAAAAAAACAKAAAAAwAAAABAAAAJwAAABgAAAABAAAAAAAAAP///wAAAAAAJQAAAAwAAAABAAAATAAAAGQAAAAAAAAAAAAAAH8BAAC/AAAAAAAAAAAAAACAAQAAwAAAACEA8AAAAAAAAAAAAAAAgD8AAAAAAAAAAAAAgD8AAAAAAAAAAAAAAAAAAAAAAAAAAAAAAAAAAAAAAAAAACUAAAAMAAAAAAAAgCgAAAAMAAAAAQAAACcAAAAYAAAAAQAAAAAAAAD///8AAAAAACUAAAAMAAAAAQAAAEwAAABkAAAAAAAAAAUAAAB/AQAAHAAAAAAAAAAFAAAAgAEAABgAAAAhAPAAAAAAAAAAAAAAAIA/AAAAAAAAAAAAAIA/AAAAAAAAAAAAAAAAAAAAAAAAAAAAAAAAAAAAAAAAAAAlAAAADAAAAAAAAIAoAAAADAAAAAEAAAAnAAAAGAAAAAEAAAAAAAAA////AAAAAAAlAAAADAAAAAEAAABMAAAAZAAAABUAAAAFAAAALAAAABwAAAAVAAAABQAAABgAAAAYAAAAIQDwAAAAAAAAAAAAAACAPwAAAAAAAAAAAACAPwAAAAAAAAAAAAAAAAAAAAAAAAAAAAAAAAAAAAAAAAAAJQAAAAwAAAAAAACAKAAAAAwAAAABAAAAFQAAAAwAAAADAAAAcgAAAOAGAAAXAAAABgAAACoAAAAZAAAAFwAAAAYAAAAUAAAAFAAAAAAA/wEAAAAAAAAAAAAAgD8AAAAAAAAAAAAAgD8AAAAAAAAAAP///wAAAAAAbAAAADQAAACgAAAAQAYAABQAAAAUAAAAKAAAABQAAAAUAAAAAQAgAAMAAABABgAAAAAAAAAAAAAAAAAAAAAAAAAA/wAA/wAA/wAAAAAAAAAAAAAAAAAAAAAAAAAAAAAAKywswwsLCzEAAAAAAAAAAAAAAAAAAAAAJCWPmh4fd4AAAAAAAAAAAAAAAAAAAAAAAAAAABMTS1EtLrPBAAAAAAAAAAAAAAAAAAAAAAAAAAA4Ojr/ODo6/yEiIpcGBgYcAAAAAAAAAAAICCEjMjTL2h4fd4AAAAAAAAAAAAAAAAATE0tRNTfW5hMTS1EAAAAAAAAAAAAAAAAAAAAAAAAAADg6Ov+HiIj/SUtL+Tk7O/QoKSm1Ojs7kQAAAAAICCEjMjTL2h4fd4AAAAAAExNLUTU31uYTE0tRAAAAAAAAAAAAAAAAAAAAAAAAAAAAAAAAODo6/729vf/6+vr/kZKS/1RWVvqxsrL/jo6OkQAAAAAICCEjMjTL2iQlj5o1N9bmExNLUQAAAAAAAAAAAAAAAAAAAAAAAAAAAAAAAAAAAAA4Ojr/vb29//r6+v/6+vr/+vr6//r6+v/w8PD1Hh4eHwAAAAAXF1tiOz3t/yQlj5oAAAAAAAAAAAAAAAAAAAAAAAAAAAAAAAAAAAAAAAAAADg6Ov+9vb3/+vr6//r6+v/6+vr/8PDw9VRUVFYAAAAAExNLUTU31uYXF1tiMjTL2h4fd4AAAAAAAAAAAAAAAAAAAAAAAAAAAAAAAAAAAAAAODo6/729vf/6+vr/+vr6//Dw8PVUVFRWAAAAABMTS1E1N9bmExNLUQAAAAAICCEjMjTL2h4fd4AAAAAAAAAAAAAAAAAAAAAAAAAAAAAAAAA4Ojr/vb29//r6+v/w8PD1VFRUVgAAAAATE0tRNTfW5hMTS1EAAAAAAAAAAAAAAAAICCEjMjTL2h4fd4AAAAAAAAAAAAAAAAAAAAAAAAAAADg6Ov+9vb3/+vr6/8DBwfhPT092AAAAAB4fd4ATE0tRAAAAAAAAAAAAAAAAAAAAAAAAAAAICCEjJCWPmgAAAAAAAAAAAAAAAAAAAAAAAAAAODo6/3Fycv9OUFD/ODo6/0NFRf5MTU2CAAAAAAAAAAAGBgYcAAAAAAAAAAAAAAAAAAAAAAAAAAAAAAAAAAAAAAAAAAAAAAAAAAAAAAAAAAA4Ojr/REZG/6anp//l5eX/+vr6/83NzfdUVFRWTE1NgkBBQc4AAAAAAAAAAAAAAAAAAAAAAAAAAAAAAAAAAAAAAAAAAAAAAAAAAAAAGxwcfEBCQvzHyMj/+vr6//r6+v/6+vr/+vr6//Dw8PWgoaH5ODo6/w4PD0IAAAAAAAAAAAAAAAAAAAAAAAAAAAAAAAAAAAAAAAAAAAAAAAA4Ojropqen//r6+v/6+vr/+vr6//r6+v/6+vr/+vr6//r6+v9ub2/8KCkptQAAAAAAAAAAAAAAAAAAAAAAAAAAAAAAAAAAAAAAAAAADg8PQjg6Ov/l5eX/+vr6//r6+v/6+vr/+vr6//r6+v/6+vr/+vr6/7Gysv87PT32AAAAAAAAAAAAAAAAAAAAAAAAAAAAAAAAAAAAAAAAAAASEhJRODo6//r6+v/6+vr/+vr6//r6+v/6+vr/+vr6//r6+v/6+vr/vb29/zg6Ov8AAAAAAAAAAAAAAAAAAAAAAAAAAAAAAAAAAAAAAAAAAAsLCzE4Ojr/1dXV//r6+v/6+vr/+vr6//r6+v/6+vr/+vr6//r6+v+mp6f/PkBA7gAAAAAAAAAAAAAAAAAAAAAAAAAAAAAAAAAAAAAAAAAAAAAAADs9PeuRkpL/+vr6//r6+v/6+vr/+vr6//r6+v/6+vr/+vr6/2NkZP0kJiamAAAAAAAAAAAAAAAAAAAAAAAAAAAAAAAAAAAAAAAAAAAAAAAAFRYWYDg6Ov+mp6f/+vr6//r6+v/6+vr/+vr6//r6+v97fX3/PT8/+QsLCzEAAAAAAAAAAAAAAAAAAAAAAAAAAAAAAAAAAAAAAAAAAAAAAAAAAAAAGBkZbjg6Ov97fX3/sbKy/729vf+mp6f/Y2Rk/T0/P/kODw9CAAAAAAAAAAAAAAAAAAAAAAAAAAAAAAAAAAAAAAAAAAAAAAAAAAAAAAAAAAAAAAAAEhISUTk6Osc+QED5ODo6/0JERPIuMDCxCwsLMQAAAAAAAAAAAAAAAAAAAAAAAAAAAAAAAAAAAAAnAAAAGAAAAAEAAAAAAAAA////AAAAAAAlAAAADAAAAAEAAABMAAAAZAAAAEIAAAAGAAAArgAAABoAAABCAAAABgAAAG0AAAAVAAAAIQDwAAAAAAAAAAAAAACAPwAAAAAAAAAAAACAPwAAAAAAAAAAAAAAAAAAAAAAAAAAAAAAAAAAAAAAAAAAJQAAAAwAAAAAAACAKAAAAAwAAAABAAAAUgAAAHABAAABAAAA8P///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EAAAAYAAAADAAAAP8AAAASAAAADAAAAAEAAAAeAAAAGAAAAEIAAAAGAAAArwAAABsAAAAlAAAADAAAAAEAAABUAAAAqAAAAEMAAAAGAAAArQAAABoAAAABAAAAAMCAQe0lgEFDAAAABgAAAA8AAABMAAAAAAAAAAAAAAAAAAAA//////////9sAAAARgBpAHIAbQBhACAAbgBvACAAdgDhAGwAaQBkAGEAAAAIAAAABAAAAAYAAAAOAAAACAAAAAQAAAAJAAAACQAAAAQAAAAIAAAACAAAAAQAAAAEAAAACQAAAAgAAABLAAAAQAAAADAAAAAFAAAAIAAAAAEAAAABAAAAEAAAAAAAAAAAAAAAgAEAAMAAAAAAAAAAAAAAAIABAADAAAAAUgAAAHABAAACAAAAFAAAAAkAAAAAAAAAAAAAALwCAAAAAAAAAQICIlMAeQBzAHQAZQBt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IAAAAnAAAAGAAAAAMAAAAAAAAAAAAAAAAAAAAlAAAADAAAAAMAAABMAAAAZAAAAAAAAAAAAAAA//////////8AAAAAIgAAAAAAAABJAAAAIQDwAAAAAAAAAAAAAACAPwAAAAAAAAAAAACAPwAAAAAAAAAAAAAAAAAAAAAAAAAAAAAAAAAAAAAAAAAAJQAAAAwAAAAAAACAKAAAAAwAAAADAAAAJwAAABgAAAADAAAAAAAAAAAAAAAAAAAAJQAAAAwAAAADAAAATAAAAGQAAAAAAAAAAAAAAP//////////AAAAACIAAACAAQAAAAAAACEA8AAAAAAAAAAAAAAAgD8AAAAAAAAAAAAAgD8AAAAAAAAAAAAAAAAAAAAAAAAAAAAAAAAAAAAAAAAAACUAAAAMAAAAAAAAgCgAAAAMAAAAAwAAACcAAAAYAAAAAwAAAAAAAAAAAAAAAAAAACUAAAAMAAAAAwAAAEwAAABkAAAAAAAAAAAAAAD//////////4ABAAAiAAAAAAAAAEkAAAAhAPAAAAAAAAAAAAAAAIA/AAAAAAAAAAAAAIA/AAAAAAAAAAAAAAAAAAAAAAAAAAAAAAAAAAAAAAAAAAAlAAAADAAAAAAAAIAoAAAADAAAAAMAAAAnAAAAGAAAAAMAAAAAAAAAAAAAAAAAAAAlAAAADAAAAAMAAABMAAAAZAAAAAAAAABrAAAAfwEAAGwAAAAAAAAAawAAAIABAAACAAAAIQDwAAAAAAAAAAAAAACAPwAAAAAAAAAAAACAPwAAAAAAAAAAAAAAAAAAAAAAAAAAAAAAAAAAAAAAAAAAJQAAAAwAAAAAAACAKAAAAAwAAAADAAAAJwAAABgAAAADAAAAAAAAAP///wAAAAAAJQAAAAwAAAADAAAATAAAAGQAAAAAAAAAIgAAAH8BAABqAAAAAAAAACIAAACAAQAASQAAACEA8AAAAAAAAAAAAAAAgD8AAAAAAAAAAAAAgD8AAAAAAAAAAAAAAAAAAAAAAAAAAAAAAAAAAAAAAAAAACUAAAAMAAAAAAAAgCgAAAAMAAAAAwAAACcAAAAYAAAAAwAAAAAAAAD///8AAAAAACUAAAAMAAAAAwAAAEwAAABkAAAADgAAAEcAAAAkAAAAagAAAA4AAABHAAAAFwAAACQAAAAhAPAAAAAAAAAAAAAAAIA/AAAAAAAAAAAAAIA/AAAAAAAAAAAAAAAAAAAAAAAAAAAAAAAAAAAAAAAAAAAlAAAADAAAAAAAAIAoAAAADAAAAAMAAABSAAAAcAEAAAMAAADg////AAAAAAAAAAAAAAAAkAEAAAAAAAEAAAAAYQByAGkAYQBs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wAAABgAAAAMAAAAAAAAABIAAAAMAAAAAQAAABYAAAAMAAAACAAAAFQAAABUAAAADwAAAEcAAAAjAAAAagAAAAEAAAAAwIBB7SWAQQ8AAABrAAAAAQAAAEwAAAAEAAAADgAAAEcAAAAlAAAAawAAAFAAAABYAAAAFQAAABYAAAAMAAAAAAAAACUAAAAMAAAAAgAAACcAAAAYAAAABAAAAAAAAAD///8AAAAAACUAAAAMAAAABAAAAEwAAABkAAAAOgAAACcAAABxAQAAagAAADoAAAAnAAAAOAEAAEQAAAAhAPAAAAAAAAAAAAAAAIA/AAAAAAAAAAAAAIA/AAAAAAAAAAAAAAAAAAAAAAAAAAAAAAAAAAAAAAAAAAAlAAAADAAAAAAAAIAoAAAADAAAAAQAAAAnAAAAGAAAAAQAAAAAAAAA////AAAAAAAlAAAADAAAAAQAAABMAAAAZAAAADoAAAAnAAAAcQEAAGUAAAA6AAAAJwAAADgBAAA/AAAAIQDwAAAAAAAAAAAAAACAPwAAAAAAAAAAAACAPwAAAAAAAAAAAAAAAAAAAAAAAAAAAAAAAAAAAAAAAAAAJQAAAAwAAAAAAACAKAAAAAwAAAAEAAAAJwAAABgAAAAEAAAAAAAAAP///wAAAAAAJQAAAAwAAAAEAAAATAAAAGQAAAA6AAAARgAAAK8AAABlAAAAOgAAAEYAAAB2AAAAIAAAACEA8AAAAAAAAAAAAAAAgD8AAAAAAAAAAAAAgD8AAAAAAAAAAAAAAAAAAAAAAAAAAAAAAAAAAAAAAAAAACUAAAAMAAAAAAAAgCgAAAAMAAAABAAAAFIAAABwAQAABAAAAOj///8AAAAAAAAAAAAAAACQAQAAAAAAAQAAAABzAGUAZwBvAGUAIAB1AGk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EAAAAGAAAAAwAAAAAAAAAEgAAAAwAAAABAAAAHgAAABgAAAA6AAAARgAAALAAAABmAAAAJQAAAAwAAAAEAAAAVAAAAJAAAAA7AAAARgAAAK4AAABlAAAAAQAAAADAgEHtJYBBOwAAAEYAAAALAAAATAAAAAAAAAAAAAAAAAAAAP//////////ZAAAAEkAdgBvACAAUgBvAGoAbgBpAGMAYQAAAAYAAAAMAAAADgAAAAcAAAAOAAAADgAAAAYAAAAOAAAABgAAAAsAAAAMAAAASwAAAEAAAAAwAAAABQAAACAAAAABAAAAAQAAABAAAAAAAAAAAAAAAIABAADAAAAAAAAAAAAAAACAAQAAwAAAACUAAAAMAAAAAgAAACcAAAAYAAAABQAAAAAAAAD///8AAAAAACUAAAAMAAAABQAAAEwAAABkAAAAAAAAAHIAAAB/AQAAugAAAAAAAAByAAAAgAEAAEkAAAAhAPAAAAAAAAAAAAAAAIA/AAAAAAAAAAAAAIA/AAAAAAAAAAAAAAAAAAAAAAAAAAAAAAAAAAAAAAAAAAAlAAAADAAAAAAAAIAoAAAADAAAAAUAAAAnAAAAGAAAAAUAAAAAAAAA////AAAAAAAlAAAADAAAAAUAAABMAAAAZAAAABUAAAByAAAAagEAAIYAAAAVAAAAcgAAAFYBAAAVAAAAIQDwAAAAAAAAAAAAAACAPwAAAAAAAAAAAACAPwAAAAAAAAAAAAAAAAAAAAAAAAAAAAAAAAAAAAAAAAAAJQAAAAwAAAAAAACAKAAAAAwAAAAFAAAAJQAAAAwAAAABAAAAGAAAAAwAAAAAAAAAEgAAAAwAAAABAAAAHgAAABgAAAAVAAAAcgAAAGsBAACHAAAAJQAAAAwAAAABAAAAVAAAAMAAAAAWAAAAcgAAAJsAAACGAAAAAQAAAADAgEHtJYBBFgAAAHIAAAATAAAATAAAAAAAAAAAAAAAAAAAAP//////////dAAAAEkAdgBvACAARQBzAHQAZQBiAGEAbgAgAFIAbwBqAG4AaQBjAGEAAAAEAAAACAAAAAkAAAAEAAAACAAAAAcAAAAFAAAACAAAAAkAAAAIAAAACQAAAAQAAAAKAAAACQAAAAQAAAAJAAAABAAAAAcAAAAIAAAASwAAAEAAAAAwAAAABQAAACAAAAABAAAAAQAAABAAAAAAAAAAAAAAAIABAADAAAAAAAAAAAAAAACAAQAAwAAAACUAAAAMAAAAAgAAACcAAAAYAAAABQAAAAAAAAD///8AAAAAACUAAAAMAAAABQAAAEwAAABkAAAAFQAAAIwAAABqAQAAoAAAABUAAACMAAAAVgEAABUAAAAhAPAAAAAAAAAAAAAAAIA/AAAAAAAAAAAAAIA/AAAAAAAAAAAAAAAAAAAAAAAAAAAAAAAAAAAAAAAAAAAlAAAADAAAAAAAAIAoAAAADAAAAAUAAAAlAAAADAAAAAEAAAAYAAAADAAAAAAAAAASAAAADAAAAAEAAAAeAAAAGAAAABUAAACMAAAAawEAAKEAAAAlAAAADAAAAAEAAABUAAAAfAAAABYAAACMAAAATQAAAKAAAAABAAAAAMCAQe0lgEEWAAAAjAAAAAgAAABMAAAAAAAAAAAAAAAAAAAA//////////9cAAAARABpAHIAZQBjAHQAbwByAAsAAAAEAAAABgAAAAgAAAAHAAAABQAAAAkAAAAGAAAASwAAAEAAAAAwAAAABQAAACAAAAABAAAAAQAAABAAAAAAAAAAAAAAAIABAADAAAAAAAAAAAAAAACAAQAAwAAAACUAAAAMAAAAAgAAACcAAAAYAAAABQAAAAAAAAD///8AAAAAACUAAAAMAAAABQAAAEwAAABkAAAAFQAAAKYAAAAVAQAAugAAABUAAACmAAAAAQEAABUAAAAhAPAAAAAAAAAAAAAAAIA/AAAAAAAAAAAAAIA/AAAAAAAAAAAAAAAAAAAAAAAAAAAAAAAAAAAAAAAAAAAlAAAADAAAAAAAAIAoAAAADAAAAAUAAAAlAAAADAAAAAEAAAAYAAAADAAAAAAAAAASAAAADAAAAAEAAAAWAAAADAAAAAAAAABUAAAADAEAABYAAACmAAAAFAEAALoAAAABAAAAAMCAQe0lgEEWAAAApgAAACAAAABMAAAABAAAABUAAACmAAAAFgEAALsAAACMAAAARgBpAHIAbQBhAGQAbwAgAHAAbwByADoAIABJAFYATwAgAEUAUwBUAEUAQgBBAE4AIABSAE8ASgBOAEkAQwBBAAgAAAAEAAAABgAAAA4AAAAIAAAACQAAAAkAAAAEAAAACQAAAAkAAAAGAAAAAwAAAAQAAAAEAAAACgAAAAwAAAAEAAAACAAAAAkAAAAIAAAACAAAAAkAAAAKAAAADAAAAAQAAAAKAAAADAAAAAYAAAAMAAAABAAAAAoAAAAKAAAAFgAAAAwAAAAAAAAAJQAAAAwAAAACAAAADgAAABQAAAAAAAAAEAAAABQAAAA=</Object>
</Signature>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DAEMSEngagementItemInfo xmlns="http://schemas.microsoft.com/DAEMSEngagementItemInfoXML">
  <EngagementID>5000003802</EngagementID>
  <LogicalEMSServerID>-109903338106937214</LogicalEMSServerID>
  <WorkingPaperID>3205748333300005521</WorkingPaperID>
</DAEMSEngagementItemInfo>
</file>

<file path=customXml/itemProps1.xml><?xml version="1.0" encoding="utf-8"?>
<ds:datastoreItem xmlns:ds="http://schemas.openxmlformats.org/officeDocument/2006/customXml" ds:itemID="{A5222CDA-2162-4B7F-8E91-F8B5DE776E76}">
  <ds:schemaRefs>
    <ds:schemaRef ds:uri="http://schemas.microsoft.com/DAEMSEngagementItemInfoXM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7</vt:i4>
      </vt:variant>
    </vt:vector>
  </HeadingPairs>
  <TitlesOfParts>
    <vt:vector size="21" baseType="lpstr">
      <vt:lpstr>Índice</vt:lpstr>
      <vt:lpstr>IG</vt:lpstr>
      <vt:lpstr>BG</vt:lpstr>
      <vt:lpstr>ER</vt:lpstr>
      <vt:lpstr>FE</vt:lpstr>
      <vt:lpstr>CA FE</vt:lpstr>
      <vt:lpstr>VPN</vt:lpstr>
      <vt:lpstr>Notas 1 a Nota 4</vt:lpstr>
      <vt:lpstr>Nota 5 - Inc. 5.f al Inc. 5v</vt:lpstr>
      <vt:lpstr>Nota 5 - Inc. 5.a al Inc. 5.e</vt:lpstr>
      <vt:lpstr>Nota 6 a Nota 12</vt:lpstr>
      <vt:lpstr>Clasificación</vt:lpstr>
      <vt:lpstr>BG 062022</vt:lpstr>
      <vt:lpstr>BG122021</vt:lpstr>
      <vt:lpstr>ER!Área_de_impresión</vt:lpstr>
      <vt:lpstr>'Nota 5 - Inc. 5.a al Inc. 5.e'!Área_de_impresión</vt:lpstr>
      <vt:lpstr>'Nota 5 - Inc. 5.f al Inc. 5v'!Área_de_impresión</vt:lpstr>
      <vt:lpstr>'Nota 6 a Nota 12'!Área_de_impresión</vt:lpstr>
      <vt:lpstr>'Notas 1 a Nota 4'!Área_de_impresión</vt:lpstr>
      <vt:lpstr>VPN!Área_de_impresión</vt:lpstr>
      <vt:lpstr>'Nota 5 - Inc. 5.a al Inc. 5.e'!OLE_LINK1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Aller</dc:creator>
  <cp:lastModifiedBy>Shirley Vichini</cp:lastModifiedBy>
  <cp:lastPrinted>2022-08-12T20:30:06Z</cp:lastPrinted>
  <dcterms:created xsi:type="dcterms:W3CDTF">2016-08-27T16:35:25Z</dcterms:created>
  <dcterms:modified xsi:type="dcterms:W3CDTF">2022-08-12T21:05:50Z</dcterms:modified>
</cp:coreProperties>
</file>