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Override PartName="/_xmlsignatures/sig25.xml" ContentType="application/vnd.openxmlformats-package.digital-signature-xmlsignature+xml"/>
  <Override PartName="/_xmlsignatures/sig26.xml" ContentType="application/vnd.openxmlformats-package.digital-signature-xmlsignature+xml"/>
  <Override PartName="/_xmlsignatures/sig27.xml" ContentType="application/vnd.openxmlformats-package.digital-signature-xmlsignature+xml"/>
  <Override PartName="/_xmlsignatures/sig28.xml" ContentType="application/vnd.openxmlformats-package.digital-signature-xmlsignature+xml"/>
  <Override PartName="/_xmlsignatures/sig29.xml" ContentType="application/vnd.openxmlformats-package.digital-signature-xmlsignature+xml"/>
  <Override PartName="/_xmlsignatures/sig30.xml" ContentType="application/vnd.openxmlformats-package.digital-signature-xmlsignature+xml"/>
  <Override PartName="/_xmlsignatures/sig31.xml" ContentType="application/vnd.openxmlformats-package.digital-signature-xmlsignature+xml"/>
  <Override PartName="/_xmlsignatures/sig32.xml" ContentType="application/vnd.openxmlformats-package.digital-signature-xmlsignature+xml"/>
  <Override PartName="/_xmlsignatures/sig33.xml" ContentType="application/vnd.openxmlformats-package.digital-signature-xmlsignature+xml"/>
  <Override PartName="/_xmlsignatures/sig34.xml" ContentType="application/vnd.openxmlformats-package.digital-signature-xmlsignature+xml"/>
  <Override PartName="/_xmlsignatures/sig35.xml" ContentType="application/vnd.openxmlformats-package.digital-signature-xmlsignature+xml"/>
  <Override PartName="/_xmlsignatures/sig36.xml" ContentType="application/vnd.openxmlformats-package.digital-signature-xmlsignature+xml"/>
  <Override PartName="/_xmlsignatures/sig37.xml" ContentType="application/vnd.openxmlformats-package.digital-signature-xmlsignature+xml"/>
  <Override PartName="/_xmlsignatures/sig38.xml" ContentType="application/vnd.openxmlformats-package.digital-signature-xmlsignature+xml"/>
  <Override PartName="/_xmlsignatures/sig39.xml" ContentType="application/vnd.openxmlformats-package.digital-signature-xmlsignature+xml"/>
  <Override PartName="/_xmlsignatures/sig40.xml" ContentType="application/vnd.openxmlformats-package.digital-signature-xmlsignature+xml"/>
  <Override PartName="/_xmlsignatures/sig41.xml" ContentType="application/vnd.openxmlformats-package.digital-signature-xmlsignature+xml"/>
  <Override PartName="/_xmlsignatures/sig4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checkCompatibility="1"/>
  <bookViews>
    <workbookView xWindow="0" yWindow="0" windowWidth="17280" windowHeight="6735" tabRatio="583"/>
  </bookViews>
  <sheets>
    <sheet name="Infor. de la Entidad" sheetId="1" r:id="rId1"/>
    <sheet name="Balance Gral. " sheetId="11" r:id="rId2"/>
    <sheet name="Estado de Resultados" sheetId="12" r:id="rId3"/>
    <sheet name="Flujo de Caja" sheetId="5" r:id="rId4"/>
    <sheet name="Variacion PN" sheetId="6" r:id="rId5"/>
    <sheet name="Notas Verticales" sheetId="9" r:id="rId6"/>
    <sheet name="Notas Horizontales" sheetId="15" r:id="rId7"/>
  </sheets>
  <definedNames>
    <definedName name="\a">#REF!</definedName>
    <definedName name="_____DAT23">#REF!</definedName>
    <definedName name="_____DAT24">#REF!</definedName>
    <definedName name="____DAT23">#REF!</definedName>
    <definedName name="____DAT24">#REF!</definedName>
    <definedName name="___DAT1">#REF!</definedName>
    <definedName name="___DAT12">#REF!</definedName>
    <definedName name="___DAT13">#REF!</definedName>
    <definedName name="___DAT14">#REF!</definedName>
    <definedName name="___DAT15">#REF!</definedName>
    <definedName name="___DAT16">#REF!</definedName>
    <definedName name="___DAT17">#REF!</definedName>
    <definedName name="___DAT18">#REF!</definedName>
    <definedName name="___DAT19">#REF!</definedName>
    <definedName name="___DAT2">#REF!</definedName>
    <definedName name="___DAT20">#REF!</definedName>
    <definedName name="___DAT22">#REF!</definedName>
    <definedName name="___DAT23">#REF!</definedName>
    <definedName name="___DAT24">#REF!</definedName>
    <definedName name="___DAT3">#REF!</definedName>
    <definedName name="___DAT4">#REF!</definedName>
    <definedName name="___DAT5">#REF!</definedName>
    <definedName name="___DAT6">#REF!</definedName>
    <definedName name="___DAT7">#REF!</definedName>
    <definedName name="___DAT8">#REF!</definedName>
    <definedName name="__DAT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19">#REF!</definedName>
    <definedName name="__DAT2">#REF!</definedName>
    <definedName name="__DAT20">#REF!</definedName>
    <definedName name="__DAT22">#REF!</definedName>
    <definedName name="__DAT23">#REF!</definedName>
    <definedName name="__DAT24">#REF!</definedName>
    <definedName name="__DAT3">#REF!</definedName>
    <definedName name="__DAT4">#REF!</definedName>
    <definedName name="__DAT5">#REF!</definedName>
    <definedName name="__DAT6">#REF!</definedName>
    <definedName name="__DAT7">#REF!</definedName>
    <definedName name="__DAT8">#REF!</definedName>
    <definedName name="__RSE1">#REF!</definedName>
    <definedName name="__RSE2">#REF!</definedName>
    <definedName name="_DAT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Key1" hidden="1">#REF!</definedName>
    <definedName name="_Key2" hidden="1">#REF!</definedName>
    <definedName name="_Order1" hidden="1">255</definedName>
    <definedName name="_Order2" hidden="1">255</definedName>
    <definedName name="_Parse_In" hidden="1">#REF!</definedName>
    <definedName name="_Parse_Out" hidden="1">#REF!</definedName>
    <definedName name="_RSE1">#REF!</definedName>
    <definedName name="_RSE2">#REF!</definedName>
    <definedName name="_TPy530231">#REF!</definedName>
    <definedName name="a" hidden="1">{#N/A,#N/A,FALSE,"Aging Summary";#N/A,#N/A,FALSE,"Ratio Analysis";#N/A,#N/A,FALSE,"Test 120 Day Accts";#N/A,#N/A,FALSE,"Tickmarks"}</definedName>
    <definedName name="A_impresión_IM">#REF!</definedName>
    <definedName name="aakdkadk" hidden="1">#REF!</definedName>
    <definedName name="Acceso_Ganado">#REF!</definedName>
    <definedName name="acctascomb">#REF!</definedName>
    <definedName name="acctashold1">#REF!</definedName>
    <definedName name="acctashold2">#REF!</definedName>
    <definedName name="acctasnorte">#REF!</definedName>
    <definedName name="acctassur">#REF!</definedName>
    <definedName name="ADV_PROM">#REF!</definedName>
    <definedName name="APSUMMARY">#REF!</definedName>
    <definedName name="AR_Balance">#REF!</definedName>
    <definedName name="ARA_Threshold">#REF!</definedName>
    <definedName name="_xlnm.Print_Area" localSheetId="6">'Notas Horizontales'!$A$1:$J$122</definedName>
    <definedName name="Area_de_impresión2">#REF!</definedName>
    <definedName name="Area_de_impresión3">#REF!</definedName>
    <definedName name="ARGENTINA">#REF!</definedName>
    <definedName name="ARP_Threshold">#REF!</definedName>
    <definedName name="Array">#REF!</definedName>
    <definedName name="AS2DocOpenMode" hidden="1">"AS2DocumentEdit"</definedName>
    <definedName name="AS2HasNoAutoHeaderFooter" hidden="1">" "</definedName>
    <definedName name="AS2ReportLS" hidden="1">1</definedName>
    <definedName name="AS2StaticLS" hidden="1">#REF!</definedName>
    <definedName name="AS2SyncStepLS" hidden="1">0</definedName>
    <definedName name="AS2TickmarkLS" hidden="1">#REF!</definedName>
    <definedName name="AS2VersionLS" hidden="1">300</definedName>
    <definedName name="assssssssssssssssssssssssssssssssssssssssss" hidden="1">#REF!</definedName>
    <definedName name="B">#REF!</definedName>
    <definedName name="_xlnm.Database">#REF!</definedName>
    <definedName name="basemeta">#REF!</definedName>
    <definedName name="basenueva">#REF!</definedName>
    <definedName name="BB">#REF!</definedName>
    <definedName name="BCDE" hidden="1">{#N/A,#N/A,FALSE,"Aging Summary";#N/A,#N/A,FALSE,"Ratio Analysis";#N/A,#N/A,FALSE,"Test 120 Day Accts";#N/A,#N/A,FALSE,"Tickmarks"}</definedName>
    <definedName name="BG_Del" hidden="1">15</definedName>
    <definedName name="BG_Ins" hidden="1">4</definedName>
    <definedName name="BG_Mod" hidden="1">6</definedName>
    <definedName name="BIHSIEJFIUDHFSKFVHJSF" hidden="1">#REF!</definedName>
    <definedName name="bjhgugydrfshdxhcfi" hidden="1">#REF!</definedName>
    <definedName name="BRASIL">#REF!</definedName>
    <definedName name="bsusocomb1">#REF!</definedName>
    <definedName name="bsusonorte1">#REF!</definedName>
    <definedName name="bsusosur1">#REF!</definedName>
    <definedName name="BuiltIn_Print_Area">#REF!</definedName>
    <definedName name="BuiltIn_Print_Area___0___0___0___0___0">#REF!</definedName>
    <definedName name="BuiltIn_Print_Area___0___0___0___0___0___0___0___0">#REF!</definedName>
    <definedName name="canal">#REF!</definedName>
    <definedName name="Capitali">#REF!</definedName>
    <definedName name="CC">#REF!</definedName>
    <definedName name="cdrogtos">#REF!</definedName>
    <definedName name="cdrogtoscomb">#REF!</definedName>
    <definedName name="cdrogtoshold">#REF!</definedName>
    <definedName name="CdroGtosHYP">#REF!</definedName>
    <definedName name="cdrogtosnorte">#REF!</definedName>
    <definedName name="CdroGtosSAP">#REF!</definedName>
    <definedName name="cdrogtossur">#REF!</definedName>
    <definedName name="chart1">#REF!</definedName>
    <definedName name="cliente">#REF!</definedName>
    <definedName name="cliente2">#REF!</definedName>
    <definedName name="Clientes">#REF!</definedName>
    <definedName name="Clients_Population_Total">#REF!</definedName>
    <definedName name="cndsuuuuuuuuuuuuuuuuuuuuuuuuuuuuuuuuuuuuuuuuuuuuuuuuuuuuu" hidden="1">#REF!</definedName>
    <definedName name="co">#REF!</definedName>
    <definedName name="COMPAÑIAS">#REF!</definedName>
    <definedName name="Compilacion">#REF!</definedName>
    <definedName name="complacu">#REF!</definedName>
    <definedName name="complemes">#REF!</definedName>
    <definedName name="Computed_Sample_Population_Total">#REF!</definedName>
    <definedName name="COST_MP">#REF!</definedName>
    <definedName name="crin0010">#REF!</definedName>
    <definedName name="Customer">#REF!</definedName>
    <definedName name="customerld">#REF!</definedName>
    <definedName name="CustomerPCS">#REF!</definedName>
    <definedName name="CY_Administration">#REF!</definedName>
    <definedName name="CY_Disc_mnth">#REF!</definedName>
    <definedName name="CY_Disc_pd">#REF!</definedName>
    <definedName name="CY_Discounts">#REF!</definedName>
    <definedName name="CY_Intangible_Assets">#REF!</definedName>
    <definedName name="CY_LIABIL_EQUITY">#REF!</definedName>
    <definedName name="CY_Marketable_Sec">#REF!</definedName>
    <definedName name="CY_NET_PROFIT">#REF!</definedName>
    <definedName name="CY_Operating_Income">#REF!</definedName>
    <definedName name="CY_Other">#REF!</definedName>
    <definedName name="CY_Other_Curr_Assets">#REF!</definedName>
    <definedName name="CY_Other_LT_Assets">#REF!</definedName>
    <definedName name="CY_Other_LT_Liabilities">#REF!</definedName>
    <definedName name="CY_Preferred_Stock">#REF!</definedName>
    <definedName name="CY_Ret_mnth">#REF!</definedName>
    <definedName name="CY_Ret_pd">#REF!</definedName>
    <definedName name="CY_Retained_Earnings">#REF!</definedName>
    <definedName name="CY_Returns">#REF!</definedName>
    <definedName name="CY_Selling">#REF!</definedName>
    <definedName name="CY_Tangible_Assets">#REF!</definedName>
    <definedName name="da" hidden="1">{#N/A,#N/A,FALSE,"Aging Summary";#N/A,#N/A,FALSE,"Ratio Analysis";#N/A,#N/A,FALSE,"Test 120 Day Accts";#N/A,#N/A,FALSE,"Tickmarks"}</definedName>
    <definedName name="DAFDFAD" hidden="1">{#N/A,#N/A,FALSE,"VOL"}</definedName>
    <definedName name="DASA">#REF!</definedName>
    <definedName name="data">#REF!</definedName>
    <definedName name="DATA1">#REF!</definedName>
    <definedName name="DATA10">#REF!</definedName>
    <definedName name="DATA11">#REF!</definedName>
    <definedName name="DATA12">#REF!</definedName>
    <definedName name="DATA13">#REF!</definedName>
    <definedName name="DATA14">#REF!</definedName>
    <definedName name="DATA2">#REF!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os">#REF!</definedName>
    <definedName name="Definición">#REF!</definedName>
    <definedName name="desc">#REF!</definedName>
    <definedName name="detaacu">#REF!</definedName>
    <definedName name="detames">#REF!</definedName>
    <definedName name="dgh">#REF!</definedName>
    <definedName name="Diferencias_de_redondeo">#REF!</definedName>
    <definedName name="Disagg_AR_Balance">#REF!</definedName>
    <definedName name="Disaggregations_SRD">#REF!</definedName>
    <definedName name="Disc_Allowance">#REF!</definedName>
    <definedName name="Dist">#REF!</definedName>
    <definedName name="distribuidores">#REF!</definedName>
    <definedName name="Dollar_Threshold">#REF!</definedName>
    <definedName name="dtt" hidden="1">#REF!</definedName>
    <definedName name="Edesa">#REF!</definedName>
    <definedName name="Enriputo">#REF!</definedName>
    <definedName name="eoafh">#REF!</definedName>
    <definedName name="eoafn">#REF!</definedName>
    <definedName name="eoafs">#REF!</definedName>
    <definedName name="est">#REF!</definedName>
    <definedName name="ESTBF">#REF!</definedName>
    <definedName name="ESTIMADO">#REF!</definedName>
    <definedName name="EV__LASTREFTIME__" hidden="1">38972.3597337963</definedName>
    <definedName name="EX">#REF!</definedName>
    <definedName name="Excel_BuiltIn__FilterDatabase_1_1">#REF!</definedName>
    <definedName name="Excel_BuiltIn_Print_Area_6_1_1_1">"$'OMNI 2007'.$#REF!$#REF!:$#REF!$#REF!"</definedName>
    <definedName name="fdg">#REF!</definedName>
    <definedName name="fds">#REF!</definedName>
    <definedName name="ffffff" hidden="1">"AS2DocumentBrowse"</definedName>
    <definedName name="fgg">#REF!</definedName>
    <definedName name="fnjrjkkkkkkkkkkkkkkkk" hidden="1">#REF!</definedName>
    <definedName name="GA">#REF!</definedName>
    <definedName name="gald">#REF!</definedName>
    <definedName name="GAPCS">#REF!</definedName>
    <definedName name="GASTOS">#REF!</definedName>
    <definedName name="grandes3">#REF!</definedName>
    <definedName name="histor">#REF!</definedName>
    <definedName name="hjkhjficjnkdhfoikds" hidden="1">#REF!</definedName>
    <definedName name="Hola">#REF!</definedName>
    <definedName name="in" hidden="1">#REF!</definedName>
    <definedName name="INT">#REF!</definedName>
    <definedName name="intangcomb">#REF!</definedName>
    <definedName name="intanghold">#REF!</definedName>
    <definedName name="intangnorte">#REF!</definedName>
    <definedName name="intangsur">#REF!</definedName>
    <definedName name="Interval">#REF!</definedName>
    <definedName name="jhhj" hidden="1">#REF!</definedName>
    <definedName name="jjee">#REF!</definedName>
    <definedName name="jkkj" hidden="1">#REF!</definedName>
    <definedName name="junio">#REF!</definedName>
    <definedName name="JYGJHSDSJDFD" hidden="1">#REF!</definedName>
    <definedName name="K2_WBEVMODE" hidden="1">-1</definedName>
    <definedName name="kdkdk">#REF!</definedName>
    <definedName name="kfdg">#REF!</definedName>
    <definedName name="kfg">#REF!</definedName>
    <definedName name="Leadsheet">#REF!</definedName>
    <definedName name="liq" hidden="1">{#N/A,#N/A,FALSE,"VOL"}</definedName>
    <definedName name="listasuper">#REF!</definedName>
    <definedName name="Maintenance">#REF!</definedName>
    <definedName name="maintenanceld">#REF!</definedName>
    <definedName name="MaintenancePCS">#REF!</definedName>
    <definedName name="marca">#REF!</definedName>
    <definedName name="Marcas">#REF!</definedName>
    <definedName name="Minimis">#REF!</definedName>
    <definedName name="MKT">#REF!</definedName>
    <definedName name="mktld">#REF!</definedName>
    <definedName name="MKTPCS">#REF!</definedName>
    <definedName name="MP">#REF!</definedName>
    <definedName name="MP_AR_Balance">#REF!</definedName>
    <definedName name="MP_SRD">#REF!</definedName>
    <definedName name="Muestrini" hidden="1">3</definedName>
    <definedName name="ncjdbjfkw" hidden="1">#REF!</definedName>
    <definedName name="NDJFDOVFD" hidden="1">#REF!</definedName>
    <definedName name="Networ">#REF!</definedName>
    <definedName name="Network">#REF!</definedName>
    <definedName name="networkld">#REF!</definedName>
    <definedName name="NetworkPCS">#REF!</definedName>
    <definedName name="new" hidden="1">{#N/A,#N/A,FALSE,"Aging Summary";#N/A,#N/A,FALSE,"Ratio Analysis";#N/A,#N/A,FALSE,"Test 120 Day Accts";#N/A,#N/A,FALSE,"Tickmarks"}</definedName>
    <definedName name="ngughuiyhuhhhhhhhhhhhhhhhhhh" hidden="1">#REF!</definedName>
    <definedName name="njkhoikh" hidden="1">#REF!</definedName>
    <definedName name="nmm" hidden="1">{#N/A,#N/A,FALSE,"VOL"}</definedName>
    <definedName name="NO" hidden="1">{#N/A,#N/A,FALSE,"VOL"}</definedName>
    <definedName name="NonTop_Stratum_Value">#REF!</definedName>
    <definedName name="Number_of_Selections">#REF!</definedName>
    <definedName name="Numof_Selections2">#REF!</definedName>
    <definedName name="ñfdsl">#REF!</definedName>
    <definedName name="ññ">#REF!</definedName>
    <definedName name="OPPROD">#REF!</definedName>
    <definedName name="opt">#REF!</definedName>
    <definedName name="optr">#REF!</definedName>
    <definedName name="Others">#REF!</definedName>
    <definedName name="othersld">#REF!</definedName>
    <definedName name="OthersPCS">#REF!</definedName>
    <definedName name="PARAGUAY">#REF!</definedName>
    <definedName name="participa">#REF!</definedName>
    <definedName name="Partidas_seleccionadas_test_de_">#REF!</definedName>
    <definedName name="Partidas_Selecionadas">#REF!</definedName>
    <definedName name="Percent_Threshold">#REF!</definedName>
    <definedName name="PL_Dollar_Threshold">#REF!</definedName>
    <definedName name="PL_Percent_Threshold">#REF!</definedName>
    <definedName name="pmoslpcomb1">#REF!</definedName>
    <definedName name="pmoslpcomb2">#REF!</definedName>
    <definedName name="pmoslpnorte1">#REF!</definedName>
    <definedName name="pmoslpnorte2">#REF!</definedName>
    <definedName name="pmoslpsur1">#REF!</definedName>
    <definedName name="pmoslpsur2">#REF!</definedName>
    <definedName name="POLYAR">#REF!</definedName>
    <definedName name="potir">#REF!</definedName>
    <definedName name="ppc">#REF!</definedName>
    <definedName name="pr">#REF!</definedName>
    <definedName name="previs">#REF!</definedName>
    <definedName name="PS_Test_de_Gastos">#REF!</definedName>
    <definedName name="PY_Administration">#REF!</definedName>
    <definedName name="PY_Disc_allow">#REF!</definedName>
    <definedName name="PY_Disc_mnth">#REF!</definedName>
    <definedName name="PY_Disc_pd">#REF!</definedName>
    <definedName name="PY_Discounts">#REF!</definedName>
    <definedName name="PY_Intangible_Assets">#REF!</definedName>
    <definedName name="PY_LIABIL_EQUITY">#REF!</definedName>
    <definedName name="PY_Marketable_Sec">#REF!</definedName>
    <definedName name="PY_NET_PROFIT">#REF!</definedName>
    <definedName name="PY_Operating_Inc">#REF!</definedName>
    <definedName name="PY_Operating_Income">#REF!</definedName>
    <definedName name="PY_Other_Curr_Assets">#REF!</definedName>
    <definedName name="PY_Other_Exp">#REF!</definedName>
    <definedName name="PY_Other_LT_Assets">#REF!</definedName>
    <definedName name="PY_Other_LT_Liabilities">#REF!</definedName>
    <definedName name="PY_Preferred_Stock">#REF!</definedName>
    <definedName name="PY_Ret_allow">#REF!</definedName>
    <definedName name="PY_Ret_mnth">#REF!</definedName>
    <definedName name="PY_Ret_pd">#REF!</definedName>
    <definedName name="PY_Retained_Earnings">#REF!</definedName>
    <definedName name="PY_Returns">#REF!</definedName>
    <definedName name="PY_Selling">#REF!</definedName>
    <definedName name="PY_Tangible_Assets">#REF!</definedName>
    <definedName name="PY3_Intangible_Assets">#REF!</definedName>
    <definedName name="PY3_Marketable_Sec">#REF!</definedName>
    <definedName name="PY3_Other_Curr_Assets">#REF!</definedName>
    <definedName name="PY3_Other_LT_Assets">#REF!</definedName>
    <definedName name="PY3_Other_LT_Liabilities">#REF!</definedName>
    <definedName name="PY3_Preferred_Stock">#REF!</definedName>
    <definedName name="PY3_Retained_Earnings">#REF!</definedName>
    <definedName name="PY3_Tangible_Assets">#REF!</definedName>
    <definedName name="PY4_Intangible_Assets">#REF!</definedName>
    <definedName name="PY4_Marketable_Sec">#REF!</definedName>
    <definedName name="PY4_Other_Cur_Assets">#REF!</definedName>
    <definedName name="PY4_Other_LT_Assets">#REF!</definedName>
    <definedName name="PY4_Other_LT_Liabilities">#REF!</definedName>
    <definedName name="PY4_Preferred_Stock">#REF!</definedName>
    <definedName name="PY4_Retained_Earnings">#REF!</definedName>
    <definedName name="PY4_Tangible_Assets">#REF!</definedName>
    <definedName name="PY5_Accounts_Receivable">#REF!</definedName>
    <definedName name="PY5_Intangible_Assets">#REF!</definedName>
    <definedName name="PY5_Inventory">#REF!</definedName>
    <definedName name="PY5_Marketable_Sec">#REF!</definedName>
    <definedName name="PY5_Other_Curr_Assets">#REF!</definedName>
    <definedName name="PY5_Other_LT_Assets">#REF!</definedName>
    <definedName name="PY5_Other_LT_Liabilities">#REF!</definedName>
    <definedName name="PY5_Preferred_Stock">#REF!</definedName>
    <definedName name="PY5_Retained_Earnings">#REF!</definedName>
    <definedName name="PY5_Tangible_Assets">#REF!</definedName>
    <definedName name="QGPL_CLTESLB">#REF!</definedName>
    <definedName name="quarter">#REF!</definedName>
    <definedName name="R_Factor">#REF!</definedName>
    <definedName name="R_Factor_AR_Balance">#REF!</definedName>
    <definedName name="R_Factor_SRD">#REF!</definedName>
    <definedName name="Ret_Allowance">#REF!</definedName>
    <definedName name="roie">#REF!</definedName>
    <definedName name="rr" hidden="1">{#N/A,#N/A,FALSE,"VOL"}</definedName>
    <definedName name="rt">#REF!</definedName>
    <definedName name="rte">#REF!</definedName>
    <definedName name="S_AcctDes">#REF!</definedName>
    <definedName name="S_Adjust">#REF!</definedName>
    <definedName name="S_AJE_Tot">#REF!</definedName>
    <definedName name="S_CompNum">#REF!</definedName>
    <definedName name="S_CY_Beg">#REF!</definedName>
    <definedName name="S_CY_End">#REF!</definedName>
    <definedName name="S_Diff_Amt">#REF!</definedName>
    <definedName name="S_Diff_Pct">#REF!</definedName>
    <definedName name="S_GrpNum">#REF!</definedName>
    <definedName name="S_Headings">#REF!</definedName>
    <definedName name="S_KeyValue">#REF!</definedName>
    <definedName name="S_PY_End">#REF!</definedName>
    <definedName name="S_RJE_Tot">#REF!</definedName>
    <definedName name="S_RowNum">#REF!</definedName>
    <definedName name="Sales">#REF!</definedName>
    <definedName name="salesld">#REF!</definedName>
    <definedName name="SalesPCS">#REF!</definedName>
    <definedName name="SAPBEXrevision" hidden="1">3</definedName>
    <definedName name="SAPBEXsysID" hidden="1">"PLW"</definedName>
    <definedName name="SAPBEXwbID" hidden="1">"14RHU0IXG8KL7C7PJMON454VM"</definedName>
    <definedName name="sdfnlsd" hidden="1">#REF!</definedName>
    <definedName name="sectores">#REF!</definedName>
    <definedName name="sedal">#REF!</definedName>
    <definedName name="Selection_Remainder">#REF!</definedName>
    <definedName name="sku">#REF!</definedName>
    <definedName name="skus">#REF!</definedName>
    <definedName name="Starting_Point">#REF!</definedName>
    <definedName name="STKDIARIO">#REF!</definedName>
    <definedName name="STKDIARIOPX01">#REF!</definedName>
    <definedName name="STKDIARIOPX04">#REF!</definedName>
    <definedName name="Suma_de_ABR_U_3">#REF!</definedName>
    <definedName name="SUMMARY">#REF!</definedName>
    <definedName name="super">#REF!</definedName>
    <definedName name="tablasun">#REF!</definedName>
    <definedName name="TbPy530159">#REF!</definedName>
    <definedName name="Tech">#REF!</definedName>
    <definedName name="techld">#REF!</definedName>
    <definedName name="TechPCS">#REF!</definedName>
    <definedName name="Test_de_Gastos_Mayores">#REF!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29">#REF!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6">#REF!</definedName>
    <definedName name="TEST7">#REF!</definedName>
    <definedName name="TEST8">#REF!</definedName>
    <definedName name="TEST9">#REF!</definedName>
    <definedName name="TESTKEYS">#REF!</definedName>
    <definedName name="TextRefCopy1">#REF!</definedName>
    <definedName name="TextRefCopy10">#REF!</definedName>
    <definedName name="TextRefCopy100">#REF!</definedName>
    <definedName name="TextRefCopy102">#REF!</definedName>
    <definedName name="TextRefCopy103">#REF!</definedName>
    <definedName name="TextRefCopy104">#REF!</definedName>
    <definedName name="TextRefCopy105">#REF!</definedName>
    <definedName name="TextRefCopy107">#REF!</definedName>
    <definedName name="TextRefCopy108">#REF!</definedName>
    <definedName name="TextRefCopy109">#REF!</definedName>
    <definedName name="TextRefCopy111">#REF!</definedName>
    <definedName name="TextRefCopy112">#REF!</definedName>
    <definedName name="TextRefCopy113">#REF!</definedName>
    <definedName name="TextRefCopy114">#REF!</definedName>
    <definedName name="TextRefCopy116">#REF!</definedName>
    <definedName name="TextRefCopy118">#REF!</definedName>
    <definedName name="TextRefCopy119">#REF!</definedName>
    <definedName name="TextRefCopy120">#REF!</definedName>
    <definedName name="TextRefCopy121">#REF!</definedName>
    <definedName name="TextRefCopy122">#REF!</definedName>
    <definedName name="TextRefCopy123">#REF!</definedName>
    <definedName name="TextRefCopy127">#REF!</definedName>
    <definedName name="TextRefCopy169">#REF!</definedName>
    <definedName name="TextRefCopy171">#REF!</definedName>
    <definedName name="TextRefCopy172">#REF!</definedName>
    <definedName name="TextRefCopy173">#REF!</definedName>
    <definedName name="TextRefCopy175">#REF!</definedName>
    <definedName name="TextRefCopy177">#REF!</definedName>
    <definedName name="TextRefCopy178">#REF!</definedName>
    <definedName name="TextRefCopy29">#REF!</definedName>
    <definedName name="TextRefCopy3">#REF!</definedName>
    <definedName name="TextRefCopy30">#REF!</definedName>
    <definedName name="TextRefCopy31">#REF!</definedName>
    <definedName name="TextRefCopy32">#REF!</definedName>
    <definedName name="TextRefCopy35">#REF!</definedName>
    <definedName name="TextRefCopy37">#REF!</definedName>
    <definedName name="TextRefCopy38">#REF!</definedName>
    <definedName name="TextRefCopy39">#REF!</definedName>
    <definedName name="TextRefCopy4">#REF!</definedName>
    <definedName name="TextRefCopy41">#REF!</definedName>
    <definedName name="TextRefCopy42">#REF!</definedName>
    <definedName name="TextRefCopy44">#REF!</definedName>
    <definedName name="TextRefCopy46">#REF!</definedName>
    <definedName name="TextRefCopy53">#REF!</definedName>
    <definedName name="TextRefCopy54">#REF!</definedName>
    <definedName name="TextRefCopy55">#REF!</definedName>
    <definedName name="TextRefCopy56">#REF!</definedName>
    <definedName name="TextRefCopy6">#REF!</definedName>
    <definedName name="TextRefCopy63">#REF!</definedName>
    <definedName name="TextRefCopy65">#REF!</definedName>
    <definedName name="TextRefCopy66">#REF!</definedName>
    <definedName name="TextRefCopy67">#REF!</definedName>
    <definedName name="TextRefCopy68">#REF!</definedName>
    <definedName name="TextRefCopy7">#REF!</definedName>
    <definedName name="TextRefCopy70">#REF!</definedName>
    <definedName name="TextRefCopy71">#REF!</definedName>
    <definedName name="TextRefCopy73">#REF!</definedName>
    <definedName name="TextRefCopy75">#REF!</definedName>
    <definedName name="TextRefCopy77">#REF!</definedName>
    <definedName name="TextRefCopy79">#REF!</definedName>
    <definedName name="TextRefCopy8">#REF!</definedName>
    <definedName name="TextRefCopy80">#REF!</definedName>
    <definedName name="TextRefCopy82">#REF!</definedName>
    <definedName name="TextRefCopy97">#REF!</definedName>
    <definedName name="TextRefCopy98">#REF!</definedName>
    <definedName name="TextRefCopyRangeCount" hidden="1">1</definedName>
    <definedName name="TítuloDeColumna1">#REF!</definedName>
    <definedName name="Top_Stratum_Number">#REF!</definedName>
    <definedName name="Top_Stratum_Value">#REF!</definedName>
    <definedName name="Total_Amount">#REF!</definedName>
    <definedName name="Total_Number_Selections">#REF!</definedName>
    <definedName name="tp">#REF!</definedName>
    <definedName name="Unidades">#REF!</definedName>
    <definedName name="URUGUAY">#REF!</definedName>
    <definedName name="vencidos">#REF!</definedName>
    <definedName name="vigencia">#REF!</definedName>
    <definedName name="vpphold">#REF!</definedName>
    <definedName name="VTADIAR">#REF!</definedName>
    <definedName name="VTO">#REF!</definedName>
    <definedName name="vtoañoc">#REF!</definedName>
    <definedName name="vtoañon">#REF!</definedName>
    <definedName name="vtoaños">#REF!</definedName>
    <definedName name="VTOSN">#REF!</definedName>
    <definedName name="WDSD" hidden="1">#REF!</definedName>
    <definedName name="wrn.Aging._.and._.Trend._.Analysis." hidden="1">{#N/A,#N/A,FALSE,"Aging Summary";#N/A,#N/A,FALSE,"Ratio Analysis";#N/A,#N/A,FALSE,"Test 120 Day Accts";#N/A,#N/A,FALSE,"Tickmarks"}</definedName>
    <definedName name="wrn.Volumen." hidden="1">{#N/A,#N/A,FALSE,"VOL"}</definedName>
    <definedName name="xdc">#REF!</definedName>
    <definedName name="XREF_COLUMN_1" hidden="1">#REF!</definedName>
    <definedName name="XREF_COLUMN_10" hidden="1">#REF!</definedName>
    <definedName name="XREF_COLUMN_12" hidden="1">#REF!</definedName>
    <definedName name="XREF_COLUMN_13" hidden="1">#REF!</definedName>
    <definedName name="XREF_COLUMN_14" hidden="1">#REF!</definedName>
    <definedName name="XREF_COLUMN_15" hidden="1">#REF!</definedName>
    <definedName name="XREF_COLUMN_17" hidden="1">#REF!</definedName>
    <definedName name="XREF_COLUMN_2" hidden="1">#REF!</definedName>
    <definedName name="XREF_COLUMN_24" hidden="1">#REF!</definedName>
    <definedName name="XREF_COLUMN_7" hidden="1">#REF!</definedName>
    <definedName name="XREF_COLUMN_9" hidden="1">#REF!</definedName>
    <definedName name="XRefActiveRow" hidden="1">#REF!</definedName>
    <definedName name="XRefColumnsCount" hidden="1">2</definedName>
    <definedName name="XRefCopy1" hidden="1">#REF!</definedName>
    <definedName name="XRefCopy100" hidden="1">#REF!</definedName>
    <definedName name="XRefCopy100Row" hidden="1">#REF!</definedName>
    <definedName name="XRefCopy101" hidden="1">#REF!</definedName>
    <definedName name="XRefCopy101Row" hidden="1">#REF!</definedName>
    <definedName name="XRefCopy102" hidden="1">#REF!</definedName>
    <definedName name="XRefCopy102Row" hidden="1">#REF!</definedName>
    <definedName name="XRefCopy103" hidden="1">#REF!</definedName>
    <definedName name="XRefCopy103Row" hidden="1">#REF!</definedName>
    <definedName name="XRefCopy104" hidden="1">#REF!</definedName>
    <definedName name="XRefCopy104Row" hidden="1">#REF!</definedName>
    <definedName name="XRefCopy105" hidden="1">#REF!</definedName>
    <definedName name="XRefCopy105Row" hidden="1">#REF!</definedName>
    <definedName name="XRefCopy106" hidden="1">#REF!</definedName>
    <definedName name="XRefCopy106Row" hidden="1">#REF!</definedName>
    <definedName name="XRefCopy107" hidden="1">#REF!</definedName>
    <definedName name="XRefCopy107Row" hidden="1">#REF!</definedName>
    <definedName name="XRefCopy108" hidden="1">#REF!</definedName>
    <definedName name="XRefCopy108Row" hidden="1">#REF!</definedName>
    <definedName name="XRefCopy109" hidden="1">#REF!</definedName>
    <definedName name="XRefCopy109Row" hidden="1">#REF!</definedName>
    <definedName name="XRefCopy10Row" hidden="1">#REF!</definedName>
    <definedName name="XRefCopy110Row" hidden="1">#REF!</definedName>
    <definedName name="XRefCopy111Row" hidden="1">#REF!</definedName>
    <definedName name="XRefCopy112" hidden="1">#REF!</definedName>
    <definedName name="XRefCopy112Row" hidden="1">#REF!</definedName>
    <definedName name="XRefCopy113" hidden="1">#REF!</definedName>
    <definedName name="XRefCopy113Row" hidden="1">#REF!</definedName>
    <definedName name="XRefCopy114" hidden="1">#REF!</definedName>
    <definedName name="XRefCopy114Row" hidden="1">#REF!</definedName>
    <definedName name="XRefCopy115" hidden="1">#REF!</definedName>
    <definedName name="XRefCopy115Row" hidden="1">#REF!</definedName>
    <definedName name="XRefCopy116" hidden="1">#REF!</definedName>
    <definedName name="XRefCopy116Row" hidden="1">#REF!</definedName>
    <definedName name="XRefCopy117" hidden="1">#REF!</definedName>
    <definedName name="XRefCopy117Row" hidden="1">#REF!</definedName>
    <definedName name="XRefCopy118" hidden="1">#REF!</definedName>
    <definedName name="XRefCopy118Row" hidden="1">#REF!</definedName>
    <definedName name="XRefCopy119" hidden="1">#REF!</definedName>
    <definedName name="XRefCopy119Row" hidden="1">#REF!</definedName>
    <definedName name="XRefCopy11Row" hidden="1">#REF!</definedName>
    <definedName name="XRefCopy12" hidden="1">#REF!</definedName>
    <definedName name="XRefCopy120" hidden="1">#REF!</definedName>
    <definedName name="XRefCopy120Row" hidden="1">#REF!</definedName>
    <definedName name="XRefCopy121" hidden="1">#REF!</definedName>
    <definedName name="XRefCopy121Row" hidden="1">#REF!</definedName>
    <definedName name="XRefCopy122" hidden="1">#REF!</definedName>
    <definedName name="XRefCopy122Row" hidden="1">#REF!</definedName>
    <definedName name="XRefCopy123" hidden="1">#REF!</definedName>
    <definedName name="XRefCopy123Row" hidden="1">#REF!</definedName>
    <definedName name="XRefCopy124" hidden="1">#REF!</definedName>
    <definedName name="XRefCopy124Row" hidden="1">#REF!</definedName>
    <definedName name="XRefCopy125" hidden="1">#REF!</definedName>
    <definedName name="XRefCopy125Row" hidden="1">#REF!</definedName>
    <definedName name="XRefCopy126" hidden="1">#REF!</definedName>
    <definedName name="XRefCopy126Row" hidden="1">#REF!</definedName>
    <definedName name="XRefCopy127" hidden="1">#REF!</definedName>
    <definedName name="XRefCopy127Row" hidden="1">#REF!</definedName>
    <definedName name="XRefCopy128" hidden="1">#REF!</definedName>
    <definedName name="XRefCopy129" hidden="1">#REF!</definedName>
    <definedName name="XRefCopy129Row" hidden="1">#REF!</definedName>
    <definedName name="XRefCopy12Row" hidden="1">#REF!</definedName>
    <definedName name="XRefCopy130" hidden="1">#REF!</definedName>
    <definedName name="XRefCopy130Row" hidden="1">#REF!</definedName>
    <definedName name="XRefCopy131" hidden="1">#REF!</definedName>
    <definedName name="XRefCopy131Row" hidden="1">#REF!</definedName>
    <definedName name="XRefCopy132" hidden="1">#REF!</definedName>
    <definedName name="XRefCopy132Row" hidden="1">#REF!</definedName>
    <definedName name="XRefCopy133" hidden="1">#REF!</definedName>
    <definedName name="XRefCopy133Row" hidden="1">#REF!</definedName>
    <definedName name="XRefCopy134" hidden="1">#REF!</definedName>
    <definedName name="XRefCopy134Row" hidden="1">#REF!</definedName>
    <definedName name="XRefCopy135" hidden="1">#REF!</definedName>
    <definedName name="XRefCopy135Row" hidden="1">#REF!</definedName>
    <definedName name="XRefCopy136" hidden="1">#REF!</definedName>
    <definedName name="XRefCopy136Row" hidden="1">#REF!</definedName>
    <definedName name="XRefCopy137" hidden="1">#REF!</definedName>
    <definedName name="XRefCopy137Row" hidden="1">#REF!</definedName>
    <definedName name="XRefCopy138" hidden="1">#REF!</definedName>
    <definedName name="XRefCopy138Row" hidden="1">#REF!</definedName>
    <definedName name="XRefCopy139" hidden="1">#REF!</definedName>
    <definedName name="XRefCopy139Row" hidden="1">#REF!</definedName>
    <definedName name="XRefCopy13Row" hidden="1">#REF!</definedName>
    <definedName name="XRefCopy140" hidden="1">#REF!</definedName>
    <definedName name="XRefCopy140Row" hidden="1">#REF!</definedName>
    <definedName name="XRefCopy141Row" hidden="1">#REF!</definedName>
    <definedName name="XRefCopy142Row" hidden="1">#REF!</definedName>
    <definedName name="XRefCopy143Row" hidden="1">#REF!</definedName>
    <definedName name="XRefCopy144Row" hidden="1">#REF!</definedName>
    <definedName name="XRefCopy145Row" hidden="1">#REF!</definedName>
    <definedName name="XRefCopy146Row" hidden="1">#REF!</definedName>
    <definedName name="XRefCopy147Row" hidden="1">#REF!</definedName>
    <definedName name="XRefCopy148Row" hidden="1">#REF!</definedName>
    <definedName name="XRefCopy149" hidden="1">#REF!</definedName>
    <definedName name="XRefCopy149Row" hidden="1">#REF!</definedName>
    <definedName name="XRefCopy14Row" hidden="1">#REF!</definedName>
    <definedName name="XRefCopy150" hidden="1">#REF!</definedName>
    <definedName name="XRefCopy150Row" hidden="1">#REF!</definedName>
    <definedName name="XRefCopy151" hidden="1">#REF!</definedName>
    <definedName name="XRefCopy151Row" hidden="1">#REF!</definedName>
    <definedName name="XRefCopy152" hidden="1">#REF!</definedName>
    <definedName name="XRefCopy152Row" hidden="1">#REF!</definedName>
    <definedName name="XRefCopy153" hidden="1">#REF!</definedName>
    <definedName name="XRefCopy153Row" hidden="1">#REF!</definedName>
    <definedName name="XRefCopy154" hidden="1">#REF!</definedName>
    <definedName name="XRefCopy154Row" hidden="1">#REF!</definedName>
    <definedName name="XRefCopy155" hidden="1">#REF!</definedName>
    <definedName name="XRefCopy155Row" hidden="1">#REF!</definedName>
    <definedName name="XRefCopy156" hidden="1">#REF!</definedName>
    <definedName name="XRefCopy156Row" hidden="1">#REF!</definedName>
    <definedName name="XRefCopy157" hidden="1">#REF!</definedName>
    <definedName name="XRefCopy157Row" hidden="1">#REF!</definedName>
    <definedName name="XRefCopy158" hidden="1">#REF!</definedName>
    <definedName name="XRefCopy158Row" hidden="1">#REF!</definedName>
    <definedName name="XRefCopy159" hidden="1">#REF!</definedName>
    <definedName name="XRefCopy159Row" hidden="1">#REF!</definedName>
    <definedName name="XRefCopy160" hidden="1">#REF!</definedName>
    <definedName name="XRefCopy160Row" hidden="1">#REF!</definedName>
    <definedName name="XRefCopy161" hidden="1">#REF!</definedName>
    <definedName name="XRefCopy161Row" hidden="1">#REF!</definedName>
    <definedName name="XRefCopy162" hidden="1">#REF!</definedName>
    <definedName name="XRefCopy162Row" hidden="1">#REF!</definedName>
    <definedName name="XRefCopy163" hidden="1">#REF!</definedName>
    <definedName name="XRefCopy163Row" hidden="1">#REF!</definedName>
    <definedName name="XRefCopy164" hidden="1">#REF!</definedName>
    <definedName name="XRefCopy164Row" hidden="1">#REF!</definedName>
    <definedName name="XRefCopy165" hidden="1">#REF!</definedName>
    <definedName name="XRefCopy165Row" hidden="1">#REF!</definedName>
    <definedName name="XRefCopy166" hidden="1">#REF!</definedName>
    <definedName name="XRefCopy166Row" hidden="1">#REF!</definedName>
    <definedName name="XRefCopy167" hidden="1">#REF!</definedName>
    <definedName name="XRefCopy167Row" hidden="1">#REF!</definedName>
    <definedName name="XRefCopy168" hidden="1">#REF!</definedName>
    <definedName name="XRefCopy168Row" hidden="1">#REF!</definedName>
    <definedName name="XRefCopy169" hidden="1">#REF!</definedName>
    <definedName name="XRefCopy169Row" hidden="1">#REF!</definedName>
    <definedName name="XRefCopy16Row" hidden="1">#REF!</definedName>
    <definedName name="XRefCopy17" hidden="1">#REF!</definedName>
    <definedName name="XRefCopy170" hidden="1">#REF!</definedName>
    <definedName name="XRefCopy170Row" hidden="1">#REF!</definedName>
    <definedName name="XRefCopy171" hidden="1">#REF!</definedName>
    <definedName name="XRefCopy171Row" hidden="1">#REF!</definedName>
    <definedName name="XRefCopy172" hidden="1">#REF!</definedName>
    <definedName name="XRefCopy172Row" hidden="1">#REF!</definedName>
    <definedName name="XRefCopy173" hidden="1">#REF!</definedName>
    <definedName name="XRefCopy173Row" hidden="1">#REF!</definedName>
    <definedName name="XRefCopy174" hidden="1">#REF!</definedName>
    <definedName name="XRefCopy174Row" hidden="1">#REF!</definedName>
    <definedName name="XRefCopy175" hidden="1">#REF!</definedName>
    <definedName name="XRefCopy175Row" hidden="1">#REF!</definedName>
    <definedName name="XRefCopy176" hidden="1">#REF!</definedName>
    <definedName name="XRefCopy176Row" hidden="1">#REF!</definedName>
    <definedName name="XRefCopy177" hidden="1">#REF!</definedName>
    <definedName name="XRefCopy177Row" hidden="1">#REF!</definedName>
    <definedName name="XRefCopy178" hidden="1">#REF!</definedName>
    <definedName name="XRefCopy178Row" hidden="1">#REF!</definedName>
    <definedName name="XRefCopy179" hidden="1">#REF!</definedName>
    <definedName name="XRefCopy179Row" hidden="1">#REF!</definedName>
    <definedName name="XRefCopy17Row" hidden="1">#REF!</definedName>
    <definedName name="XRefCopy180" hidden="1">#REF!</definedName>
    <definedName name="XRefCopy180Row" hidden="1">#REF!</definedName>
    <definedName name="XRefCopy181" hidden="1">#REF!</definedName>
    <definedName name="XRefCopy181Row" hidden="1">#REF!</definedName>
    <definedName name="XRefCopy182" hidden="1">#REF!</definedName>
    <definedName name="XRefCopy182Row" hidden="1">#REF!</definedName>
    <definedName name="XRefCopy183" hidden="1">#REF!</definedName>
    <definedName name="XRefCopy183Row" hidden="1">#REF!</definedName>
    <definedName name="XRefCopy184" hidden="1">#REF!</definedName>
    <definedName name="XRefCopy184Row" hidden="1">#REF!</definedName>
    <definedName name="XRefCopy185" hidden="1">#REF!</definedName>
    <definedName name="XRefCopy185Row" hidden="1">#REF!</definedName>
    <definedName name="XRefCopy186" hidden="1">#REF!</definedName>
    <definedName name="XRefCopy186Row" hidden="1">#REF!</definedName>
    <definedName name="XRefCopy187" hidden="1">#REF!</definedName>
    <definedName name="XRefCopy187Row" hidden="1">#REF!</definedName>
    <definedName name="XRefCopy188" hidden="1">#REF!</definedName>
    <definedName name="XRefCopy188Row" hidden="1">#REF!</definedName>
    <definedName name="XRefCopy189" hidden="1">#REF!</definedName>
    <definedName name="XRefCopy189Row" hidden="1">#REF!</definedName>
    <definedName name="XRefCopy190" hidden="1">#REF!</definedName>
    <definedName name="XRefCopy190Row" hidden="1">#REF!</definedName>
    <definedName name="XRefCopy191" hidden="1">#REF!</definedName>
    <definedName name="XRefCopy191Row" hidden="1">#REF!</definedName>
    <definedName name="XRefCopy192" hidden="1">#REF!</definedName>
    <definedName name="XRefCopy192Row" hidden="1">#REF!</definedName>
    <definedName name="XRefCopy193" hidden="1">#REF!</definedName>
    <definedName name="XRefCopy193Row" hidden="1">#REF!</definedName>
    <definedName name="XRefCopy194" hidden="1">#REF!</definedName>
    <definedName name="XRefCopy194Row" hidden="1">#REF!</definedName>
    <definedName name="XRefCopy195" hidden="1">#REF!</definedName>
    <definedName name="XRefCopy195Row" hidden="1">#REF!</definedName>
    <definedName name="XRefCopy196" hidden="1">#REF!</definedName>
    <definedName name="XRefCopy196Row" hidden="1">#REF!</definedName>
    <definedName name="XRefCopy197" hidden="1">#REF!</definedName>
    <definedName name="XRefCopy197Row" hidden="1">#REF!</definedName>
    <definedName name="XRefCopy198" hidden="1">#REF!</definedName>
    <definedName name="XRefCopy198Row" hidden="1">#REF!</definedName>
    <definedName name="XRefCopy199" hidden="1">#REF!</definedName>
    <definedName name="XRefCopy199Row" hidden="1">#REF!</definedName>
    <definedName name="XRefCopy19Row" hidden="1">#REF!</definedName>
    <definedName name="XRefCopy1Row" hidden="1">#REF!</definedName>
    <definedName name="XRefCopy2" hidden="1">#REF!</definedName>
    <definedName name="XRefCopy200" hidden="1">#REF!</definedName>
    <definedName name="XRefCopy200Row" hidden="1">#REF!</definedName>
    <definedName name="XRefCopy201" hidden="1">#REF!</definedName>
    <definedName name="XRefCopy201Row" hidden="1">#REF!</definedName>
    <definedName name="XRefCopy202" hidden="1">#REF!</definedName>
    <definedName name="XRefCopy202Row" hidden="1">#REF!</definedName>
    <definedName name="XRefCopy203" hidden="1">#REF!</definedName>
    <definedName name="XRefCopy203Row" hidden="1">#REF!</definedName>
    <definedName name="XRefCopy204" hidden="1">#REF!</definedName>
    <definedName name="XRefCopy204Row" hidden="1">#REF!</definedName>
    <definedName name="XRefCopy205" hidden="1">#REF!</definedName>
    <definedName name="XRefCopy205Row" hidden="1">#REF!</definedName>
    <definedName name="XRefCopy206" hidden="1">#REF!</definedName>
    <definedName name="XRefCopy206Row" hidden="1">#REF!</definedName>
    <definedName name="XRefCopy207" hidden="1">#REF!</definedName>
    <definedName name="XRefCopy207Row" hidden="1">#REF!</definedName>
    <definedName name="XRefCopy208" hidden="1">#REF!</definedName>
    <definedName name="XRefCopy208Row" hidden="1">#REF!</definedName>
    <definedName name="XRefCopy209" hidden="1">#REF!</definedName>
    <definedName name="XRefCopy209Row" hidden="1">#REF!</definedName>
    <definedName name="XRefCopy20Row" hidden="1">#REF!</definedName>
    <definedName name="XRefCopy210" hidden="1">#REF!</definedName>
    <definedName name="XRefCopy210Row" hidden="1">#REF!</definedName>
    <definedName name="XRefCopy211" hidden="1">#REF!</definedName>
    <definedName name="XRefCopy211Row" hidden="1">#REF!</definedName>
    <definedName name="XRefCopy212" hidden="1">#REF!</definedName>
    <definedName name="XRefCopy212Row" hidden="1">#REF!</definedName>
    <definedName name="XRefCopy213" hidden="1">#REF!</definedName>
    <definedName name="XRefCopy213Row" hidden="1">#REF!</definedName>
    <definedName name="XRefCopy214" hidden="1">#REF!</definedName>
    <definedName name="XRefCopy214Row" hidden="1">#REF!</definedName>
    <definedName name="XRefCopy215" hidden="1">#REF!</definedName>
    <definedName name="XRefCopy215Row" hidden="1">#REF!</definedName>
    <definedName name="XRefCopy216" hidden="1">#REF!</definedName>
    <definedName name="XRefCopy216Row" hidden="1">#REF!</definedName>
    <definedName name="XRefCopy217" hidden="1">#REF!</definedName>
    <definedName name="XRefCopy217Row" hidden="1">#REF!</definedName>
    <definedName name="XRefCopy218" hidden="1">#REF!</definedName>
    <definedName name="XRefCopy218Row" hidden="1">#REF!</definedName>
    <definedName name="XRefCopy219" hidden="1">#REF!</definedName>
    <definedName name="XRefCopy219Row" hidden="1">#REF!</definedName>
    <definedName name="XRefCopy21Row" hidden="1">#REF!</definedName>
    <definedName name="XRefCopy220" hidden="1">#REF!</definedName>
    <definedName name="XRefCopy220Row" hidden="1">#REF!</definedName>
    <definedName name="XRefCopy221" hidden="1">#REF!</definedName>
    <definedName name="XRefCopy221Row" hidden="1">#REF!</definedName>
    <definedName name="XRefCopy222" hidden="1">#REF!</definedName>
    <definedName name="XRefCopy222Row" hidden="1">#REF!</definedName>
    <definedName name="XRefCopy223" hidden="1">#REF!</definedName>
    <definedName name="XRefCopy224" hidden="1">#REF!</definedName>
    <definedName name="XRefCopy224Row" hidden="1">#REF!</definedName>
    <definedName name="XRefCopy225" hidden="1">#REF!</definedName>
    <definedName name="XRefCopy225Row" hidden="1">#REF!</definedName>
    <definedName name="XRefCopy226" hidden="1">#REF!</definedName>
    <definedName name="XRefCopy226Row" hidden="1">#REF!</definedName>
    <definedName name="XRefCopy227" hidden="1">#REF!</definedName>
    <definedName name="XRefCopy227Row" hidden="1">#REF!</definedName>
    <definedName name="XRefCopy228" hidden="1">#REF!</definedName>
    <definedName name="XRefCopy228Row" hidden="1">#REF!</definedName>
    <definedName name="XRefCopy229" hidden="1">#REF!</definedName>
    <definedName name="XRefCopy229Row" hidden="1">#REF!</definedName>
    <definedName name="XRefCopy22Row" hidden="1">#REF!</definedName>
    <definedName name="XRefCopy230" hidden="1">#REF!</definedName>
    <definedName name="XRefCopy230Row" hidden="1">#REF!</definedName>
    <definedName name="XRefCopy231" hidden="1">#REF!</definedName>
    <definedName name="XRefCopy231Row" hidden="1">#REF!</definedName>
    <definedName name="XRefCopy232" hidden="1">#REF!</definedName>
    <definedName name="XRefCopy232Row" hidden="1">#REF!</definedName>
    <definedName name="XRefCopy233" hidden="1">#REF!</definedName>
    <definedName name="XRefCopy233Row" hidden="1">#REF!</definedName>
    <definedName name="XRefCopy234" hidden="1">#REF!</definedName>
    <definedName name="XRefCopy234Row" hidden="1">#REF!</definedName>
    <definedName name="XRefCopy235" hidden="1">#REF!</definedName>
    <definedName name="XRefCopy235Row" hidden="1">#REF!</definedName>
    <definedName name="XRefCopy236" hidden="1">#REF!</definedName>
    <definedName name="XRefCopy236Row" hidden="1">#REF!</definedName>
    <definedName name="XRefCopy237" hidden="1">#REF!</definedName>
    <definedName name="XRefCopy237Row" hidden="1">#REF!</definedName>
    <definedName name="XRefCopy238" hidden="1">#REF!</definedName>
    <definedName name="XRefCopy238Row" hidden="1">#REF!</definedName>
    <definedName name="XRefCopy239" hidden="1">#REF!</definedName>
    <definedName name="XRefCopy239Row" hidden="1">#REF!</definedName>
    <definedName name="XRefCopy23Row" hidden="1">#REF!</definedName>
    <definedName name="XRefCopy240" hidden="1">#REF!</definedName>
    <definedName name="XRefCopy240Row" hidden="1">#REF!</definedName>
    <definedName name="XRefCopy241" hidden="1">#REF!</definedName>
    <definedName name="XRefCopy241Row" hidden="1">#REF!</definedName>
    <definedName name="XRefCopy242" hidden="1">#REF!</definedName>
    <definedName name="XRefCopy242Row" hidden="1">#REF!</definedName>
    <definedName name="XRefCopy243" hidden="1">#REF!</definedName>
    <definedName name="XRefCopy243Row" hidden="1">#REF!</definedName>
    <definedName name="XRefCopy244" hidden="1">#REF!</definedName>
    <definedName name="XRefCopy244Row" hidden="1">#REF!</definedName>
    <definedName name="XRefCopy245" hidden="1">#REF!</definedName>
    <definedName name="XRefCopy245Row" hidden="1">#REF!</definedName>
    <definedName name="XRefCopy246" hidden="1">#REF!</definedName>
    <definedName name="XRefCopy246Row" hidden="1">#REF!</definedName>
    <definedName name="XRefCopy247" hidden="1">#REF!</definedName>
    <definedName name="XRefCopy247Row" hidden="1">#REF!</definedName>
    <definedName name="XRefCopy248" hidden="1">#REF!</definedName>
    <definedName name="XRefCopy248Row" hidden="1">#REF!</definedName>
    <definedName name="XRefCopy249" hidden="1">#REF!</definedName>
    <definedName name="XRefCopy249Row" hidden="1">#REF!</definedName>
    <definedName name="XRefCopy24Row" hidden="1">#REF!</definedName>
    <definedName name="XRefCopy250" hidden="1">#REF!</definedName>
    <definedName name="XRefCopy250Row" hidden="1">#REF!</definedName>
    <definedName name="XRefCopy251" hidden="1">#REF!</definedName>
    <definedName name="XRefCopy251Row" hidden="1">#REF!</definedName>
    <definedName name="XRefCopy252" hidden="1">#REF!</definedName>
    <definedName name="XRefCopy252Row" hidden="1">#REF!</definedName>
    <definedName name="XRefCopy253" hidden="1">#REF!</definedName>
    <definedName name="XRefCopy253Row" hidden="1">#REF!</definedName>
    <definedName name="XRefCopy254" hidden="1">#REF!</definedName>
    <definedName name="XRefCopy254Row" hidden="1">#REF!</definedName>
    <definedName name="XRefCopy255" hidden="1">#REF!</definedName>
    <definedName name="XRefCopy255Row" hidden="1">#REF!</definedName>
    <definedName name="XRefCopy256" hidden="1">#REF!</definedName>
    <definedName name="XRefCopy256Row" hidden="1">#REF!</definedName>
    <definedName name="XRefCopy257" hidden="1">#REF!</definedName>
    <definedName name="XRefCopy257Row" hidden="1">#REF!</definedName>
    <definedName name="XRefCopy258" hidden="1">#REF!</definedName>
    <definedName name="XRefCopy258Row" hidden="1">#REF!</definedName>
    <definedName name="XRefCopy259" hidden="1">#REF!</definedName>
    <definedName name="XRefCopy259Row" hidden="1">#REF!</definedName>
    <definedName name="XRefCopy25Row" hidden="1">#REF!</definedName>
    <definedName name="XRefCopy260" hidden="1">#REF!</definedName>
    <definedName name="XRefCopy260Row" hidden="1">#REF!</definedName>
    <definedName name="XRefCopy261" hidden="1">#REF!</definedName>
    <definedName name="XRefCopy261Row" hidden="1">#REF!</definedName>
    <definedName name="XRefCopy262" hidden="1">#REF!</definedName>
    <definedName name="XRefCopy262Row" hidden="1">#REF!</definedName>
    <definedName name="XRefCopy263" hidden="1">#REF!</definedName>
    <definedName name="XRefCopy263Row" hidden="1">#REF!</definedName>
    <definedName name="XRefCopy264" hidden="1">#REF!</definedName>
    <definedName name="XRefCopy264Row" hidden="1">#REF!</definedName>
    <definedName name="XRefCopy265" hidden="1">#REF!</definedName>
    <definedName name="XRefCopy265Row" hidden="1">#REF!</definedName>
    <definedName name="XRefCopy266" hidden="1">#REF!</definedName>
    <definedName name="XRefCopy266Row" hidden="1">#REF!</definedName>
    <definedName name="XRefCopy267" hidden="1">#REF!</definedName>
    <definedName name="XRefCopy267Row" hidden="1">#REF!</definedName>
    <definedName name="XRefCopy268" hidden="1">#REF!</definedName>
    <definedName name="XRefCopy268Row" hidden="1">#REF!</definedName>
    <definedName name="XRefCopy269" hidden="1">#REF!</definedName>
    <definedName name="XRefCopy269Row" hidden="1">#REF!</definedName>
    <definedName name="XRefCopy26Row" hidden="1">#REF!</definedName>
    <definedName name="XRefCopy270" hidden="1">#REF!</definedName>
    <definedName name="XRefCopy270Row" hidden="1">#REF!</definedName>
    <definedName name="XRefCopy271" hidden="1">#REF!</definedName>
    <definedName name="XRefCopy271Row" hidden="1">#REF!</definedName>
    <definedName name="XRefCopy272" hidden="1">#REF!</definedName>
    <definedName name="XRefCopy272Row" hidden="1">#REF!</definedName>
    <definedName name="XRefCopy273" hidden="1">#REF!</definedName>
    <definedName name="XRefCopy273Row" hidden="1">#REF!</definedName>
    <definedName name="XRefCopy274" hidden="1">#REF!</definedName>
    <definedName name="XRefCopy274Row" hidden="1">#REF!</definedName>
    <definedName name="XRefCopy275" hidden="1">#REF!</definedName>
    <definedName name="XRefCopy275Row" hidden="1">#REF!</definedName>
    <definedName name="XRefCopy276" hidden="1">#REF!</definedName>
    <definedName name="XRefCopy276Row" hidden="1">#REF!</definedName>
    <definedName name="XRefCopy277" hidden="1">#REF!</definedName>
    <definedName name="XRefCopy277Row" hidden="1">#REF!</definedName>
    <definedName name="XRefCopy278" hidden="1">#REF!</definedName>
    <definedName name="XRefCopy278Row" hidden="1">#REF!</definedName>
    <definedName name="XRefCopy279" hidden="1">#REF!</definedName>
    <definedName name="XRefCopy279Row" hidden="1">#REF!</definedName>
    <definedName name="XRefCopy27Row" hidden="1">#REF!</definedName>
    <definedName name="XRefCopy280" hidden="1">#REF!</definedName>
    <definedName name="XRefCopy280Row" hidden="1">#REF!</definedName>
    <definedName name="XRefCopy281" hidden="1">#REF!</definedName>
    <definedName name="XRefCopy281Row" hidden="1">#REF!</definedName>
    <definedName name="XRefCopy282" hidden="1">#REF!</definedName>
    <definedName name="XRefCopy282Row" hidden="1">#REF!</definedName>
    <definedName name="XRefCopy283" hidden="1">#REF!</definedName>
    <definedName name="XRefCopy283Row" hidden="1">#REF!</definedName>
    <definedName name="XRefCopy284" hidden="1">#REF!</definedName>
    <definedName name="XRefCopy284Row" hidden="1">#REF!</definedName>
    <definedName name="XRefCopy285" hidden="1">#REF!</definedName>
    <definedName name="XRefCopy285Row" hidden="1">#REF!</definedName>
    <definedName name="XRefCopy286" hidden="1">#REF!</definedName>
    <definedName name="XRefCopy286Row" hidden="1">#REF!</definedName>
    <definedName name="XRefCopy287" hidden="1">#REF!</definedName>
    <definedName name="XRefCopy287Row" hidden="1">#REF!</definedName>
    <definedName name="XRefCopy288" hidden="1">#REF!</definedName>
    <definedName name="XRefCopy288Row" hidden="1">#REF!</definedName>
    <definedName name="XRefCopy289" hidden="1">#REF!</definedName>
    <definedName name="XRefCopy289Row" hidden="1">#REF!</definedName>
    <definedName name="XRefCopy28Row" hidden="1">#REF!</definedName>
    <definedName name="XRefCopy290" hidden="1">#REF!</definedName>
    <definedName name="XRefCopy290Row" hidden="1">#REF!</definedName>
    <definedName name="XRefCopy291" hidden="1">#REF!</definedName>
    <definedName name="XRefCopy291Row" hidden="1">#REF!</definedName>
    <definedName name="XRefCopy292" hidden="1">#REF!</definedName>
    <definedName name="XRefCopy292Row" hidden="1">#REF!</definedName>
    <definedName name="XRefCopy29Row" hidden="1">#REF!</definedName>
    <definedName name="XRefCopy2Row" hidden="1">#REF!</definedName>
    <definedName name="XRefCopy30Row" hidden="1">#REF!</definedName>
    <definedName name="XRefCopy31Row" hidden="1">#REF!</definedName>
    <definedName name="XRefCopy32Row" hidden="1">#REF!</definedName>
    <definedName name="XRefCopy33Row" hidden="1">#REF!</definedName>
    <definedName name="XRefCopy34Row" hidden="1">#REF!</definedName>
    <definedName name="XRefCopy35Row" hidden="1">#REF!</definedName>
    <definedName name="XRefCopy36Row" hidden="1">#REF!</definedName>
    <definedName name="XRefCopy37Row" hidden="1">#REF!</definedName>
    <definedName name="XRefCopy38Row" hidden="1">#REF!</definedName>
    <definedName name="XRefCopy39Row" hidden="1">#REF!</definedName>
    <definedName name="XRefCopy40Row" hidden="1">#REF!</definedName>
    <definedName name="XRefCopy41Row" hidden="1">#REF!</definedName>
    <definedName name="XRefCopy42Row" hidden="1">#REF!</definedName>
    <definedName name="XRefCopy43Row" hidden="1">#REF!</definedName>
    <definedName name="XRefCopy44Row" hidden="1">#REF!</definedName>
    <definedName name="XRefCopy45Row" hidden="1">#REF!</definedName>
    <definedName name="XRefCopy46Row" hidden="1">#REF!</definedName>
    <definedName name="XRefCopy47Row" hidden="1">#REF!</definedName>
    <definedName name="XRefCopy48Row" hidden="1">#REF!</definedName>
    <definedName name="XRefCopy49Row" hidden="1">#REF!</definedName>
    <definedName name="XRefCopy50Row" hidden="1">#REF!</definedName>
    <definedName name="XRefCopy51Row" hidden="1">#REF!</definedName>
    <definedName name="XRefCopy52Row" hidden="1">#REF!</definedName>
    <definedName name="XRefCopy53" hidden="1">#REF!</definedName>
    <definedName name="XRefCopy53Row" hidden="1">#REF!</definedName>
    <definedName name="XRefCopy54" hidden="1">#REF!</definedName>
    <definedName name="XRefCopy54Row" hidden="1">#REF!</definedName>
    <definedName name="XRefCopy55" hidden="1">#REF!</definedName>
    <definedName name="XRefCopy55Row" hidden="1">#REF!</definedName>
    <definedName name="XRefCopy56" hidden="1">#REF!</definedName>
    <definedName name="XRefCopy56Row" hidden="1">#REF!</definedName>
    <definedName name="XRefCopy57" hidden="1">#REF!</definedName>
    <definedName name="XRefCopy57Row" hidden="1">#REF!</definedName>
    <definedName name="XRefCopy58" hidden="1">#REF!</definedName>
    <definedName name="XRefCopy58Row" hidden="1">#REF!</definedName>
    <definedName name="XRefCopy59" hidden="1">#REF!</definedName>
    <definedName name="XRefCopy59Row" hidden="1">#REF!</definedName>
    <definedName name="XRefCopy60" hidden="1">#REF!</definedName>
    <definedName name="XRefCopy60Row" hidden="1">#REF!</definedName>
    <definedName name="XRefCopy61" hidden="1">#REF!</definedName>
    <definedName name="XRefCopy61Row" hidden="1">#REF!</definedName>
    <definedName name="XRefCopy62" hidden="1">#REF!</definedName>
    <definedName name="XRefCopy62Row" hidden="1">#REF!</definedName>
    <definedName name="XRefCopy63" hidden="1">#REF!</definedName>
    <definedName name="XRefCopy63Row" hidden="1">#REF!</definedName>
    <definedName name="XRefCopy64" hidden="1">#REF!</definedName>
    <definedName name="XRefCopy64Row" hidden="1">#REF!</definedName>
    <definedName name="XRefCopy65" hidden="1">#REF!</definedName>
    <definedName name="XRefCopy65Row" hidden="1">#REF!</definedName>
    <definedName name="XRefCopy66" hidden="1">#REF!</definedName>
    <definedName name="XRefCopy66Row" hidden="1">#REF!</definedName>
    <definedName name="XRefCopy67" hidden="1">#REF!</definedName>
    <definedName name="XRefCopy67Row" hidden="1">#REF!</definedName>
    <definedName name="XRefCopy68" hidden="1">#REF!</definedName>
    <definedName name="XRefCopy68Row" hidden="1">#REF!</definedName>
    <definedName name="XRefCopy69" hidden="1">#REF!</definedName>
    <definedName name="XRefCopy69Row" hidden="1">#REF!</definedName>
    <definedName name="XRefCopy70" hidden="1">#REF!</definedName>
    <definedName name="XRefCopy70Row" hidden="1">#REF!</definedName>
    <definedName name="XRefCopy71" hidden="1">#REF!</definedName>
    <definedName name="XRefCopy71Row" hidden="1">#REF!</definedName>
    <definedName name="XRefCopy72" hidden="1">#REF!</definedName>
    <definedName name="XRefCopy72Row" hidden="1">#REF!</definedName>
    <definedName name="XRefCopy73" hidden="1">#REF!</definedName>
    <definedName name="XRefCopy73Row" hidden="1">#REF!</definedName>
    <definedName name="XRefCopy74" hidden="1">#REF!</definedName>
    <definedName name="XRefCopy74Row" hidden="1">#REF!</definedName>
    <definedName name="XRefCopy75" hidden="1">#REF!</definedName>
    <definedName name="XRefCopy75Row" hidden="1">#REF!</definedName>
    <definedName name="XRefCopy76" hidden="1">#REF!</definedName>
    <definedName name="XRefCopy76Row" hidden="1">#REF!</definedName>
    <definedName name="XRefCopy77" hidden="1">#REF!</definedName>
    <definedName name="XRefCopy77Row" hidden="1">#REF!</definedName>
    <definedName name="XRefCopy78" hidden="1">#REF!</definedName>
    <definedName name="XRefCopy78Row" hidden="1">#REF!</definedName>
    <definedName name="XRefCopy79" hidden="1">#REF!</definedName>
    <definedName name="XRefCopy79Row" hidden="1">#REF!</definedName>
    <definedName name="XRefCopy7Row" hidden="1">#REF!</definedName>
    <definedName name="XRefCopy80Row" hidden="1">#REF!</definedName>
    <definedName name="XRefCopy81Row" hidden="1">#REF!</definedName>
    <definedName name="XRefCopy82Row" hidden="1">#REF!</definedName>
    <definedName name="XRefCopy83Row" hidden="1">#REF!</definedName>
    <definedName name="XRefCopy84Row" hidden="1">#REF!</definedName>
    <definedName name="XRefCopy85" hidden="1">#REF!</definedName>
    <definedName name="XRefCopy85Row" hidden="1">#REF!</definedName>
    <definedName name="XRefCopy86" hidden="1">#REF!</definedName>
    <definedName name="XRefCopy86Row" hidden="1">#REF!</definedName>
    <definedName name="XRefCopy87" hidden="1">#REF!</definedName>
    <definedName name="XRefCopy87Row" hidden="1">#REF!</definedName>
    <definedName name="XRefCopy88" hidden="1">#REF!</definedName>
    <definedName name="XRefCopy88Row" hidden="1">#REF!</definedName>
    <definedName name="XRefCopy89" hidden="1">#REF!</definedName>
    <definedName name="XRefCopy89Row" hidden="1">#REF!</definedName>
    <definedName name="XRefCopy8Row" hidden="1">#REF!</definedName>
    <definedName name="XRefCopy90" hidden="1">#REF!</definedName>
    <definedName name="XRefCopy90Row" hidden="1">#REF!</definedName>
    <definedName name="XRefCopy91" hidden="1">#REF!</definedName>
    <definedName name="XRefCopy91Row" hidden="1">#REF!</definedName>
    <definedName name="XRefCopy92" hidden="1">#REF!</definedName>
    <definedName name="XRefCopy92Row" hidden="1">#REF!</definedName>
    <definedName name="XRefCopy93" hidden="1">#REF!</definedName>
    <definedName name="XRefCopy93Row" hidden="1">#REF!</definedName>
    <definedName name="XRefCopy94" hidden="1">#REF!</definedName>
    <definedName name="XRefCopy94Row" hidden="1">#REF!</definedName>
    <definedName name="XRefCopy95" hidden="1">#REF!</definedName>
    <definedName name="XRefCopy95Row" hidden="1">#REF!</definedName>
    <definedName name="XRefCopy96" hidden="1">#REF!</definedName>
    <definedName name="XRefCopy96Row" hidden="1">#REF!</definedName>
    <definedName name="XRefCopy97" hidden="1">#REF!</definedName>
    <definedName name="XRefCopy97Row" hidden="1">#REF!</definedName>
    <definedName name="XRefCopy98" hidden="1">#REF!</definedName>
    <definedName name="XRefCopy98Row" hidden="1">#REF!</definedName>
    <definedName name="XRefCopy99" hidden="1">#REF!</definedName>
    <definedName name="XRefCopy99Row" hidden="1">#REF!</definedName>
    <definedName name="XRefCopy9Row" hidden="1">#REF!</definedName>
    <definedName name="XRefCopyRangeCount" hidden="1">4</definedName>
    <definedName name="XRefPaste1" hidden="1">#REF!</definedName>
    <definedName name="XRefPaste10" hidden="1">#REF!</definedName>
    <definedName name="XRefPaste100" hidden="1">#REF!</definedName>
    <definedName name="XRefPaste100Row" hidden="1">#REF!</definedName>
    <definedName name="XRefPaste101" hidden="1">#REF!</definedName>
    <definedName name="XRefPaste101Row" hidden="1">#REF!</definedName>
    <definedName name="XRefPaste102" hidden="1">#REF!</definedName>
    <definedName name="XRefPaste102Row" hidden="1">#REF!</definedName>
    <definedName name="XRefPaste103" hidden="1">#REF!</definedName>
    <definedName name="XRefPaste103Row" hidden="1">#REF!</definedName>
    <definedName name="XRefPaste104" hidden="1">#REF!</definedName>
    <definedName name="XRefPaste104Row" hidden="1">#REF!</definedName>
    <definedName name="XRefPaste105" hidden="1">#REF!</definedName>
    <definedName name="XRefPaste105Row" hidden="1">#REF!</definedName>
    <definedName name="XRefPaste106" hidden="1">#REF!</definedName>
    <definedName name="XRefPaste106Row" hidden="1">#REF!</definedName>
    <definedName name="XRefPaste107" hidden="1">#REF!</definedName>
    <definedName name="XRefPaste107Row" hidden="1">#REF!</definedName>
    <definedName name="XRefPaste108" hidden="1">#REF!</definedName>
    <definedName name="XRefPaste108Row" hidden="1">#REF!</definedName>
    <definedName name="XRefPaste109" hidden="1">#REF!</definedName>
    <definedName name="XRefPaste109Row" hidden="1">#REF!</definedName>
    <definedName name="XRefPaste10Row" hidden="1">#REF!</definedName>
    <definedName name="XRefPaste11" hidden="1">#REF!</definedName>
    <definedName name="XRefPaste110" hidden="1">#REF!</definedName>
    <definedName name="XRefPaste110Row" hidden="1">#REF!</definedName>
    <definedName name="XRefPaste111" hidden="1">#REF!</definedName>
    <definedName name="XRefPaste111Row" hidden="1">#REF!</definedName>
    <definedName name="XRefPaste112" hidden="1">#REF!</definedName>
    <definedName name="XRefPaste112Row" hidden="1">#REF!</definedName>
    <definedName name="XRefPaste113" hidden="1">#REF!</definedName>
    <definedName name="XRefPaste113Row" hidden="1">#REF!</definedName>
    <definedName name="XRefPaste114" hidden="1">#REF!</definedName>
    <definedName name="XRefPaste114Row" hidden="1">#REF!</definedName>
    <definedName name="XRefPaste115" hidden="1">#REF!</definedName>
    <definedName name="XRefPaste115Row" hidden="1">#REF!</definedName>
    <definedName name="XRefPaste116" hidden="1">#REF!</definedName>
    <definedName name="XRefPaste116Row" hidden="1">#REF!</definedName>
    <definedName name="XRefPaste117" hidden="1">#REF!</definedName>
    <definedName name="XRefPaste117Row" hidden="1">#REF!</definedName>
    <definedName name="XRefPaste118" hidden="1">#REF!</definedName>
    <definedName name="XRefPaste118Row" hidden="1">#REF!</definedName>
    <definedName name="XRefPaste119" hidden="1">#REF!</definedName>
    <definedName name="XRefPaste119Row" hidden="1">#REF!</definedName>
    <definedName name="XRefPaste11Row" hidden="1">#REF!</definedName>
    <definedName name="XRefPaste12" hidden="1">#REF!</definedName>
    <definedName name="XRefPaste120" hidden="1">#REF!</definedName>
    <definedName name="XRefPaste120Row" hidden="1">#REF!</definedName>
    <definedName name="XRefPaste121" hidden="1">#REF!</definedName>
    <definedName name="XRefPaste121Row" hidden="1">#REF!</definedName>
    <definedName name="XRefPaste122" hidden="1">#REF!</definedName>
    <definedName name="XRefPaste122Row" hidden="1">#REF!</definedName>
    <definedName name="XRefPaste123" hidden="1">#REF!</definedName>
    <definedName name="XRefPaste123Row" hidden="1">#REF!</definedName>
    <definedName name="XRefPaste124" hidden="1">#REF!</definedName>
    <definedName name="XRefPaste124Row" hidden="1">#REF!</definedName>
    <definedName name="XRefPaste125" hidden="1">#REF!</definedName>
    <definedName name="XRefPaste125Row" hidden="1">#REF!</definedName>
    <definedName name="XRefPaste126" hidden="1">#REF!</definedName>
    <definedName name="XRefPaste126Row" hidden="1">#REF!</definedName>
    <definedName name="XRefPaste127" hidden="1">#REF!</definedName>
    <definedName name="XRefPaste127Row" hidden="1">#REF!</definedName>
    <definedName name="XRefPaste128" hidden="1">#REF!</definedName>
    <definedName name="XRefPaste128Row" hidden="1">#REF!</definedName>
    <definedName name="XRefPaste129" hidden="1">#REF!</definedName>
    <definedName name="XRefPaste129Row" hidden="1">#REF!</definedName>
    <definedName name="XRefPaste12Row" hidden="1">#REF!</definedName>
    <definedName name="XRefPaste130" hidden="1">#REF!</definedName>
    <definedName name="XRefPaste130Row" hidden="1">#REF!</definedName>
    <definedName name="XRefPaste131" hidden="1">#REF!</definedName>
    <definedName name="XRefPaste131Row" hidden="1">#REF!</definedName>
    <definedName name="XRefPaste132" hidden="1">#REF!</definedName>
    <definedName name="XRefPaste132Row" hidden="1">#REF!</definedName>
    <definedName name="XRefPaste133" hidden="1">#REF!</definedName>
    <definedName name="XRefPaste133Row" hidden="1">#REF!</definedName>
    <definedName name="XRefPaste134" hidden="1">#REF!</definedName>
    <definedName name="XRefPaste134Row" hidden="1">#REF!</definedName>
    <definedName name="XRefPaste135" hidden="1">#REF!</definedName>
    <definedName name="XRefPaste135Row" hidden="1">#REF!</definedName>
    <definedName name="XRefPaste136" hidden="1">#REF!</definedName>
    <definedName name="XRefPaste136Row" hidden="1">#REF!</definedName>
    <definedName name="XRefPaste137" hidden="1">#REF!</definedName>
    <definedName name="XRefPaste137Row" hidden="1">#REF!</definedName>
    <definedName name="XRefPaste138" hidden="1">#REF!</definedName>
    <definedName name="XRefPaste138Row" hidden="1">#REF!</definedName>
    <definedName name="XRefPaste139" hidden="1">#REF!</definedName>
    <definedName name="XRefPaste139Row" hidden="1">#REF!</definedName>
    <definedName name="XRefPaste13Row" hidden="1">#REF!</definedName>
    <definedName name="XRefPaste140" hidden="1">#REF!</definedName>
    <definedName name="XRefPaste140Row" hidden="1">#REF!</definedName>
    <definedName name="XRefPaste141" hidden="1">#REF!</definedName>
    <definedName name="XRefPaste141Row" hidden="1">#REF!</definedName>
    <definedName name="XRefPaste142" hidden="1">#REF!</definedName>
    <definedName name="XRefPaste142Row" hidden="1">#REF!</definedName>
    <definedName name="XRefPaste143" hidden="1">#REF!</definedName>
    <definedName name="XRefPaste143Row" hidden="1">#REF!</definedName>
    <definedName name="XRefPaste144" hidden="1">#REF!</definedName>
    <definedName name="XRefPaste144Row" hidden="1">#REF!</definedName>
    <definedName name="XRefPaste145" hidden="1">#REF!</definedName>
    <definedName name="XRefPaste145Row" hidden="1">#REF!</definedName>
    <definedName name="XRefPaste146" hidden="1">#REF!</definedName>
    <definedName name="XRefPaste146Row" hidden="1">#REF!</definedName>
    <definedName name="XRefPaste147" hidden="1">#REF!</definedName>
    <definedName name="XRefPaste147Row" hidden="1">#REF!</definedName>
    <definedName name="XRefPaste148" hidden="1">#REF!</definedName>
    <definedName name="XRefPaste148Row" hidden="1">#REF!</definedName>
    <definedName name="XRefPaste14Row" hidden="1">#REF!</definedName>
    <definedName name="XRefPaste15" hidden="1">#REF!</definedName>
    <definedName name="XRefPaste15Row" hidden="1">#REF!</definedName>
    <definedName name="XRefPaste16" hidden="1">#REF!</definedName>
    <definedName name="XRefPaste17" hidden="1">#REF!</definedName>
    <definedName name="XRefPaste17Row" hidden="1">#REF!</definedName>
    <definedName name="XRefPaste18" hidden="1">#REF!</definedName>
    <definedName name="XRefPaste18Row" hidden="1">#REF!</definedName>
    <definedName name="XRefPaste19" hidden="1">#REF!</definedName>
    <definedName name="XRefPaste19Row" hidden="1">#REF!</definedName>
    <definedName name="XRefPaste1Row" hidden="1">#REF!</definedName>
    <definedName name="XRefPaste20" hidden="1">#REF!</definedName>
    <definedName name="XRefPaste21" hidden="1">#REF!</definedName>
    <definedName name="XRefPaste21Row" hidden="1">#REF!</definedName>
    <definedName name="XRefPaste22" hidden="1">#REF!</definedName>
    <definedName name="XRefPaste23" hidden="1">#REF!</definedName>
    <definedName name="XRefPaste24" hidden="1">#REF!</definedName>
    <definedName name="XRefPaste24Row" hidden="1">#REF!</definedName>
    <definedName name="XRefPaste25" hidden="1">#REF!</definedName>
    <definedName name="XRefPaste25Row" hidden="1">#REF!</definedName>
    <definedName name="XRefPaste26" hidden="1">#REF!</definedName>
    <definedName name="XRefPaste26Row" hidden="1">#REF!</definedName>
    <definedName name="XRefPaste27" hidden="1">#REF!</definedName>
    <definedName name="XRefPaste27Row" hidden="1">#REF!</definedName>
    <definedName name="XRefPaste28" hidden="1">#REF!</definedName>
    <definedName name="XRefPaste28Row" hidden="1">#REF!</definedName>
    <definedName name="XRefPaste29" hidden="1">#REF!</definedName>
    <definedName name="XRefPaste29Row" hidden="1">#REF!</definedName>
    <definedName name="XRefPaste2Row" hidden="1">#REF!</definedName>
    <definedName name="XRefPaste30" hidden="1">#REF!</definedName>
    <definedName name="XRefPaste31" hidden="1">#REF!</definedName>
    <definedName name="XRefPaste32" hidden="1">#REF!</definedName>
    <definedName name="XRefPaste32Row" hidden="1">#REF!</definedName>
    <definedName name="XRefPaste33" hidden="1">#REF!</definedName>
    <definedName name="XRefPaste33Row" hidden="1">#REF!</definedName>
    <definedName name="XRefPaste34" hidden="1">#REF!</definedName>
    <definedName name="XRefPaste34Row" hidden="1">#REF!</definedName>
    <definedName name="XRefPaste35" hidden="1">#REF!</definedName>
    <definedName name="XRefPaste35Row" hidden="1">#REF!</definedName>
    <definedName name="XRefPaste36" hidden="1">#REF!</definedName>
    <definedName name="XRefPaste36Row" hidden="1">#REF!</definedName>
    <definedName name="XRefPaste37" hidden="1">#REF!</definedName>
    <definedName name="XRefPaste37Row" hidden="1">#REF!</definedName>
    <definedName name="XRefPaste38" hidden="1">#REF!</definedName>
    <definedName name="XRefPaste38Row" hidden="1">#REF!</definedName>
    <definedName name="XRefPaste39" hidden="1">#REF!</definedName>
    <definedName name="XRefPaste39Row" hidden="1">#REF!</definedName>
    <definedName name="XRefPaste40" hidden="1">#REF!</definedName>
    <definedName name="XRefPaste40Row" hidden="1">#REF!</definedName>
    <definedName name="XRefPaste41" hidden="1">#REF!</definedName>
    <definedName name="XRefPaste41Row" hidden="1">#REF!</definedName>
    <definedName name="XRefPaste42" hidden="1">#REF!</definedName>
    <definedName name="XRefPaste42Row" hidden="1">#REF!</definedName>
    <definedName name="XRefPaste43" hidden="1">#REF!</definedName>
    <definedName name="XRefPaste43Row" hidden="1">#REF!</definedName>
    <definedName name="XRefPaste44" hidden="1">#REF!</definedName>
    <definedName name="XRefPaste44Row" hidden="1">#REF!</definedName>
    <definedName name="XRefPaste45" hidden="1">#REF!</definedName>
    <definedName name="XRefPaste45Row" hidden="1">#REF!</definedName>
    <definedName name="XRefPaste46" hidden="1">#REF!</definedName>
    <definedName name="XRefPaste46Row" hidden="1">#REF!</definedName>
    <definedName name="XRefPaste47" hidden="1">#REF!</definedName>
    <definedName name="XRefPaste47Row" hidden="1">#REF!</definedName>
    <definedName name="XRefPaste48" hidden="1">#REF!</definedName>
    <definedName name="XRefPaste48Row" hidden="1">#REF!</definedName>
    <definedName name="XRefPaste49" hidden="1">#REF!</definedName>
    <definedName name="XRefPaste49Row" hidden="1">#REF!</definedName>
    <definedName name="XRefPaste4Row" hidden="1">#REF!</definedName>
    <definedName name="XRefPaste50" hidden="1">#REF!</definedName>
    <definedName name="XRefPaste50Row" hidden="1">#REF!</definedName>
    <definedName name="XRefPaste51" hidden="1">#REF!</definedName>
    <definedName name="XRefPaste51Row" hidden="1">#REF!</definedName>
    <definedName name="XRefPaste52" hidden="1">#REF!</definedName>
    <definedName name="XRefPaste52Row" hidden="1">#REF!</definedName>
    <definedName name="XRefPaste53" hidden="1">#REF!</definedName>
    <definedName name="XRefPaste53Row" hidden="1">#REF!</definedName>
    <definedName name="XRefPaste54" hidden="1">#REF!</definedName>
    <definedName name="XRefPaste54Row" hidden="1">#REF!</definedName>
    <definedName name="XRefPaste55" hidden="1">#REF!</definedName>
    <definedName name="XRefPaste55Row" hidden="1">#REF!</definedName>
    <definedName name="XRefPaste56" hidden="1">#REF!</definedName>
    <definedName name="XRefPaste56Row" hidden="1">#REF!</definedName>
    <definedName name="XRefPaste57" hidden="1">#REF!</definedName>
    <definedName name="XRefPaste57Row" hidden="1">#REF!</definedName>
    <definedName name="XRefPaste58" hidden="1">#REF!</definedName>
    <definedName name="XRefPaste58Row" hidden="1">#REF!</definedName>
    <definedName name="XRefPaste59" hidden="1">#REF!</definedName>
    <definedName name="XRefPaste59Row" hidden="1">#REF!</definedName>
    <definedName name="XRefPaste5Row" hidden="1">#REF!</definedName>
    <definedName name="XRefPaste60" hidden="1">#REF!</definedName>
    <definedName name="XRefPaste60Row" hidden="1">#REF!</definedName>
    <definedName name="XRefPaste61" hidden="1">#REF!</definedName>
    <definedName name="XRefPaste61Row" hidden="1">#REF!</definedName>
    <definedName name="XRefPaste62" hidden="1">#REF!</definedName>
    <definedName name="XRefPaste62Row" hidden="1">#REF!</definedName>
    <definedName name="XRefPaste63" hidden="1">#REF!</definedName>
    <definedName name="XRefPaste63Row" hidden="1">#REF!</definedName>
    <definedName name="XRefPaste64" hidden="1">#REF!</definedName>
    <definedName name="XRefPaste64Row" hidden="1">#REF!</definedName>
    <definedName name="XRefPaste65" hidden="1">#REF!</definedName>
    <definedName name="XRefPaste65Row" hidden="1">#REF!</definedName>
    <definedName name="XRefPaste66" hidden="1">#REF!</definedName>
    <definedName name="XRefPaste66Row" hidden="1">#REF!</definedName>
    <definedName name="XRefPaste67" hidden="1">#REF!</definedName>
    <definedName name="XRefPaste67Row" hidden="1">#REF!</definedName>
    <definedName name="XRefPaste68" hidden="1">#REF!</definedName>
    <definedName name="XRefPaste68Row" hidden="1">#REF!</definedName>
    <definedName name="XRefPaste69" hidden="1">#REF!</definedName>
    <definedName name="XRefPaste69Row" hidden="1">#REF!</definedName>
    <definedName name="XRefPaste6Row" hidden="1">#REF!</definedName>
    <definedName name="XRefPaste7" hidden="1">#REF!</definedName>
    <definedName name="XRefPaste70" hidden="1">#REF!</definedName>
    <definedName name="XRefPaste70Row" hidden="1">#REF!</definedName>
    <definedName name="XRefPaste71" hidden="1">#REF!</definedName>
    <definedName name="XRefPaste71Row" hidden="1">#REF!</definedName>
    <definedName name="XRefPaste72" hidden="1">#REF!</definedName>
    <definedName name="XRefPaste72Row" hidden="1">#REF!</definedName>
    <definedName name="XRefPaste73" hidden="1">#REF!</definedName>
    <definedName name="XRefPaste73Row" hidden="1">#REF!</definedName>
    <definedName name="XRefPaste74" hidden="1">#REF!</definedName>
    <definedName name="XRefPaste74Row" hidden="1">#REF!</definedName>
    <definedName name="XRefPaste75" hidden="1">#REF!</definedName>
    <definedName name="XRefPaste75Row" hidden="1">#REF!</definedName>
    <definedName name="XRefPaste76" hidden="1">#REF!</definedName>
    <definedName name="XRefPaste76Row" hidden="1">#REF!</definedName>
    <definedName name="XRefPaste77" hidden="1">#REF!</definedName>
    <definedName name="XRefPaste77Row" hidden="1">#REF!</definedName>
    <definedName name="XRefPaste78" hidden="1">#REF!</definedName>
    <definedName name="XRefPaste78Row" hidden="1">#REF!</definedName>
    <definedName name="XRefPaste79" hidden="1">#REF!</definedName>
    <definedName name="XRefPaste79Row" hidden="1">#REF!</definedName>
    <definedName name="XRefPaste7Row" hidden="1">#REF!</definedName>
    <definedName name="XRefPaste8" hidden="1">#REF!</definedName>
    <definedName name="XRefPaste80" hidden="1">#REF!</definedName>
    <definedName name="XRefPaste80Row" hidden="1">#REF!</definedName>
    <definedName name="XRefPaste81" hidden="1">#REF!</definedName>
    <definedName name="XRefPaste81Row" hidden="1">#REF!</definedName>
    <definedName name="XRefPaste82" hidden="1">#REF!</definedName>
    <definedName name="XRefPaste82Row" hidden="1">#REF!</definedName>
    <definedName name="XRefPaste83" hidden="1">#REF!</definedName>
    <definedName name="XRefPaste83Row" hidden="1">#REF!</definedName>
    <definedName name="XRefPaste84" hidden="1">#REF!</definedName>
    <definedName name="XRefPaste84Row" hidden="1">#REF!</definedName>
    <definedName name="XRefPaste85" hidden="1">#REF!</definedName>
    <definedName name="XRefPaste85Row" hidden="1">#REF!</definedName>
    <definedName name="XRefPaste86" hidden="1">#REF!</definedName>
    <definedName name="XRefPaste86Row" hidden="1">#REF!</definedName>
    <definedName name="XRefPaste87" hidden="1">#REF!</definedName>
    <definedName name="XRefPaste87Row" hidden="1">#REF!</definedName>
    <definedName name="XRefPaste88" hidden="1">#REF!</definedName>
    <definedName name="XRefPaste88Row" hidden="1">#REF!</definedName>
    <definedName name="XRefPaste89" hidden="1">#REF!</definedName>
    <definedName name="XRefPaste89Row" hidden="1">#REF!</definedName>
    <definedName name="XRefPaste8Row" hidden="1">#REF!</definedName>
    <definedName name="XRefPaste9" hidden="1">#REF!</definedName>
    <definedName name="XRefPaste90" hidden="1">#REF!</definedName>
    <definedName name="XRefPaste90Row" hidden="1">#REF!</definedName>
    <definedName name="XRefPaste91" hidden="1">#REF!</definedName>
    <definedName name="XRefPaste91Row" hidden="1">#REF!</definedName>
    <definedName name="XRefPaste92" hidden="1">#REF!</definedName>
    <definedName name="XRefPaste92Row" hidden="1">#REF!</definedName>
    <definedName name="XRefPaste93" hidden="1">#REF!</definedName>
    <definedName name="XRefPaste93Row" hidden="1">#REF!</definedName>
    <definedName name="XRefPaste94" hidden="1">#REF!</definedName>
    <definedName name="XRefPaste94Row" hidden="1">#REF!</definedName>
    <definedName name="XRefPaste95" hidden="1">#REF!</definedName>
    <definedName name="XRefPaste95Row" hidden="1">#REF!</definedName>
    <definedName name="XRefPaste96" hidden="1">#REF!</definedName>
    <definedName name="XRefPaste96Row" hidden="1">#REF!</definedName>
    <definedName name="XRefPaste97" hidden="1">#REF!</definedName>
    <definedName name="XRefPaste97Row" hidden="1">#REF!</definedName>
    <definedName name="XRefPaste98" hidden="1">#REF!</definedName>
    <definedName name="XRefPaste98Row" hidden="1">#REF!</definedName>
    <definedName name="XRefPaste99" hidden="1">#REF!</definedName>
    <definedName name="XRefPaste99Row" hidden="1">#REF!</definedName>
    <definedName name="XRefPaste9Row" hidden="1">#REF!</definedName>
    <definedName name="XRefPasteRangeCount" hidden="1">1</definedName>
    <definedName name="xx">#REF!</definedName>
    <definedName name="zdfd"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5" i="15" l="1"/>
  <c r="C105" i="15"/>
  <c r="B105" i="15"/>
  <c r="B59" i="15"/>
  <c r="C47" i="15"/>
  <c r="D30" i="15"/>
  <c r="E26" i="15"/>
  <c r="C26" i="15"/>
  <c r="E25" i="15"/>
  <c r="C25" i="15"/>
  <c r="C19" i="15"/>
  <c r="C311" i="9"/>
  <c r="C305" i="9"/>
  <c r="C223" i="9"/>
  <c r="B222" i="9"/>
  <c r="B223" i="9" s="1"/>
  <c r="B209" i="9"/>
  <c r="B211" i="9" s="1"/>
  <c r="C207" i="9"/>
  <c r="C211" i="9" s="1"/>
  <c r="B199" i="9"/>
  <c r="B190" i="9"/>
  <c r="B192" i="9" s="1"/>
  <c r="D181" i="9"/>
  <c r="C181" i="9"/>
  <c r="B181" i="9"/>
  <c r="E180" i="9"/>
  <c r="E179" i="9"/>
  <c r="E178" i="9"/>
  <c r="E177" i="9"/>
  <c r="E176" i="9"/>
  <c r="E152" i="9"/>
  <c r="D152" i="9"/>
  <c r="C119" i="9"/>
  <c r="B119" i="9"/>
  <c r="L13" i="6"/>
  <c r="J13" i="6"/>
  <c r="I13" i="6"/>
  <c r="H13" i="6"/>
  <c r="G13" i="6"/>
  <c r="F13" i="6"/>
  <c r="E13" i="6"/>
  <c r="D13" i="6"/>
  <c r="C13" i="6"/>
  <c r="B13" i="6"/>
  <c r="K12" i="6"/>
  <c r="J12" i="6"/>
  <c r="I12" i="6"/>
  <c r="H12" i="6"/>
  <c r="G12" i="6"/>
  <c r="F12" i="6"/>
  <c r="E12" i="6"/>
  <c r="D12" i="6"/>
  <c r="C12" i="6"/>
  <c r="B12" i="6"/>
  <c r="K11" i="6"/>
  <c r="K10" i="6"/>
  <c r="K9" i="6"/>
  <c r="J9" i="6"/>
  <c r="K8" i="6"/>
  <c r="K7" i="6"/>
  <c r="C37" i="5"/>
  <c r="B37" i="5"/>
  <c r="C35" i="5"/>
  <c r="B35" i="5"/>
  <c r="B34" i="5"/>
  <c r="B26" i="5"/>
  <c r="B17" i="5"/>
  <c r="B15" i="5"/>
  <c r="B13" i="5"/>
  <c r="B11" i="5"/>
  <c r="B10" i="5"/>
  <c r="C69" i="12"/>
  <c r="B69" i="12"/>
  <c r="B62" i="12"/>
  <c r="C60" i="12"/>
  <c r="B60" i="12"/>
  <c r="C57" i="12"/>
  <c r="B57" i="12"/>
  <c r="C56" i="12"/>
  <c r="B56" i="12"/>
  <c r="B49" i="12"/>
  <c r="B40" i="12"/>
  <c r="B39" i="12"/>
  <c r="C37" i="12"/>
  <c r="B37" i="12"/>
  <c r="C33" i="12"/>
  <c r="C28" i="12"/>
  <c r="B28" i="12"/>
  <c r="C5" i="12"/>
  <c r="B5" i="12"/>
  <c r="F74" i="11"/>
  <c r="E74" i="11"/>
  <c r="C74" i="11"/>
  <c r="B74" i="11"/>
  <c r="F69" i="11"/>
  <c r="E69" i="11"/>
  <c r="C69" i="11"/>
  <c r="B69" i="11"/>
  <c r="C67" i="11"/>
  <c r="B67" i="11"/>
  <c r="F51" i="11"/>
  <c r="E51" i="11"/>
  <c r="C40" i="11"/>
  <c r="B40" i="11"/>
  <c r="C33" i="11"/>
  <c r="F29" i="11"/>
  <c r="E29" i="11"/>
  <c r="C29" i="11"/>
  <c r="B29" i="11"/>
  <c r="B27" i="11"/>
  <c r="C26" i="11"/>
  <c r="B26" i="11"/>
  <c r="E24" i="11"/>
  <c r="E18" i="11"/>
  <c r="F13" i="11"/>
  <c r="C11" i="11"/>
  <c r="B11" i="11"/>
  <c r="F6" i="11"/>
  <c r="E6" i="11"/>
  <c r="C6" i="11"/>
  <c r="B6" i="11"/>
  <c r="F50" i="1"/>
  <c r="E50" i="1"/>
  <c r="D50" i="1"/>
  <c r="H40" i="1"/>
  <c r="G40" i="1"/>
  <c r="F40" i="1"/>
  <c r="E40" i="1"/>
  <c r="F12" i="1"/>
  <c r="E181" i="9" l="1"/>
  <c r="B71" i="12" l="1"/>
</calcChain>
</file>

<file path=xl/sharedStrings.xml><?xml version="1.0" encoding="utf-8"?>
<sst xmlns="http://schemas.openxmlformats.org/spreadsheetml/2006/main" count="687" uniqueCount="554">
  <si>
    <t>INFORMACION GENERAL DE LA ENTIDAD</t>
  </si>
  <si>
    <t>Presidente</t>
  </si>
  <si>
    <t>Síndico</t>
  </si>
  <si>
    <t>N°</t>
  </si>
  <si>
    <t>Accionista</t>
  </si>
  <si>
    <t>Número de acciones</t>
  </si>
  <si>
    <t>Cantidad de Acciones</t>
  </si>
  <si>
    <t>Voto</t>
  </si>
  <si>
    <t>Monto</t>
  </si>
  <si>
    <t>% de participación de capital integrado</t>
  </si>
  <si>
    <t xml:space="preserve">1. </t>
  </si>
  <si>
    <t>1.1</t>
  </si>
  <si>
    <t>1.2</t>
  </si>
  <si>
    <t>1.3</t>
  </si>
  <si>
    <t>1.4</t>
  </si>
  <si>
    <t>1.5</t>
  </si>
  <si>
    <t>1.6</t>
  </si>
  <si>
    <t>1.7</t>
  </si>
  <si>
    <t>1.8</t>
  </si>
  <si>
    <t xml:space="preserve">2. </t>
  </si>
  <si>
    <t>2.1</t>
  </si>
  <si>
    <t>2.2</t>
  </si>
  <si>
    <t>2.3</t>
  </si>
  <si>
    <t xml:space="preserve"> IDENTIFICACION:</t>
  </si>
  <si>
    <t xml:space="preserve"> ANTECEDENTES DE CONSTITUCIÓN DE LA SOCIEDAD:</t>
  </si>
  <si>
    <t xml:space="preserve"> ADMINISTRACION :</t>
  </si>
  <si>
    <t>3.</t>
  </si>
  <si>
    <t>4.</t>
  </si>
  <si>
    <t xml:space="preserve"> CAPITAL Y PROPIEDAD:</t>
  </si>
  <si>
    <t>5.</t>
  </si>
  <si>
    <t xml:space="preserve"> AUDITOR EXTERNO INDEPENDIENTE</t>
  </si>
  <si>
    <t>5.1</t>
  </si>
  <si>
    <t>5.2</t>
  </si>
  <si>
    <t>6.</t>
  </si>
  <si>
    <t xml:space="preserve"> PERSONAS VINCULADAS</t>
  </si>
  <si>
    <t xml:space="preserve"> REGISTRO CNV:</t>
  </si>
  <si>
    <t xml:space="preserve"> CODIGO BOLSA:</t>
  </si>
  <si>
    <t xml:space="preserve"> DIRECCION OFICINA PRINCIPAL:</t>
  </si>
  <si>
    <t xml:space="preserve"> TELEFONO:</t>
  </si>
  <si>
    <t xml:space="preserve"> E-MAIL:</t>
  </si>
  <si>
    <t xml:space="preserve"> SITIO PAGINA WEB:</t>
  </si>
  <si>
    <t xml:space="preserve"> DOMICILIO LEGAL:</t>
  </si>
  <si>
    <t xml:space="preserve"> INSCRIPCION EN EL REGISTRO PUBLICO:</t>
  </si>
  <si>
    <t xml:space="preserve"> REFORMAS DE ESTATUTOS:</t>
  </si>
  <si>
    <t xml:space="preserve"> NOMBRE O RAZON SOCIAL:</t>
  </si>
  <si>
    <t>NOMBRE Y APELLIDO</t>
  </si>
  <si>
    <t xml:space="preserve">CARGO </t>
  </si>
  <si>
    <t>ACTIVO CORRIENTE</t>
  </si>
  <si>
    <t>Caja</t>
  </si>
  <si>
    <t>Recaudaciones a Depositar</t>
  </si>
  <si>
    <t>Bancos</t>
  </si>
  <si>
    <t>Títulos de Renta Variable</t>
  </si>
  <si>
    <t>Títulos de Renta Fija</t>
  </si>
  <si>
    <t>Menos: Previsión por menor valor</t>
  </si>
  <si>
    <t>Deudores por Intermediación</t>
  </si>
  <si>
    <t>Documentos y cuentas por cobrar</t>
  </si>
  <si>
    <t>Deudores Varios</t>
  </si>
  <si>
    <t>Cuentas por cobrar a Personas y Empresas Relacionadas</t>
  </si>
  <si>
    <t>Derechos sobre títulos por Contratos de Underwriting</t>
  </si>
  <si>
    <t>Otros Activos</t>
  </si>
  <si>
    <t>TOTAL ACTIVO CORRIENTE</t>
  </si>
  <si>
    <t>ACTIVO NO CORRIENTE</t>
  </si>
  <si>
    <t>Acción de la Bolsa de Valores</t>
  </si>
  <si>
    <t>Créditos</t>
  </si>
  <si>
    <t>Créditos en Gestión de Cobro</t>
  </si>
  <si>
    <t>(Depreciación acumulada)</t>
  </si>
  <si>
    <t>Licencia</t>
  </si>
  <si>
    <t>Marcas</t>
  </si>
  <si>
    <t>Gastos de desarrollo</t>
  </si>
  <si>
    <t>(Amortización Acumulada)</t>
  </si>
  <si>
    <t>TOTAL ACTIVO NO CORRIENTE</t>
  </si>
  <si>
    <t>TOTAL ACTIVO</t>
  </si>
  <si>
    <t>ACTIVO</t>
  </si>
  <si>
    <t>PASIVO</t>
  </si>
  <si>
    <t>PASIVO CORRIENTE</t>
  </si>
  <si>
    <t>Acreedores por Intermediación</t>
  </si>
  <si>
    <t>Acreedores Varios</t>
  </si>
  <si>
    <t>Obligac. por Administración de Cartera</t>
  </si>
  <si>
    <t>Sobregrio en cuenta corriente</t>
  </si>
  <si>
    <t>Intereses a Devengar</t>
  </si>
  <si>
    <t>Impuesto a la Renta a pagar</t>
  </si>
  <si>
    <t>IVA a pagar</t>
  </si>
  <si>
    <t>Retenciones de impuestos</t>
  </si>
  <si>
    <t>Aportes y Retenciones a pagar</t>
  </si>
  <si>
    <t>Préstamos de terceros</t>
  </si>
  <si>
    <t>TOTAL PASIVO CORRIENTE</t>
  </si>
  <si>
    <t>PASIVO NO CORRIENTE</t>
  </si>
  <si>
    <t>Cuentas a Pagar</t>
  </si>
  <si>
    <t>Préstamos en Bancos</t>
  </si>
  <si>
    <t>Previsión para indemnización</t>
  </si>
  <si>
    <t>TOTAL PASIVO NO CORRIENTE</t>
  </si>
  <si>
    <t>TOTAL PASIVO</t>
  </si>
  <si>
    <t>PATRIMONIO NETO</t>
  </si>
  <si>
    <t>TOTAL PATRIMONIO NETO (según el Estado de Variación del Patrimonio Neto)</t>
  </si>
  <si>
    <t>TOTAL PASIVO Y PATRIMONIO NETO</t>
  </si>
  <si>
    <t>Comisiones por operaciones en rueda</t>
  </si>
  <si>
    <t>Comisiones por operaciones fuera de rueda</t>
  </si>
  <si>
    <t>Comisiones por contratos de colocación primaria</t>
  </si>
  <si>
    <t>Por intermediación de acciones en rueda</t>
  </si>
  <si>
    <t>Por intermediación de renta fija en rueda</t>
  </si>
  <si>
    <t>Comisiones por contratos de colocación primaria de acciones</t>
  </si>
  <si>
    <t>Comisiones por contratos de colocación primaria de renta fija</t>
  </si>
  <si>
    <t>Ingresos por administración de cartera</t>
  </si>
  <si>
    <t>Ingresos por custodia de valores</t>
  </si>
  <si>
    <t>Ingresos por asesoría financiera</t>
  </si>
  <si>
    <t>Ingresos por intereses y dividendos de cartera propia</t>
  </si>
  <si>
    <t>Ingresos por venta de cartera propia</t>
  </si>
  <si>
    <t>Ingresos por venta de cartera propia a personas y empresas relacionadas</t>
  </si>
  <si>
    <t>GASTOS OPERATIVOS</t>
  </si>
  <si>
    <t>Gastos por comisiones y servicios</t>
  </si>
  <si>
    <t>Aranceles por negociación Bolsa de Valores</t>
  </si>
  <si>
    <t>RESULTADO OPERATIVO BRUTO</t>
  </si>
  <si>
    <t>GASTOS DE COMERCIALIZACIÓN</t>
  </si>
  <si>
    <t>Publicidad</t>
  </si>
  <si>
    <t>Folletos e impresiones</t>
  </si>
  <si>
    <t>Previsión, amortización y depreciaciones</t>
  </si>
  <si>
    <t>Alquileres</t>
  </si>
  <si>
    <t>Gastos generales</t>
  </si>
  <si>
    <t>Impuestos, tasas y contribuciones</t>
  </si>
  <si>
    <t>RESULTADO OPERATIVO NETO</t>
  </si>
  <si>
    <t>Otros Ingresos</t>
  </si>
  <si>
    <t>Otros egresos</t>
  </si>
  <si>
    <t>Generados por activos</t>
  </si>
  <si>
    <t>Diferencias de cambio</t>
  </si>
  <si>
    <t>Generados por pasivos</t>
  </si>
  <si>
    <t>Ingresos extraordinarios</t>
  </si>
  <si>
    <t>Egresos extraordinarios</t>
  </si>
  <si>
    <t>AJUSTE DE RESULTADO DE EJERCICIOS ANTERIORES</t>
  </si>
  <si>
    <t>Ingresos</t>
  </si>
  <si>
    <t>Egresos</t>
  </si>
  <si>
    <t>UTILIDAD O (PERDIDA)</t>
  </si>
  <si>
    <t>IMPUESTO A LA RENTA</t>
  </si>
  <si>
    <t>RESULTADO DEL EJERCICIO</t>
  </si>
  <si>
    <t>Efectivo y su equivalente al cierre del período</t>
  </si>
  <si>
    <t>Efectivo y su equivalente al comienzo del período</t>
  </si>
  <si>
    <t>Aumento (o disminución) neto de efectivo y sus equivalentes</t>
  </si>
  <si>
    <t>Efectivo neto en actividades de financiamiento</t>
  </si>
  <si>
    <t>Intereses pagados</t>
  </si>
  <si>
    <t>Dividendos pagados</t>
  </si>
  <si>
    <t>Proveniente de préstamos y otras deudas</t>
  </si>
  <si>
    <t>Aportes de capital</t>
  </si>
  <si>
    <t>Flujo de Efectivo por Actividades de Financiamiento</t>
  </si>
  <si>
    <t>Efectivo neto por (o usado) en actividades de inversión</t>
  </si>
  <si>
    <t>Dividendos percibidos</t>
  </si>
  <si>
    <t>Intereses percibidos</t>
  </si>
  <si>
    <t>Adquisición de Acciones y Títulos de Deuda (Cartera propia)</t>
  </si>
  <si>
    <t>Compra de propiedad, planta y equipo</t>
  </si>
  <si>
    <t>Inversiones en otras empresas</t>
  </si>
  <si>
    <t>Flujo de Efectivo por Actividades de Inversión</t>
  </si>
  <si>
    <t>Efectivo neto de actividades de operación</t>
  </si>
  <si>
    <t>Impuesto a la Renta</t>
  </si>
  <si>
    <t>Efectivo neto de actividades de operación antes de impuestos</t>
  </si>
  <si>
    <t>Pagos a proveedores</t>
  </si>
  <si>
    <t>Aumento (disminución) en pasivos operativos</t>
  </si>
  <si>
    <t>Fondos colocados a corto plazo</t>
  </si>
  <si>
    <t>(Aumento) disminución en los activos de operación</t>
  </si>
  <si>
    <t>Total de efectivo de las actividades operativas antes de cambios en los activos de operaciones</t>
  </si>
  <si>
    <t>Efectivo generado (usado) por otras actividades</t>
  </si>
  <si>
    <t>Efectivo pagado a empleados</t>
  </si>
  <si>
    <t>Ingreso en efectivo por comisiones y otros</t>
  </si>
  <si>
    <t>Flujo de Efectivo por las Actividades Operativas</t>
  </si>
  <si>
    <t>Inversiones Temporarias</t>
  </si>
  <si>
    <t>Movimientos</t>
  </si>
  <si>
    <t>Saldo al inicio del ejercicio</t>
  </si>
  <si>
    <t>Movimientos subsecuentes</t>
  </si>
  <si>
    <t>Resultado del ejercicio</t>
  </si>
  <si>
    <t>Total período actual</t>
  </si>
  <si>
    <t>Total período anterior</t>
  </si>
  <si>
    <t>CAPITAL</t>
  </si>
  <si>
    <t>Suscripto</t>
  </si>
  <si>
    <t>A Integrar</t>
  </si>
  <si>
    <t>Integrado</t>
  </si>
  <si>
    <t>RESERVAS</t>
  </si>
  <si>
    <t>Legal</t>
  </si>
  <si>
    <t>Facultativa</t>
  </si>
  <si>
    <t>Revalúo</t>
  </si>
  <si>
    <t>RESULTADOS</t>
  </si>
  <si>
    <t>Acumulados</t>
  </si>
  <si>
    <t>Del Ejercicio</t>
  </si>
  <si>
    <t>Periodo actual</t>
  </si>
  <si>
    <t>Periodo anterior</t>
  </si>
  <si>
    <t>ACTIVOS Y PASIVOS EN MONEDA EXTRANJERA</t>
  </si>
  <si>
    <t>DETALLE</t>
  </si>
  <si>
    <t>SALDO PERIODO ACTUAL (GUARANIES)</t>
  </si>
  <si>
    <t>MONEDA EXTRANJERA CLASE</t>
  </si>
  <si>
    <t>MONEDA EXTRANJERA MONTO</t>
  </si>
  <si>
    <t>CAMBIO CIERRE EJERCICIO ANTERIOR</t>
  </si>
  <si>
    <t>SALDO AL CIERRE EJERCICIO ANTERIOR GUARANIES</t>
  </si>
  <si>
    <t>ACTIVOS CORRIENTES</t>
  </si>
  <si>
    <t>ACTIVOS NO CORRIENTES</t>
  </si>
  <si>
    <t>CONCEPTO</t>
  </si>
  <si>
    <t>TIPO DE CAMBIO PERIODO ACTUAL</t>
  </si>
  <si>
    <t>MONTO AJUSTADO PERIODO ACTUAL G.</t>
  </si>
  <si>
    <t>TIPO DE CAMBIO PERIODO ANTERIOR</t>
  </si>
  <si>
    <t>MONTO AJUSTADO PERIODO ANTERIOR G.</t>
  </si>
  <si>
    <t>GANANCIAS POR VALUACIÓN DE ACTIVOS MONETARIOS EN MONEDA EXTRANJERA</t>
  </si>
  <si>
    <t>GANANCIAS POR VALUACIÓN DE PASIVOS MONETARIOS EN MONEDA EXTRANJERA</t>
  </si>
  <si>
    <t>PÉRDIDAS POR VALUACIÓN DE ACTIVOS MONETARIOS EN MONEDA EXTRANJERA</t>
  </si>
  <si>
    <t>PÉRDIDAS POR VALUACIÓN DE PASIVOS MONETARIOS EN MONEDA EXTRANJERA</t>
  </si>
  <si>
    <t>INFORMACIÓN SOBRE EL DOCUMENTO Y EMISOR</t>
  </si>
  <si>
    <t>VALOR CONTABLE</t>
  </si>
  <si>
    <t>CUENTAS</t>
  </si>
  <si>
    <t>Cantidad</t>
  </si>
  <si>
    <t>Valor Nominal</t>
  </si>
  <si>
    <t>AUMENTOS</t>
  </si>
  <si>
    <t>VENCIMIENTO</t>
  </si>
  <si>
    <t>DISMINUCIÓN</t>
  </si>
  <si>
    <t>Capital Integrado</t>
  </si>
  <si>
    <t>Aportes no capitalizados</t>
  </si>
  <si>
    <t>Resultados Acumulados</t>
  </si>
  <si>
    <t>Resultados del Ejercicio</t>
  </si>
  <si>
    <t>TOTAL</t>
  </si>
  <si>
    <t>Concepto</t>
  </si>
  <si>
    <t>Totales:</t>
  </si>
  <si>
    <t>Síndico Suplente</t>
  </si>
  <si>
    <t>Gastos no devengados (Nota 5)</t>
  </si>
  <si>
    <t>Director Titular</t>
  </si>
  <si>
    <t>-</t>
  </si>
  <si>
    <t xml:space="preserve">2.1. Naturaleza jurídica de las actividades de la sociedad. </t>
  </si>
  <si>
    <t xml:space="preserve">2.2. Participación en otras empresas. </t>
  </si>
  <si>
    <t>Ingresos por operaciones y servicios a personas relacionadas</t>
  </si>
  <si>
    <t>Ingresos por operaciones y servicios extrabursátiles</t>
  </si>
  <si>
    <t>Al cierre del periodo informado, no se han constituido previsiones.</t>
  </si>
  <si>
    <t>La base de preparación del estado de flujo de efectivo es el método dirécto, con la clasificación de flujo de efectivo por actividades operativas, de inversión y de financiamiento.</t>
  </si>
  <si>
    <t>Bono</t>
  </si>
  <si>
    <t>BVPASA</t>
  </si>
  <si>
    <t>Acción</t>
  </si>
  <si>
    <t>Verbank Securities Casa de Bolsa S.A.</t>
  </si>
  <si>
    <t>RES. N° 69E/18 del 30 de Octubre de 2.018</t>
  </si>
  <si>
    <t>CB026</t>
  </si>
  <si>
    <t>Calle Quesada Nº 4926, Edificio Atlas Center, Piso 5</t>
  </si>
  <si>
    <t>(+595) 985 808 039</t>
  </si>
  <si>
    <t>jorge@verbanksecurities.com</t>
  </si>
  <si>
    <t xml:space="preserve">en desarrollo </t>
  </si>
  <si>
    <t xml:space="preserve"> ESCRITURA Nº: </t>
  </si>
  <si>
    <t>47 de fecha 18 de setiembre 2017</t>
  </si>
  <si>
    <t>Nº 01 Folio 01-11 y siguientes de fecha 12 de Octubre de 2017</t>
  </si>
  <si>
    <t>No se registran modificaciones</t>
  </si>
  <si>
    <t>Representante Legal</t>
  </si>
  <si>
    <t>Jorge Daniel Usandivaras</t>
  </si>
  <si>
    <t>Tomás Usandivaras</t>
  </si>
  <si>
    <t xml:space="preserve">Oscar Antonio Mersan Galli </t>
  </si>
  <si>
    <t>Valeria María Canova Recalde</t>
  </si>
  <si>
    <t>Mirna Ramos</t>
  </si>
  <si>
    <t>Capital Emitido Gs.</t>
  </si>
  <si>
    <t xml:space="preserve">Capital Suscripto Gs. </t>
  </si>
  <si>
    <t xml:space="preserve">Capital Integrado Gs. </t>
  </si>
  <si>
    <t>4.1</t>
  </si>
  <si>
    <t>4.2</t>
  </si>
  <si>
    <t>4.3</t>
  </si>
  <si>
    <t>4.4</t>
  </si>
  <si>
    <t>5.5</t>
  </si>
  <si>
    <t>Valor nominal de las acciones Gs.</t>
  </si>
  <si>
    <t>Verbank S.R.L.</t>
  </si>
  <si>
    <t>Del 1 al 1.690</t>
  </si>
  <si>
    <t>Del 1.691 al 1.700</t>
  </si>
  <si>
    <t xml:space="preserve">Total </t>
  </si>
  <si>
    <t>CUADRO DEL CAPITAL SUSCRITO E INTEGRADO</t>
  </si>
  <si>
    <t xml:space="preserve"> AUDITOR EXTERNO INDEPENDIENTE DESIGNADO: Deloitte&amp;Touche - Paraguay</t>
  </si>
  <si>
    <t xml:space="preserve"> NUMERO DE INSCRIPCIÓN EN EL REGISTRO DE LA CNV: AE 021</t>
  </si>
  <si>
    <t>Personas / Sociedades Vinculadas</t>
  </si>
  <si>
    <t>Derecho a   Voto</t>
  </si>
  <si>
    <t>Factor de vinculaciones (*)</t>
  </si>
  <si>
    <t>(1) por acciones</t>
  </si>
  <si>
    <t>Accionistas</t>
  </si>
  <si>
    <t>(*) Según Ley 1284/98 de Mercado de Valores y Resolucion 763/04</t>
  </si>
  <si>
    <t>1.700 con acciones Nominativas, Ordinarias e Indivisibles</t>
  </si>
  <si>
    <t>Intereses a cobrar por inversiones temporarias</t>
  </si>
  <si>
    <t>Disponibilidades (Nota 6)</t>
  </si>
  <si>
    <t>Créditos (Nota 8)</t>
  </si>
  <si>
    <t>Inversiones Temporarias (Nota 7)</t>
  </si>
  <si>
    <t>Otros Activos Corrientes (Nota 12)</t>
  </si>
  <si>
    <t>Inversiones Permanentes (Nota 7)</t>
  </si>
  <si>
    <t xml:space="preserve">Menos: Previsión para incobrables </t>
  </si>
  <si>
    <t xml:space="preserve">Menos: Previsión por cuentas a cobrar a personas y empresas relacionadas </t>
  </si>
  <si>
    <t>Activos Intangibles y Cargos Diferidos (Nota 11)</t>
  </si>
  <si>
    <t>Otros Activos No Corrientes (Nota 12)</t>
  </si>
  <si>
    <t>Menos: Previsión por cuentas a cobrar a personas y empresas relacionadas</t>
  </si>
  <si>
    <t>Bienes de Uso (Nota 9)</t>
  </si>
  <si>
    <t>Cuentas a Pagar a Personas y Empresas Relacionadas (Nota 17)</t>
  </si>
  <si>
    <t>Préstamos Financieros (Nota 13)</t>
  </si>
  <si>
    <t>Provisiones (Nota 19)</t>
  </si>
  <si>
    <t>Otros Pasivos Corrientes (Nota 20)</t>
  </si>
  <si>
    <t>Obligac. por Contratos de underwriting (Nota 18)</t>
  </si>
  <si>
    <t>Oblig. Por Administración de Cartera</t>
  </si>
  <si>
    <t>Cuentas a Pagar a Personas y Empresas Relacionadas (Nota 21)</t>
  </si>
  <si>
    <t>Previsiones (Nota 24)</t>
  </si>
  <si>
    <t xml:space="preserve">Otras contingencias </t>
  </si>
  <si>
    <t xml:space="preserve">Otros Pasivos no Corrientes </t>
  </si>
  <si>
    <t>Cuentas de orden deudoras (Nota 30.c/32.b)</t>
  </si>
  <si>
    <t>TOTAL DE CUENTAS DE ORDEN DEUDORAS</t>
  </si>
  <si>
    <t>Cuentas de orden aCREEDORAS (Nota 30.c/32.b)</t>
  </si>
  <si>
    <t>TOTAL DE CUENTAS DE ORDEN ACREEDORAS</t>
  </si>
  <si>
    <t xml:space="preserve">Dividendos a pagar en Efectivo </t>
  </si>
  <si>
    <t xml:space="preserve">Otros Pasivos Corrientes </t>
  </si>
  <si>
    <t>INGRESOS OPERATIVOS (Nota 25)</t>
  </si>
  <si>
    <t xml:space="preserve">Otros Ingresos Operativos </t>
  </si>
  <si>
    <t>Otros gastos operativos</t>
  </si>
  <si>
    <t>Honorarios Profesionales</t>
  </si>
  <si>
    <t>Suscripciones</t>
  </si>
  <si>
    <t>Intereses pagados (Nota28)</t>
  </si>
  <si>
    <t xml:space="preserve">Intereses cobrados </t>
  </si>
  <si>
    <t>OTROS INGRESOS Y EGRESOS</t>
  </si>
  <si>
    <t>RESULTADOS FINANCIEROS</t>
  </si>
  <si>
    <t>RESULTADO EXTRAORDINARIO</t>
  </si>
  <si>
    <t>Aporte para futura integracion de Acciones</t>
  </si>
  <si>
    <t>OTROS</t>
  </si>
  <si>
    <t>Superávit por revaluación de acciones</t>
  </si>
  <si>
    <t>Superávit por Revaluacion de Acciones</t>
  </si>
  <si>
    <t>Transf. a resultados acumulados</t>
  </si>
  <si>
    <r>
      <t>NOTA 1 - Consideración de los Estados Contables</t>
    </r>
    <r>
      <rPr>
        <b/>
        <sz val="11"/>
        <color theme="1"/>
        <rFont val="Calibri"/>
        <family val="2"/>
        <scheme val="minor"/>
      </rPr>
      <t xml:space="preserve">. </t>
    </r>
  </si>
  <si>
    <r>
      <t>NOTA 2 - Información básica de la empresa</t>
    </r>
    <r>
      <rPr>
        <b/>
        <sz val="11"/>
        <color theme="1"/>
        <rFont val="Calibri"/>
        <family val="2"/>
        <scheme val="minor"/>
      </rPr>
      <t xml:space="preserve">. </t>
    </r>
  </si>
  <si>
    <t>Verbank Securities Casa de Bolsa S.A. fue constituida por escritura pública N° 47 pasada ente la Escribana Pública Celia Maria Bogado de Zarate en fecha 18 de setiembre de 2017, inscripta en la Dirección General de los Registros Públicos Sección Personas Jurídicas y Asociaciones Serie Comercial bajo el N° 1 Folio 1 y siguientes de fecha 12 de Octubre de 2017, inscripta en la Dirección General de Registros Públicos Sección Comercio Serie Comercial bajo el N° 1 Folio 1-11 y siguientes de fecha 12 de octubre de 2017, inscripta en el Registro de la Comisión Nacional de Valores bajo el N° CB026 según Resolución CNV N° 69E/18 de fecha 30 de octubre de 2018, inscripta en los registros de la Bolsa de Valores y Productos de Asunción S.A. bajo el N° CB026 el 12 de noviembre de 2018. La sociedad fue constituida para operar como Casa de Bolsa</t>
  </si>
  <si>
    <t>Verbank Securities Casa de Bolsa S.A. posee 1 acción de la Bolsa de Valores y Productos de Asunción S.A. (Nota 7), la misma corresponde a un requisito regulatoriopara operar como casa de Bolsa en el mercado paraguayo</t>
  </si>
  <si>
    <t xml:space="preserve">3.2 Criterios de valuación. </t>
  </si>
  <si>
    <t>3.1 Bases de preparación de los Estados Financieros.</t>
  </si>
  <si>
    <t xml:space="preserve">Los Estados Financieros han sido preparados de acuerdo a la Resoluciòn 1/19 de la Comisiòn Nacional de Valores y a Principios y Normas Contables Vigentes en Paraguay. </t>
  </si>
  <si>
    <t>a. Bases de Contabilización</t>
  </si>
  <si>
    <t xml:space="preserve">Uso de Estimaciones </t>
  </si>
  <si>
    <t>b. Información Comparativa</t>
  </si>
  <si>
    <t>a. Moneda Extranjera</t>
  </si>
  <si>
    <t>Las diferencias de cambio originadas por fluctuaciones en los tipos de cambio, producidos entre las fechas de concertacion de las operaciones y su liquidación  valuación al cierre del ejercicio, son reconocidas en resultados en el periodo en que ocurren.</t>
  </si>
  <si>
    <t>b. Inversiones</t>
  </si>
  <si>
    <t>c. Bienes de Uso</t>
  </si>
  <si>
    <t xml:space="preserve">3.3 Política de constitución de previsiones. </t>
  </si>
  <si>
    <t xml:space="preserve">3.4 Política de depreciación. </t>
  </si>
  <si>
    <t>3.5 Política de reconocimiento de ingresos.</t>
  </si>
  <si>
    <t>3.6 Estado de Flujo de Efectivo.</t>
  </si>
  <si>
    <t xml:space="preserve">a. Valuación en moneda extranjera </t>
  </si>
  <si>
    <t>b. Posición en moneda extranjera</t>
  </si>
  <si>
    <t xml:space="preserve">Disponibilidades </t>
  </si>
  <si>
    <t xml:space="preserve">Inversiones Temporarias </t>
  </si>
  <si>
    <t xml:space="preserve">Inversiones Permanentes </t>
  </si>
  <si>
    <t>Títulos de Renta Fija Permanente</t>
  </si>
  <si>
    <t>Intereses a cobrar por inversiones Permanentes</t>
  </si>
  <si>
    <t>PASIVOS</t>
  </si>
  <si>
    <t>Documentos y Cuentas a Pagar</t>
  </si>
  <si>
    <t xml:space="preserve">Cuentas a Pagar a Personas y Empresas Relacionadas </t>
  </si>
  <si>
    <t xml:space="preserve">Usd. </t>
  </si>
  <si>
    <t>El rubro disponibilidades se compono de la siguiente manera:</t>
  </si>
  <si>
    <t xml:space="preserve">c. Diferencia de cambio en moneda extranjera </t>
  </si>
  <si>
    <t>Fondos Propios</t>
  </si>
  <si>
    <t>Saldo en Bancos</t>
  </si>
  <si>
    <r>
      <t>NOTA 3 - Principales políticas y prácticas contables aplicadas</t>
    </r>
    <r>
      <rPr>
        <b/>
        <sz val="11"/>
        <color theme="1"/>
        <rFont val="Calibri"/>
        <family val="2"/>
        <scheme val="minor"/>
      </rPr>
      <t xml:space="preserve">. </t>
    </r>
  </si>
  <si>
    <r>
      <t>NOTA 4 - Cambio de Políticas y Procedimientos de Contabilidad</t>
    </r>
    <r>
      <rPr>
        <b/>
        <sz val="11"/>
        <color theme="1"/>
        <rFont val="Calibri"/>
        <family val="2"/>
        <scheme val="minor"/>
      </rPr>
      <t>.</t>
    </r>
  </si>
  <si>
    <r>
      <t>NOTA 5 - Criterios específicos de valuación</t>
    </r>
    <r>
      <rPr>
        <b/>
        <sz val="11"/>
        <color theme="1"/>
        <rFont val="Calibri"/>
        <family val="2"/>
        <scheme val="minor"/>
      </rPr>
      <t xml:space="preserve">. </t>
    </r>
  </si>
  <si>
    <t xml:space="preserve">NOTA 6 - Disponibilidades: </t>
  </si>
  <si>
    <t xml:space="preserve">NOTA 7- Inversiones: </t>
  </si>
  <si>
    <t>Las inversiones se valuan al valor de incorporacion, salvo las siguientes excepciones:</t>
  </si>
  <si>
    <t>a. las acciones de la Bolsa de Valores y Productos del Paraguay S.A., las que se valuan al valor libro informado por esa Entidad.</t>
  </si>
  <si>
    <t>b. cuando el valor de mercado de la inversión resulta menor que el costo, en esos casos, la diferencia se cargaráal resultado del periodo.</t>
  </si>
  <si>
    <t>c. cuando se trata de inversiones que incluyen una cláusula de ajuste, las mismas se ajustan en base al método de ajuste pactado, considerando igualmente lo dispuesto en el inciso b.</t>
  </si>
  <si>
    <t>El incremento del valor de las inversiones a largo plazo se acredita a la cuenta Superávit por revaluación de acciones del patrimonio neto. Si se produce una disminucion del valor de la inversión, la pérdidase reconoce en el resultado del periodo. Tal como se menciona en la Nota 3.2 b.</t>
  </si>
  <si>
    <t>Inversiones temporarias e inversiones permanentes:</t>
  </si>
  <si>
    <t xml:space="preserve">VALOR DE COSTO </t>
  </si>
  <si>
    <t>GUARANIES</t>
  </si>
  <si>
    <t>DOLARES</t>
  </si>
  <si>
    <t>VALOR COTIZACION</t>
  </si>
  <si>
    <t>VALOR NOMINAL</t>
  </si>
  <si>
    <t>El detalle de las inversiones permanentes es el siguiente:</t>
  </si>
  <si>
    <t>NOTA 8 - Créditos</t>
  </si>
  <si>
    <t xml:space="preserve">NOTA 9 - Bienes de Uso </t>
  </si>
  <si>
    <t>NOTA 10 - Cargos Diferidos</t>
  </si>
  <si>
    <t>NOTA 11 - Intangibles</t>
  </si>
  <si>
    <t>NOTA 12 - Otros Activos</t>
  </si>
  <si>
    <t xml:space="preserve">CONCEPTO </t>
  </si>
  <si>
    <t xml:space="preserve">IVA Crédito </t>
  </si>
  <si>
    <t>Anticipa Impuesto a la Renta</t>
  </si>
  <si>
    <t>Fondo de Garantía</t>
  </si>
  <si>
    <t>Total</t>
  </si>
  <si>
    <t>NOTA 13 - Préstamos Financieros a corto y largo plazo.</t>
  </si>
  <si>
    <t>NOTA 14 - Documentos y cuentas por pagar (corto y largo plazo)</t>
  </si>
  <si>
    <t>Acreedores varios</t>
  </si>
  <si>
    <t>NOTA 15 - Acreedores por intermediación</t>
  </si>
  <si>
    <t>NOTA 16 - Administración de cartera</t>
  </si>
  <si>
    <t>NOTA 17 - Cuentas a pagar a personas y empresas relacionadas</t>
  </si>
  <si>
    <t xml:space="preserve">TIPO DE OPERACIÓN </t>
  </si>
  <si>
    <t>Corto plazo</t>
  </si>
  <si>
    <t>NOTA 18 - Obligaciones por contratos underwriting</t>
  </si>
  <si>
    <t>NOTA 19 - Provisiones</t>
  </si>
  <si>
    <t>NOTA 20 - Otros Pasivos corrientes y no corrientes</t>
  </si>
  <si>
    <t>NOTA 21 - Saldos y transacciones con personas y empresas relacionadas</t>
  </si>
  <si>
    <t>NOTA 22 - Resultado con persona y empresas relacionadas</t>
  </si>
  <si>
    <t>NOTA 23 - Patrimonio</t>
  </si>
  <si>
    <t>Reservas - Superávit</t>
  </si>
  <si>
    <t>NOTA 24 - Previsiones</t>
  </si>
  <si>
    <t>NOTA 25 - Ingresos operativos</t>
  </si>
  <si>
    <t xml:space="preserve">Otros gastos de administración </t>
  </si>
  <si>
    <t>NOTA 27 - Otros ngresos y egresos</t>
  </si>
  <si>
    <t>NOTA 28 - Resultados Financieros</t>
  </si>
  <si>
    <t>No aplicable. Los presentess Estados Financieros no incluyen Bienes de Uso</t>
  </si>
  <si>
    <t>a. Bienes de Uso: No aplicable. Los presentess Estados Financieros no incluyen bienes de uso.</t>
  </si>
  <si>
    <t>b. Cargos diferidos y activos intangibles: No aplicable. Los presentess Estados Financieros no incluyen bienes de uso.</t>
  </si>
  <si>
    <t>No aplica. Los presentes Estados Financieros no incluyen créditos.</t>
  </si>
  <si>
    <t>No aplica. Los presentes Estados Financieros no incluyen bienes de uso.</t>
  </si>
  <si>
    <t>No aplica. Los presentes Estados Financieros no incluyen cargos diferidos.</t>
  </si>
  <si>
    <t>No aplica. Los presentes Estados Financieros no incluyen intangibles.</t>
  </si>
  <si>
    <t>No aplica. Los presentes Estados Financieros no incluyen prestamos financieros.</t>
  </si>
  <si>
    <t>No aplica. Los presentes Estados Financieros no incluyen acreedores por intermediació.-</t>
  </si>
  <si>
    <t>No aplica. Los presentes Estados Financieros no incluyen administración de cartera</t>
  </si>
  <si>
    <t>No aplica. Los presentes Estados Financieros no incluyen obligaciones por contratos underwriting.</t>
  </si>
  <si>
    <t>No aplica. Los presentes Estados Financieros no incluyen Otros pasivos corrientes y no corrientes.-</t>
  </si>
  <si>
    <t>No aplica. Los presentes Estados Financieros no incluyen saldos y transacciones con personas y empresas relacionadas.</t>
  </si>
  <si>
    <t>No aplica. Los presentes Estados Financieros no incluyen Resultado con persona y empresas relacionadas.</t>
  </si>
  <si>
    <t>No aplica. Los presentes Estados Financieros no incluyen previsiones</t>
  </si>
  <si>
    <t>No aplica. Los presentes Estados Financieros no incluyen otros ingresos y egresos</t>
  </si>
  <si>
    <t>Los presentes Estados Financieros no incluyen calculo de Impuesto a la Renta</t>
  </si>
  <si>
    <t>A la fecha de la emisión de los presentes estados financieros, la sociedad no posee compromisos directos.</t>
  </si>
  <si>
    <t>A la fecha la emisión de los presentes estados financieros, la sociedad no registra juicios u otras acciones legales que pudieran producir variaciones en los importes reportados como saldos al cierre.</t>
  </si>
  <si>
    <t>a. Compromisos directos</t>
  </si>
  <si>
    <t>b. Contingencias Legales</t>
  </si>
  <si>
    <t xml:space="preserve">c. Garantías constituidas </t>
  </si>
  <si>
    <t>d. Cumplimiento de normativas</t>
  </si>
  <si>
    <t>e. Otros contratos relevantes</t>
  </si>
  <si>
    <t>Restricción de posesión del Bono, identificado bajo el numero de serie PYRIE01F8017-RIEDER S.A., entegado en garantia a la BVPASA.</t>
  </si>
  <si>
    <t>Restricción de posesión del Bono, identificado bajo el numero de serie AA1261-BANCO BASA S.A., entegado en garantia a la BVPASA.</t>
  </si>
  <si>
    <t>Se componen de la siguiente manera:</t>
  </si>
  <si>
    <t>Cuentas de Orden Deudoras</t>
  </si>
  <si>
    <t>Tipo de Título</t>
  </si>
  <si>
    <t xml:space="preserve"> PYRIE01F8017-RIEDER S.A.</t>
  </si>
  <si>
    <t>AA1261-BANCO BASA S.A</t>
  </si>
  <si>
    <t>Cuentas de Orden Acreedoras</t>
  </si>
  <si>
    <t xml:space="preserve">b.  Cuentas de Orden </t>
  </si>
  <si>
    <t>No existen cambios en los criterios aplicados, principios contables utilizados y/o estimaciones realizadas.</t>
  </si>
  <si>
    <t>De acuerdo con la legislacion vigente las sociedades por acciones, deben constituir una reserva legal no menor al 5% de las utilidades netas del ejercicio, hasta alcanzar el 20% del capital suscripto.</t>
  </si>
  <si>
    <t>El incremento patrimonial producido por el revalúo de los bienes de los bienes de uso, solo podrá ser capitalizado, no pudiendo ser distribuido como dividendo, utilidad o beneficio.</t>
  </si>
  <si>
    <t>De acuerdo con el régimen tributario establecido por la Ley Nº 125/91 y sus modificaciones, las utilidades distribuidas en efectivo se hallan gravadas a una tasa del 5% en concepto de Impuesto a la Renta.</t>
  </si>
  <si>
    <t>De acuerdo con la Ley Nº 125/91 que establece el régimen tributario, las utilidades obtenidas y remesadas a beneficiarios radicados en el exterior se hallan sejutas a una retención del 15% en concepto de Impuesto a la Renta.</t>
  </si>
  <si>
    <t>A la fecha de la emisión de los presentes estados financieros, no existen sanciones de ninguna naturalez que la Comisión Nacional de Valores u otras Instituciones fiscalizadoras hayan impuesto a la Sociedad.</t>
  </si>
  <si>
    <t>Inversiones a Largo Plazo</t>
  </si>
  <si>
    <t>Otros gastos de comercialización (Nota 5.w)</t>
  </si>
  <si>
    <t>La sociedad se encutra en porceso de adecuacion de sus procesos internos para cumplir con los requerimientos mínimos de control requeridos por las normativas vigentes relacionadas a la prevención del lavado de dinero y financiamiento del terrorismo emitidas por la SEPRELAD.</t>
  </si>
  <si>
    <t>La sociedad ha acordado, con su vinculada Verbank S.R.L., los terminos de un contrato de prestación de servicios de administacion y finanzas, administracion de recursos humanos, informáticos y otros servicios relacionados a la actividad economica de Verbank Securities Casa de Bolsa S.A.</t>
  </si>
  <si>
    <t>Intereses c cobrar por Inversiones Temporarias</t>
  </si>
  <si>
    <t>Prestamos A corto Plazo</t>
  </si>
  <si>
    <t>Diferencia de Cambio Neto</t>
  </si>
  <si>
    <t>Nota 23</t>
  </si>
  <si>
    <t>Gastos Bancarios</t>
  </si>
  <si>
    <t>Gastos No Deducibles</t>
  </si>
  <si>
    <t>GASTOS DE ADMINISTRACION (Nota 26)</t>
  </si>
  <si>
    <t>NOTA 26 -  Gastos Operativos de comercialización y de administración</t>
  </si>
  <si>
    <t>Diferencias de cambio utilidad</t>
  </si>
  <si>
    <t>Diferencias de cambio Perdida</t>
  </si>
  <si>
    <t>SALDO AL CIERRE DEL EJERCICIO G.3.-</t>
  </si>
  <si>
    <t>INFORMACIÓN SOBRE EL EMISOR</t>
  </si>
  <si>
    <t>Información al: 31 de marzo del 2020</t>
  </si>
  <si>
    <t>Capital Social (de acuerdo al artículo 5° de los estatutos sociales) Gs. 1.700.000.000  Representado por</t>
  </si>
  <si>
    <t>% de participación de Capital integrado</t>
  </si>
  <si>
    <t>ESTADO DE SITUACION PATRIMONIAL AL 31 MARZO DEL 2.020</t>
  </si>
  <si>
    <t>Presentado en forma comparativa al ejercicio economico finalizado el 31 de diciembre  de 2.019 - (En Guaraníes)</t>
  </si>
  <si>
    <t>31.03.2020</t>
  </si>
  <si>
    <t>31.12.2019</t>
  </si>
  <si>
    <t>Aguinaldos a Pagar</t>
  </si>
  <si>
    <t>ESTADO DE RESULTADOS INTERMEDIOS CORRESPONDIENTE AL 31 DE MARZO DE 2020</t>
  </si>
  <si>
    <t xml:space="preserve">Sueldos y Jornales </t>
  </si>
  <si>
    <t>Aporte Patronal y otros beneficios al Personal</t>
  </si>
  <si>
    <t>ESTADO DE FLUJO DE EFECTIVO INTERMEDIOS CORRESPONDIENTE AL 31 DE MARZO DEL 2020</t>
  </si>
  <si>
    <t>Presentado en forma comparativa al ejercicio economico finalizado el 31 de Diciembre del 2019 - (En Guaraníes)</t>
  </si>
  <si>
    <t>ESTADO DE VARIACION DEL PATRIMONIO NETO INTERMEDIOS CORRESPONDIENTE AL 31 DE MARZO DEL 2020</t>
  </si>
  <si>
    <t>NOTAS A LOS ESTADOS FINANCIEROS INTERMEDIOS AL 31 DE MARZO DEL 2020</t>
  </si>
  <si>
    <t>Presentado en forma comparativa al ejercicio economico finalizado el 31 de Diciembre de 2.019 - (En Guaraníes)</t>
  </si>
  <si>
    <t>Los Estados Financieros se expresan en guaraníes y has sido preparado siguiendo los criterios de las normas de infomacion financiera vigentes en Paraguay sobre la base de los costos históticos (excepto por el tratamiento asignado a los activos y pasivos monetarios en moneda extranjera, tal como se expone en el apartado a. y c. de la nota 3.2) y no reconocen en forma integral los efectos de la inflación sobre la situacion patrimonial de la empresa, en los resultados de las operaciones y en sus flujos de efectivo en atencion a que la corrección monetaria no constituye una practica contable aplicada en Paraguay. Según el indice de precios al consumidor (IPC) publicado por el Banco Central del Paraguay, la inflacion al 31 de marzo de 2020 fue de 0,4% y al 31 de diciembre 2019 fue del 2,8%.</t>
  </si>
  <si>
    <t>La preparación de los siguientes estados financieros requiere que el Directorio y la Gerencia de la Sociedad Realicen estimaciones y evaluaciones que afectan el monto de los activos y pasivos registrados y contingentes a la fecha de cierre, como asi tambien los ingresos y egresos registrados en el ejercicio. Los resultados reales futuros pueden diferir de las estimaciones y evaluaciones realizadas a la fecha de preparacion de los presentes estados financieros.</t>
  </si>
  <si>
    <t>Los estados financieros intermedios al 31 de Marzo del 2020 y la informacion complementaria relacionadas con ellos, se presentan en forma comparativa con los respectivos estados e informacion complementaria correspondiente al ejercicio económico finalizadoal 31 de Diciembre 2019.</t>
  </si>
  <si>
    <t>Durante el año 2019, se aprobó un nuevo reglamento general del mercado de valores y se derogaron varias normas anteriores. El título 3 “Casas de bolsa” del Reglamento General del Mercado de Valores establecido por la Resolución CNV CG N° 6/19 contiene disposiciones específicas que deben cumplir las casas de bolsa, entre ellas, las normas para la elaboración y presentación de estados financieros de las casas de bolsa que deben ser presentados a la Comisión Nacional de Valores como así también en su Anexo F se incluye un modelo de presentación de estados financieros.</t>
  </si>
  <si>
    <t xml:space="preserve">Excepto por lo mencionado más arriba, no se han registrado cambios en las políticas y procedimientos contables durante el periodo informado. </t>
  </si>
  <si>
    <t>Los activos y pasivos en moneda extranjera se miden al tipo de cambio comprador y vendedor, respectivamente, vigentes a la fecha de cierre de cada ejercicio. Las partidas en moneda extranjera son actualizadas al tipo de cambio emitidos por la Sub Secretaria de Tributación (SET), cuya cotización al cierre de los ejercicios presentados, es la siguiente:</t>
  </si>
  <si>
    <t>Dólar estadounidense</t>
  </si>
  <si>
    <t>Tipo de cambio para activos – comprador</t>
  </si>
  <si>
    <t>Tipo de cambio para pasivos - vendedor</t>
  </si>
  <si>
    <t xml:space="preserve"> - </t>
  </si>
  <si>
    <t>Vencimiento</t>
  </si>
  <si>
    <t>Saldo al cierre del ejercicio 31.12.2019</t>
  </si>
  <si>
    <t>Intereses por adquisición de Bonos</t>
  </si>
  <si>
    <t>Intereses por adquisición de CDA</t>
  </si>
  <si>
    <t>Otros ingresos operativos</t>
  </si>
  <si>
    <t>Servicio de consultoría</t>
  </si>
  <si>
    <t>Totales</t>
  </si>
  <si>
    <t>Otros gastos de comercialización</t>
  </si>
  <si>
    <t>Gastos no deducibles</t>
  </si>
  <si>
    <t>Con fecha 25 de septiembre de 2019 se promulgó la Ley N° 6380/19 “De Modernización y Simplificación del Sistema Tributario Nacional”, con vigencia a partir del 1 de enero de 2020, la cual básicamente plantea el siguiente esquema de imposición:</t>
  </si>
  <si>
    <t xml:space="preserve"> - Impuesto a la Renta Empresarial (IRE), sucesor del Impuesto a la Renta de las Actividades Comerciales, Industriales y de Servicios (IRACIS), Impuesto sobre Renta de Actividades Agropecuarias (IRAGRO), e Impuesto a la Renta del Pequeño Contribuyente (IRPC), con las mismas tasas de imposición del 10%.</t>
  </si>
  <si>
    <t xml:space="preserve"> - Impuesto a los Dividendos y Utilidades (IDU), que gravará las utilidades, dividendos o rendimientos cobrados en carácter de accionista de una sociedad constituida en el país. No estarán alcanzadas por el IDU, las utilidades destinadas a la cuenta de reserva legal, a reservas facultativas o a capitalización, salvo en caso de darse un rescate de capital, en cuyo caso, las utilidades destinadas a algunos de los destinos mencionados, estarán gravados por el IDU. Este impuesto se aplica por la vía de la retención, siendo el agente designado las entidades pagadoras de las utilidades y dividendos. Las tasas a aplicarse serán las siguientes: 8% si el que percibe los dividendos, utilidades o rendimientos es una persona física, jurídica u otro tipo de entidad residente en el país; y 15% siempre y cuando, el perceptor sea una entidad, persona física o jurídica no residente en el país, inclusive los obtenidos por la casa matriz del exterior, es decir, la casa matriz de las sucursales establecidas en el país. La Ley N° 6380/19 establece disposiciones especiales relacionadas a utilidades acumuladas antes la vigencia de la misma que no hayan sido capitalizadas.</t>
  </si>
  <si>
    <t xml:space="preserve"> - Impuesto a los No Residentes (INR): la Ley N° 6380/19 pone en vigencia un impuesto a ser aplicable a los No Residentes en el país, y que gravará todas las rentas, ganancias o beneficios obtenidos por personas físicas, jurídicas y otro tipo de entidades que no tengan residencia en Paraguay. Un punto importante es que el caso de la determinación de si la renta es de fuente paraguaya, se establece por cada tipo de servicio. En general, la tasa del INR se establece en 15% que se aplicará sobre el valor de la renta neta establecida.</t>
  </si>
  <si>
    <t xml:space="preserve"> - Impuesto al Valor Agregado (IVA): en materia de IVA, no se prevén cambios significativos en lo que respecta a las operaciones que realiza la Sociedad. En cuanto a las tasas para los productos y servicios no existen variaciones. El sistema de liquidación del impuesto no tendrá modificaciones, se mantiene la regla de compensación del IVA Débito Fiscal con el IVA Crédito Fiscal.</t>
  </si>
  <si>
    <t xml:space="preserve"> - Normas de valoración entre partes relacionadas (Precios de Transferencia): a partir del año 2021, los contribuyentes que realizan operaciones con partes relacionadas residentes en el país y en el extranjero, deben obtener y mantener un Estudio Técnico que incluya la documentación de respaldo con la que demuestren que el monto de sus ingresos y deducciones fueron valuados a precios o contraprestaciones hechas entre partes independientes, que debe contener ciertos datos.</t>
  </si>
  <si>
    <t>• Restricción de posesión de la acción en BVPASA para operar como Casa de Bolsa.</t>
  </si>
  <si>
    <t xml:space="preserve">Cabe añadir que las normas dispuestas en el Reglamento General del Mercado de Valores referentes a las Condiciones de Patrimonio, Liquidez y Solvencia para Intermediarios de Valores, empezaron a regir para las Casas de Bolsa a partir del 1 de enero de 2020.  </t>
  </si>
  <si>
    <t xml:space="preserve">Instituto de Prev. Social </t>
  </si>
  <si>
    <t>Proviciones</t>
  </si>
  <si>
    <t>Documentos y Cuentas a Pagar (Nota 14)</t>
  </si>
  <si>
    <t>Acreedores Varios (Nota 14)</t>
  </si>
  <si>
    <t xml:space="preserve">Partes relacionadas </t>
  </si>
  <si>
    <t>A la fecha de la emisión de los presentes estados financieros, no han ocurrido hechos significativos que impliquen alteraciones a la estructura patrimonial o financiera o, a los resultados de la Sociedad al 31 de marzo del 2020,-</t>
  </si>
  <si>
    <t>NOTA 29 – RESULTADOS EXTRAORDINARIOS</t>
  </si>
  <si>
    <t>Nota 31 - Información referente a contingencias y compromisos.</t>
  </si>
  <si>
    <t>Durante el periodo no se han registrado resultados extraordinarios.</t>
  </si>
  <si>
    <t>NOTA 30 – IMPUESTO A LA RENTA</t>
  </si>
  <si>
    <t>NOTA 32 - Hechos Relevantes</t>
  </si>
  <si>
    <t>NOTA 33 – HECHOS POSTERIORES AL CIERRE DEL EJERCICIO</t>
  </si>
  <si>
    <t xml:space="preserve">Efectos de la pandemia en el entorno económico </t>
  </si>
  <si>
    <t>Es probable que, en algún momento, si se prolonga por varios meses la propagación del Coronavirus (Covid-19) tenga un impacto en nuestras operaciones o la de nuestros clientes (inversores). Actualmente, se desconoce el alcance de su impacto, ya que los hechos y el entorno están cambiando constantemente, incluidas las decisiones externas tales como declaraciones de estados de emergencia, cierres nacionales o regionales.</t>
  </si>
  <si>
    <t>NOTA 34 - Limitación a la libre disponibilidad de los activos o del patrimonio y cualquier restricción al derecho de propiedad.</t>
  </si>
  <si>
    <t>a.  Al 31 de Marzo del 2020 existen las siguientes limitaciones:</t>
  </si>
  <si>
    <t>NOTA 35 - Cambios Contables.</t>
  </si>
  <si>
    <t>NOTA 36 - Restricciones para distribución de utilidades.</t>
  </si>
  <si>
    <t xml:space="preserve">NOTA 37 - Sanciones. </t>
  </si>
  <si>
    <t>Al 31 de diciembre de 2019 y 2018, la Sociedad posee en garantía en la BVPASA, según contrato de fecha 31 de agosto de 2018, firmado entre la BVPASA y Verbank Securities Casa de Bolsa S.A., a fin de dar cumplimiento a lo establecido en al Art. 11 de la Ley de Mercado de Valores, los siguientes valores:</t>
  </si>
  <si>
    <r>
      <rPr>
        <b/>
        <sz val="11"/>
        <color theme="1"/>
        <rFont val="Calibri"/>
        <family val="2"/>
        <scheme val="minor"/>
      </rPr>
      <t>Títulos de Deudas:</t>
    </r>
    <r>
      <rPr>
        <sz val="11"/>
        <color theme="1"/>
        <rFont val="Calibri"/>
        <family val="2"/>
        <scheme val="minor"/>
      </rPr>
      <t xml:space="preserve"> Los títulos de deuda son registrados a su costo mas los intereses devengados o a su valor de mercado, el que resulte menor. Los intereses generados por estos títulos son registrados en resultados conforme se devengan.</t>
    </r>
  </si>
  <si>
    <r>
      <t xml:space="preserve">Accion de la Bolsa de Valores: </t>
    </r>
    <r>
      <rPr>
        <sz val="11"/>
        <color theme="1"/>
        <rFont val="Calibri"/>
        <family val="2"/>
        <scheme val="minor"/>
      </rPr>
      <t>La acción está valuada a su valor de adquisición ajustado al valor en libro de dicha acción según lo informado por la Bolsa de Valores y Productos S.A. (BVPASA). El incremento neto en el valor en los libros tiene contrapartida en el Patrimonio Neto, registrado en la cuenta Superávit por revaluación de acciones, mientras que la disminucion se reconoce como pérdidas en el estado de resultados.</t>
    </r>
  </si>
  <si>
    <r>
      <rPr>
        <b/>
        <sz val="11"/>
        <color theme="1"/>
        <rFont val="Calibri"/>
        <family val="2"/>
        <scheme val="minor"/>
      </rPr>
      <t>a. Intereses sobre títulos y otros valores:</t>
    </r>
    <r>
      <rPr>
        <sz val="11"/>
        <color theme="1"/>
        <rFont val="Calibri"/>
        <family val="2"/>
        <scheme val="minor"/>
      </rPr>
      <t xml:space="preserve"> Los intereses generados son reconocidos como ingresos conforme se devengan</t>
    </r>
  </si>
  <si>
    <r>
      <rPr>
        <b/>
        <sz val="11"/>
        <color theme="1"/>
        <rFont val="Calibri"/>
        <family val="2"/>
        <scheme val="minor"/>
      </rPr>
      <t>b. Venta de títulos:</t>
    </r>
    <r>
      <rPr>
        <sz val="11"/>
        <color theme="1"/>
        <rFont val="Calibri"/>
        <family val="2"/>
        <scheme val="minor"/>
      </rPr>
      <t xml:space="preserve"> Se reconoce como ingreso la diferencia de precio entre el valos de venta de un activo propio y el valor de adquisición.</t>
    </r>
  </si>
  <si>
    <t>Se presenta en forma comparativa con el ejercicio economico finalizado el 31 de Diciembre del 2019</t>
  </si>
  <si>
    <t> -</t>
  </si>
  <si>
    <t>Acredores varios</t>
  </si>
  <si>
    <t>Banco Itaú - Cta. Cte. Gs. – Paraguay</t>
  </si>
  <si>
    <t>Banco Itaú - Cta. Cte. Usd. – Paraguay</t>
  </si>
  <si>
    <t xml:space="preserve">Banco Atlas - Cta. Cte. Usd. – Paraguay </t>
  </si>
  <si>
    <t>Oppenheimer &amp; Co. Inc. – Estados Unidos</t>
  </si>
  <si>
    <t>Emisor</t>
  </si>
  <si>
    <t>Tipo de título</t>
  </si>
  <si>
    <t>Cantidad de títulos</t>
  </si>
  <si>
    <t>Valor nominal unitario</t>
  </si>
  <si>
    <t>(a) Valor contabe</t>
  </si>
  <si>
    <t>(b) Intereses a cobrar</t>
  </si>
  <si>
    <t>Capital</t>
  </si>
  <si>
    <t>Resultado</t>
  </si>
  <si>
    <t>Patrimonio Neto</t>
  </si>
  <si>
    <t>Inversiones temporarias corrientes</t>
  </si>
  <si>
    <t>1.345,071,234</t>
  </si>
  <si>
    <t>Total Inversiones Temporarias Corrientes 31.12.19</t>
  </si>
  <si>
    <t>Inversiones Permanentes</t>
  </si>
  <si>
    <t>Inversiones temporarias No corrientes</t>
  </si>
  <si>
    <t>Total Inversiones Temporarias Corrientes 31.03.20</t>
  </si>
  <si>
    <t>Total Inversiones Temporarias No Corrientes 31.03,20</t>
  </si>
  <si>
    <t>Total Inversiones Temporarias No  Corrientes 31.12.19</t>
  </si>
  <si>
    <t>PYRIE01F8017-RIEDER S.A.</t>
  </si>
  <si>
    <t>AA1261-BANCO BASA S.A.</t>
  </si>
  <si>
    <t>Saldo al 31,03.2020</t>
  </si>
  <si>
    <t>Saldo al 31.12.2019</t>
  </si>
  <si>
    <t>Acciones en la Bolsa de Valores y Productos de Asunción S.A., endosados a favor de la BVPASA.</t>
  </si>
  <si>
    <t>Valor Mercado</t>
  </si>
  <si>
    <t>Valor en libros de BVPASA</t>
  </si>
  <si>
    <t>1 (uno)</t>
  </si>
  <si>
    <t>N/A (*)</t>
  </si>
  <si>
    <t>Saldo ejercicio anterior 31.12.2019</t>
  </si>
  <si>
    <t>Saldo período actual 31.12.2020</t>
  </si>
  <si>
    <t>CAMBIO CIERRE PERIODO ACTUAL 31.12.2020</t>
  </si>
  <si>
    <r>
      <rPr>
        <b/>
        <sz val="11"/>
        <color rgb="FF000000"/>
        <rFont val="Calibri"/>
        <family val="2"/>
        <scheme val="minor"/>
      </rPr>
      <t>(i)</t>
    </r>
    <r>
      <rPr>
        <sz val="11"/>
        <color rgb="FF000000"/>
        <rFont val="Calibri"/>
        <family val="2"/>
        <scheme val="minor"/>
      </rPr>
      <t xml:space="preserve"> un (1) bono identificado bajo el número de serie PYRIE01F8017 de RIEDER S.A. por valor de US$ 50.250,00 (al 31 de marzo de 2020, equivalente a Gs. 329.352.570), y</t>
    </r>
  </si>
  <si>
    <r>
      <rPr>
        <b/>
        <sz val="11"/>
        <color rgb="FF000000"/>
        <rFont val="Calibri"/>
        <family val="2"/>
        <scheme val="minor"/>
      </rPr>
      <t xml:space="preserve">ii) </t>
    </r>
    <r>
      <rPr>
        <sz val="11"/>
        <color rgb="FF000000"/>
        <rFont val="Calibri"/>
        <family val="2"/>
        <scheme val="minor"/>
      </rPr>
      <t>un (1) CDA identificado bajo el número de serie N° AA1261-BANCO BASA S.A. por valor de US$ 50.000 (al 31 de marzo de 2020, equivalente a Gs. 327.714.000).</t>
    </r>
  </si>
  <si>
    <r>
      <t xml:space="preserve">BVPASA  </t>
    </r>
    <r>
      <rPr>
        <sz val="10"/>
        <color theme="1"/>
        <rFont val="Calibri"/>
        <family val="2"/>
        <scheme val="minor"/>
      </rPr>
      <t>[1]</t>
    </r>
  </si>
  <si>
    <r>
      <t xml:space="preserve">PYRIE01F8017-RIEDER S.A. </t>
    </r>
    <r>
      <rPr>
        <sz val="10"/>
        <color theme="1"/>
        <rFont val="Calibri"/>
        <family val="2"/>
        <scheme val="minor"/>
      </rPr>
      <t>[2]</t>
    </r>
  </si>
  <si>
    <r>
      <t xml:space="preserve">AA1261-BANCO BASA S.A. </t>
    </r>
    <r>
      <rPr>
        <sz val="10"/>
        <color theme="1"/>
        <rFont val="Calibri"/>
        <family val="2"/>
        <scheme val="minor"/>
      </rPr>
      <t>[2]</t>
    </r>
  </si>
  <si>
    <t>Los estados contables correspondientes al periodo cerrado el 31 de Marzo del 2020 fueron aprobados por el Directorio de la Sociedad en fecha    de Mayo del 2020  segùn Acta de Directorio Nº 22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</si>
</sst>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_);_(* \(#,##0\);_(* &quot;-&quot;??_);_(@_)"/>
    <numFmt numFmtId="165" formatCode="[$USD]\ #,##0.00"/>
  </numFmts>
  <fonts count="25" x14ac:knownFonts="1">
    <font>
      <sz val="11"/>
      <color theme="1"/>
      <name val="Calibri"/>
      <family val="2"/>
      <scheme val="minor"/>
    </font>
    <font>
      <b/>
      <sz val="11"/>
      <color theme="1"/>
      <name val="Calibri"/>
      <family val="2"/>
      <scheme val="minor"/>
    </font>
    <font>
      <sz val="10"/>
      <color theme="1"/>
      <name val="Verdana"/>
      <family val="2"/>
    </font>
    <font>
      <u/>
      <sz val="11"/>
      <color theme="10"/>
      <name val="Calibri"/>
      <family val="2"/>
      <scheme val="minor"/>
    </font>
    <font>
      <b/>
      <sz val="15"/>
      <color theme="1"/>
      <name val="Calibri"/>
      <family val="2"/>
      <scheme val="minor"/>
    </font>
    <font>
      <b/>
      <sz val="17"/>
      <color theme="1"/>
      <name val="Calibri"/>
      <family val="2"/>
      <scheme val="minor"/>
    </font>
    <font>
      <b/>
      <sz val="20"/>
      <color theme="1"/>
      <name val="Calibri"/>
      <family val="2"/>
      <scheme val="minor"/>
    </font>
    <font>
      <u/>
      <sz val="11"/>
      <color theme="1"/>
      <name val="Calibri"/>
      <family val="2"/>
      <scheme val="minor"/>
    </font>
    <font>
      <b/>
      <sz val="13"/>
      <color theme="1"/>
      <name val="Calibri"/>
      <family val="2"/>
      <scheme val="minor"/>
    </font>
    <font>
      <b/>
      <sz val="25"/>
      <color theme="1"/>
      <name val="Calibri"/>
      <family val="2"/>
      <scheme val="minor"/>
    </font>
    <font>
      <sz val="11"/>
      <name val="Calibri"/>
      <family val="2"/>
      <scheme val="minor"/>
    </font>
    <font>
      <sz val="8"/>
      <name val="Calibri"/>
      <family val="2"/>
      <scheme val="minor"/>
    </font>
    <font>
      <sz val="11"/>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
      <b/>
      <u/>
      <sz val="11"/>
      <color rgb="FF000000"/>
      <name val="Calibri"/>
      <family val="2"/>
      <scheme val="minor"/>
    </font>
    <font>
      <sz val="11"/>
      <color rgb="FFFF0000"/>
      <name val="Calibri"/>
      <family val="2"/>
      <scheme val="minor"/>
    </font>
    <font>
      <sz val="10"/>
      <name val="Arial"/>
      <family val="2"/>
    </font>
    <font>
      <b/>
      <sz val="10"/>
      <color rgb="FF000000"/>
      <name val="Calibri"/>
      <family val="2"/>
      <scheme val="minor"/>
    </font>
    <font>
      <sz val="10"/>
      <color rgb="FF000000"/>
      <name val="Calibri"/>
      <family val="2"/>
      <scheme val="minor"/>
    </font>
    <font>
      <sz val="10"/>
      <color theme="1"/>
      <name val="Calibri"/>
      <family val="2"/>
      <scheme val="minor"/>
    </font>
    <font>
      <i/>
      <u/>
      <sz val="11"/>
      <color theme="1"/>
      <name val="Calibri"/>
      <family val="2"/>
      <scheme val="minor"/>
    </font>
    <font>
      <sz val="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FF"/>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xf numFmtId="43" fontId="12" fillId="0" borderId="0" applyFont="0" applyFill="0" applyBorder="0" applyAlignment="0" applyProtection="0"/>
    <xf numFmtId="0" fontId="19" fillId="0" borderId="0" applyNumberFormat="0" applyFill="0" applyBorder="0" applyAlignment="0" applyProtection="0"/>
    <xf numFmtId="41" fontId="12" fillId="0" borderId="0" applyFont="0" applyFill="0" applyBorder="0" applyAlignment="0" applyProtection="0"/>
  </cellStyleXfs>
  <cellXfs count="328">
    <xf numFmtId="0" fontId="0" fillId="0" borderId="0" xfId="0"/>
    <xf numFmtId="0" fontId="2" fillId="0" borderId="0" xfId="0" applyFont="1"/>
    <xf numFmtId="14" fontId="0" fillId="0" borderId="0" xfId="0" applyNumberFormat="1"/>
    <xf numFmtId="0" fontId="1" fillId="0" borderId="0" xfId="0" applyFont="1"/>
    <xf numFmtId="0" fontId="1" fillId="0" borderId="0" xfId="0" applyFont="1" applyBorder="1"/>
    <xf numFmtId="0" fontId="0" fillId="0" borderId="0" xfId="0" applyBorder="1"/>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7" xfId="0" applyFont="1" applyBorder="1"/>
    <xf numFmtId="0" fontId="0" fillId="0" borderId="8" xfId="0" applyBorder="1"/>
    <xf numFmtId="0" fontId="1" fillId="0" borderId="8" xfId="0" applyFont="1" applyBorder="1"/>
    <xf numFmtId="0" fontId="0" fillId="0" borderId="9" xfId="0" applyBorder="1"/>
    <xf numFmtId="0" fontId="0" fillId="0" borderId="7" xfId="0" applyBorder="1"/>
    <xf numFmtId="0" fontId="1" fillId="0" borderId="2" xfId="0" applyFont="1" applyBorder="1" applyAlignment="1">
      <alignment wrapText="1"/>
    </xf>
    <xf numFmtId="0" fontId="0" fillId="0" borderId="2" xfId="0" applyBorder="1"/>
    <xf numFmtId="0" fontId="0" fillId="0" borderId="3" xfId="0" applyBorder="1" applyAlignment="1">
      <alignment wrapText="1"/>
    </xf>
    <xf numFmtId="0" fontId="0" fillId="0" borderId="0" xfId="0" applyBorder="1" applyAlignment="1">
      <alignment wrapText="1"/>
    </xf>
    <xf numFmtId="0" fontId="6" fillId="0" borderId="0" xfId="0" applyFont="1" applyAlignment="1"/>
    <xf numFmtId="0" fontId="5" fillId="0" borderId="0" xfId="0" applyFont="1" applyAlignment="1"/>
    <xf numFmtId="0" fontId="1" fillId="0" borderId="3" xfId="0" applyFont="1" applyBorder="1" applyAlignment="1">
      <alignment wrapText="1"/>
    </xf>
    <xf numFmtId="0" fontId="0" fillId="0" borderId="3" xfId="0" applyFont="1" applyBorder="1" applyAlignment="1">
      <alignment wrapText="1"/>
    </xf>
    <xf numFmtId="0" fontId="1" fillId="0" borderId="0" xfId="0" applyFont="1" applyBorder="1" applyAlignment="1">
      <alignment wrapText="1"/>
    </xf>
    <xf numFmtId="0" fontId="0" fillId="0" borderId="10" xfId="0" applyBorder="1"/>
    <xf numFmtId="0" fontId="1" fillId="0" borderId="2" xfId="0" applyFont="1" applyBorder="1" applyAlignment="1">
      <alignment horizontal="center"/>
    </xf>
    <xf numFmtId="0" fontId="1" fillId="0" borderId="2" xfId="0" applyFont="1" applyBorder="1"/>
    <xf numFmtId="0" fontId="7" fillId="0" borderId="2" xfId="0" applyFont="1" applyBorder="1"/>
    <xf numFmtId="0" fontId="5" fillId="0" borderId="0" xfId="0" applyFont="1" applyBorder="1" applyAlignment="1"/>
    <xf numFmtId="0" fontId="0" fillId="0" borderId="2" xfId="0" applyBorder="1" applyAlignment="1">
      <alignment wrapText="1"/>
    </xf>
    <xf numFmtId="3" fontId="0" fillId="0" borderId="0" xfId="0" applyNumberFormat="1"/>
    <xf numFmtId="3" fontId="0" fillId="0" borderId="2" xfId="0" applyNumberFormat="1" applyBorder="1" applyAlignment="1">
      <alignment horizontal="center"/>
    </xf>
    <xf numFmtId="0" fontId="1" fillId="0" borderId="10" xfId="0" applyFont="1" applyBorder="1"/>
    <xf numFmtId="0" fontId="1" fillId="0" borderId="7" xfId="0" applyFont="1" applyBorder="1" applyAlignment="1">
      <alignment horizontal="center" wrapText="1"/>
    </xf>
    <xf numFmtId="0" fontId="1" fillId="0" borderId="8" xfId="0" applyFont="1" applyBorder="1" applyAlignment="1">
      <alignment horizontal="center" wrapText="1"/>
    </xf>
    <xf numFmtId="0" fontId="1" fillId="0" borderId="7" xfId="0" applyFont="1" applyBorder="1" applyAlignment="1">
      <alignment wrapText="1"/>
    </xf>
    <xf numFmtId="0" fontId="1" fillId="0" borderId="8" xfId="0" applyFont="1" applyBorder="1" applyAlignment="1">
      <alignment wrapText="1"/>
    </xf>
    <xf numFmtId="0" fontId="1" fillId="0" borderId="2" xfId="0" applyFont="1" applyBorder="1" applyAlignment="1">
      <alignment horizontal="center" vertical="center" wrapText="1"/>
    </xf>
    <xf numFmtId="0" fontId="10" fillId="0" borderId="0" xfId="1" applyFont="1"/>
    <xf numFmtId="0" fontId="0" fillId="0" borderId="0" xfId="0" applyAlignment="1">
      <alignment horizontal="left"/>
    </xf>
    <xf numFmtId="3" fontId="1" fillId="0" borderId="2" xfId="0" applyNumberFormat="1" applyFont="1" applyBorder="1"/>
    <xf numFmtId="3" fontId="0" fillId="0" borderId="2" xfId="0" applyNumberFormat="1" applyBorder="1"/>
    <xf numFmtId="3" fontId="1" fillId="0" borderId="2" xfId="0" applyNumberFormat="1" applyFont="1" applyBorder="1" applyAlignment="1">
      <alignment horizontal="right"/>
    </xf>
    <xf numFmtId="3" fontId="0" fillId="0" borderId="10" xfId="0" applyNumberFormat="1" applyBorder="1"/>
    <xf numFmtId="3" fontId="1" fillId="0" borderId="10" xfId="0" applyNumberFormat="1" applyFont="1" applyBorder="1"/>
    <xf numFmtId="3" fontId="0" fillId="0" borderId="2" xfId="0" applyNumberFormat="1" applyBorder="1" applyAlignment="1">
      <alignment wrapText="1"/>
    </xf>
    <xf numFmtId="3" fontId="1" fillId="0" borderId="2" xfId="0" applyNumberFormat="1" applyFont="1" applyBorder="1" applyAlignment="1">
      <alignment wrapText="1"/>
    </xf>
    <xf numFmtId="0" fontId="0" fillId="0" borderId="0" xfId="0" applyFont="1" applyAlignment="1">
      <alignment horizontal="left"/>
    </xf>
    <xf numFmtId="0" fontId="8" fillId="0" borderId="2" xfId="0" applyFont="1" applyBorder="1" applyAlignment="1">
      <alignment horizontal="center" vertical="center" wrapText="1"/>
    </xf>
    <xf numFmtId="0" fontId="3" fillId="0" borderId="0" xfId="1"/>
    <xf numFmtId="0" fontId="0" fillId="0" borderId="3" xfId="0" applyFont="1" applyBorder="1"/>
    <xf numFmtId="3" fontId="0" fillId="0" borderId="0" xfId="0" applyNumberFormat="1" applyBorder="1" applyAlignment="1">
      <alignment horizontal="center"/>
    </xf>
    <xf numFmtId="10" fontId="0" fillId="0" borderId="0" xfId="0" applyNumberFormat="1" applyBorder="1" applyAlignment="1">
      <alignment horizontal="center"/>
    </xf>
    <xf numFmtId="0" fontId="1" fillId="0" borderId="2" xfId="0" applyFont="1" applyFill="1" applyBorder="1"/>
    <xf numFmtId="3" fontId="1" fillId="0" borderId="2" xfId="0" applyNumberFormat="1" applyFont="1" applyBorder="1" applyAlignment="1">
      <alignment horizontal="center"/>
    </xf>
    <xf numFmtId="3" fontId="1" fillId="0" borderId="2" xfId="0" applyNumberFormat="1" applyFont="1" applyBorder="1" applyAlignment="1" applyProtection="1">
      <alignment horizontal="center"/>
      <protection locked="0"/>
    </xf>
    <xf numFmtId="10" fontId="1" fillId="0" borderId="2" xfId="0" applyNumberFormat="1" applyFont="1" applyBorder="1" applyAlignment="1">
      <alignment horizontal="center"/>
    </xf>
    <xf numFmtId="10" fontId="0" fillId="0" borderId="2" xfId="0" applyNumberFormat="1" applyBorder="1" applyAlignment="1">
      <alignment horizontal="center"/>
    </xf>
    <xf numFmtId="0" fontId="1"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0" fillId="0" borderId="3" xfId="0" applyBorder="1" applyAlignment="1">
      <alignment vertical="center" wrapText="1"/>
    </xf>
    <xf numFmtId="3" fontId="0" fillId="0" borderId="10" xfId="0" applyNumberFormat="1" applyBorder="1" applyAlignment="1">
      <alignment vertical="center"/>
    </xf>
    <xf numFmtId="0" fontId="0" fillId="0" borderId="0" xfId="0" applyBorder="1" applyAlignment="1">
      <alignment vertical="center" wrapText="1"/>
    </xf>
    <xf numFmtId="0" fontId="1" fillId="0" borderId="5" xfId="0" applyFont="1" applyBorder="1" applyAlignment="1">
      <alignment wrapText="1"/>
    </xf>
    <xf numFmtId="3" fontId="1" fillId="0" borderId="11" xfId="0" applyNumberFormat="1" applyFont="1" applyBorder="1"/>
    <xf numFmtId="0" fontId="0" fillId="0" borderId="12" xfId="0" applyFont="1" applyBorder="1" applyAlignment="1">
      <alignment wrapText="1"/>
    </xf>
    <xf numFmtId="3" fontId="0" fillId="0" borderId="13" xfId="0" applyNumberFormat="1" applyBorder="1"/>
    <xf numFmtId="164" fontId="1" fillId="0" borderId="2" xfId="2" applyNumberFormat="1" applyFont="1" applyBorder="1"/>
    <xf numFmtId="0" fontId="1" fillId="0" borderId="0" xfId="0" applyFont="1" applyAlignment="1">
      <alignment horizontal="left"/>
    </xf>
    <xf numFmtId="0" fontId="1" fillId="0" borderId="2" xfId="0" applyFont="1" applyBorder="1" applyAlignment="1">
      <alignment horizontal="left"/>
    </xf>
    <xf numFmtId="0" fontId="1" fillId="0" borderId="1" xfId="0" applyFont="1" applyBorder="1" applyAlignment="1">
      <alignment horizontal="center" vertical="top"/>
    </xf>
    <xf numFmtId="0" fontId="0" fillId="0" borderId="11" xfId="0" applyBorder="1"/>
    <xf numFmtId="0" fontId="0" fillId="0" borderId="13" xfId="0" applyBorder="1" applyAlignment="1">
      <alignment horizontal="left"/>
    </xf>
    <xf numFmtId="0" fontId="0" fillId="0" borderId="10" xfId="0" applyBorder="1" applyAlignment="1">
      <alignment horizontal="left"/>
    </xf>
    <xf numFmtId="0" fontId="1" fillId="0" borderId="10" xfId="0" applyFont="1" applyBorder="1" applyAlignment="1">
      <alignment horizontal="left"/>
    </xf>
    <xf numFmtId="0" fontId="0" fillId="0" borderId="10" xfId="0" applyBorder="1" applyAlignment="1">
      <alignment horizontal="left" wrapText="1"/>
    </xf>
    <xf numFmtId="0" fontId="0" fillId="0" borderId="11" xfId="0" applyFont="1" applyBorder="1"/>
    <xf numFmtId="3" fontId="0" fillId="0" borderId="11" xfId="0" applyNumberFormat="1" applyFont="1" applyBorder="1"/>
    <xf numFmtId="3" fontId="0" fillId="2" borderId="2" xfId="0" applyNumberFormat="1" applyFill="1" applyBorder="1" applyAlignment="1">
      <alignment wrapText="1"/>
    </xf>
    <xf numFmtId="0" fontId="0" fillId="0" borderId="2" xfId="0" applyBorder="1" applyAlignment="1">
      <alignment vertical="center" wrapText="1"/>
    </xf>
    <xf numFmtId="3" fontId="0" fillId="0" borderId="2" xfId="0" applyNumberFormat="1" applyBorder="1" applyAlignment="1">
      <alignment vertical="center" wrapText="1"/>
    </xf>
    <xf numFmtId="3" fontId="1" fillId="0" borderId="2" xfId="0" applyNumberFormat="1" applyFont="1" applyBorder="1" applyAlignment="1">
      <alignment vertical="center" wrapText="1"/>
    </xf>
    <xf numFmtId="0" fontId="0" fillId="0" borderId="0" xfId="0" applyFont="1"/>
    <xf numFmtId="0" fontId="1" fillId="0" borderId="0" xfId="0" applyFont="1" applyAlignment="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6" fillId="0" borderId="2" xfId="0" applyFont="1" applyBorder="1" applyAlignment="1">
      <alignment horizontal="center" vertical="center"/>
    </xf>
    <xf numFmtId="0" fontId="0" fillId="0" borderId="0" xfId="0" applyFont="1" applyFill="1" applyAlignment="1">
      <alignment horizontal="left"/>
    </xf>
    <xf numFmtId="0" fontId="0" fillId="0" borderId="0" xfId="0" applyFont="1" applyFill="1"/>
    <xf numFmtId="0" fontId="17" fillId="0" borderId="0" xfId="0" applyFont="1" applyAlignment="1">
      <alignment horizontal="left" vertical="center"/>
    </xf>
    <xf numFmtId="0" fontId="15" fillId="0" borderId="2" xfId="0" applyFont="1" applyBorder="1" applyAlignment="1">
      <alignment horizontal="center" vertical="center" wrapText="1"/>
    </xf>
    <xf numFmtId="4" fontId="0" fillId="0" borderId="0" xfId="0" applyNumberFormat="1" applyFont="1" applyAlignment="1">
      <alignment horizontal="left"/>
    </xf>
    <xf numFmtId="2" fontId="0" fillId="0" borderId="0" xfId="0" applyNumberFormat="1" applyFont="1" applyAlignment="1">
      <alignment horizontal="left"/>
    </xf>
    <xf numFmtId="0" fontId="15" fillId="0" borderId="0" xfId="0" applyFont="1" applyAlignment="1">
      <alignment vertical="center"/>
    </xf>
    <xf numFmtId="3" fontId="18" fillId="2" borderId="2" xfId="0" applyNumberFormat="1" applyFont="1" applyFill="1" applyBorder="1" applyAlignment="1">
      <alignment wrapText="1"/>
    </xf>
    <xf numFmtId="0" fontId="1" fillId="0" borderId="0" xfId="0" applyFont="1" applyAlignment="1">
      <alignment horizontal="left"/>
    </xf>
    <xf numFmtId="0" fontId="0" fillId="0" borderId="0" xfId="0" applyFont="1" applyAlignment="1">
      <alignment horizontal="left" vertical="center"/>
    </xf>
    <xf numFmtId="0" fontId="0" fillId="0" borderId="0" xfId="0" applyFont="1" applyAlignment="1">
      <alignment horizontal="center"/>
    </xf>
    <xf numFmtId="0" fontId="0" fillId="0" borderId="0" xfId="0" applyFont="1" applyBorder="1" applyAlignment="1">
      <alignment horizontal="left"/>
    </xf>
    <xf numFmtId="0" fontId="1" fillId="0" borderId="2" xfId="0" applyFont="1" applyBorder="1" applyAlignment="1">
      <alignment horizontal="left" vertical="center"/>
    </xf>
    <xf numFmtId="0" fontId="0" fillId="0" borderId="2" xfId="0" applyFont="1" applyBorder="1" applyAlignment="1">
      <alignment horizontal="left" vertical="center"/>
    </xf>
    <xf numFmtId="3" fontId="0" fillId="0" borderId="2" xfId="0" applyNumberFormat="1" applyFont="1" applyBorder="1" applyAlignment="1">
      <alignment horizontal="left"/>
    </xf>
    <xf numFmtId="0" fontId="0" fillId="0" borderId="2" xfId="0" applyFont="1" applyBorder="1" applyAlignment="1">
      <alignment horizontal="left"/>
    </xf>
    <xf numFmtId="3" fontId="1" fillId="0" borderId="2" xfId="0" applyNumberFormat="1" applyFont="1" applyBorder="1" applyAlignment="1">
      <alignment horizontal="left"/>
    </xf>
    <xf numFmtId="164" fontId="0" fillId="0" borderId="2" xfId="2" applyNumberFormat="1" applyFont="1" applyBorder="1" applyAlignment="1">
      <alignment horizontal="left"/>
    </xf>
    <xf numFmtId="0" fontId="0" fillId="0" borderId="0" xfId="0" applyFont="1" applyBorder="1"/>
    <xf numFmtId="0" fontId="15" fillId="0" borderId="0" xfId="0" applyFont="1" applyBorder="1" applyAlignment="1">
      <alignment horizontal="left" vertical="center"/>
    </xf>
    <xf numFmtId="0" fontId="0" fillId="0" borderId="0" xfId="0" applyFont="1" applyBorder="1" applyAlignment="1">
      <alignment horizontal="left" vertical="center" indent="5"/>
    </xf>
    <xf numFmtId="0" fontId="1" fillId="0" borderId="2" xfId="0" applyFont="1" applyBorder="1" applyAlignment="1">
      <alignment horizontal="left" wrapText="1"/>
    </xf>
    <xf numFmtId="3" fontId="1" fillId="0" borderId="2" xfId="0" applyNumberFormat="1" applyFont="1" applyBorder="1" applyAlignment="1">
      <alignment vertical="center"/>
    </xf>
    <xf numFmtId="164" fontId="1" fillId="0" borderId="10" xfId="2" applyNumberFormat="1" applyFont="1" applyBorder="1"/>
    <xf numFmtId="164" fontId="1" fillId="0" borderId="10" xfId="0" applyNumberFormat="1" applyFont="1" applyBorder="1"/>
    <xf numFmtId="164" fontId="0" fillId="0" borderId="10" xfId="2" applyNumberFormat="1" applyFont="1" applyBorder="1"/>
    <xf numFmtId="164" fontId="0" fillId="0" borderId="13" xfId="2" applyNumberFormat="1" applyFont="1" applyBorder="1"/>
    <xf numFmtId="164" fontId="1" fillId="0" borderId="11" xfId="2" applyNumberFormat="1" applyFont="1" applyBorder="1"/>
    <xf numFmtId="3" fontId="1" fillId="0" borderId="0" xfId="0" applyNumberFormat="1" applyFont="1" applyBorder="1"/>
    <xf numFmtId="164" fontId="1" fillId="0" borderId="0" xfId="2" applyNumberFormat="1" applyFont="1" applyBorder="1"/>
    <xf numFmtId="164" fontId="0" fillId="0" borderId="2" xfId="2" applyNumberFormat="1" applyFont="1" applyBorder="1"/>
    <xf numFmtId="3" fontId="1" fillId="0" borderId="2" xfId="0" applyNumberFormat="1" applyFont="1" applyFill="1" applyBorder="1" applyAlignment="1">
      <alignment wrapText="1"/>
    </xf>
    <xf numFmtId="0" fontId="15" fillId="0" borderId="2" xfId="0" applyFont="1" applyBorder="1" applyAlignment="1">
      <alignment horizontal="left" vertical="center" wrapText="1"/>
    </xf>
    <xf numFmtId="3" fontId="16" fillId="0" borderId="2" xfId="0" applyNumberFormat="1" applyFont="1" applyBorder="1" applyAlignment="1">
      <alignment horizontal="center" vertical="center"/>
    </xf>
    <xf numFmtId="0" fontId="0" fillId="0" borderId="2" xfId="0" applyFont="1" applyBorder="1" applyAlignment="1">
      <alignment vertical="center" wrapText="1"/>
    </xf>
    <xf numFmtId="0" fontId="15" fillId="0" borderId="0" xfId="0" applyFont="1" applyBorder="1" applyAlignment="1">
      <alignment horizontal="center" vertical="center"/>
    </xf>
    <xf numFmtId="3" fontId="16" fillId="0" borderId="2" xfId="0" applyNumberFormat="1" applyFont="1" applyBorder="1" applyAlignment="1">
      <alignment horizontal="right" vertical="center" wrapText="1"/>
    </xf>
    <xf numFmtId="0" fontId="15" fillId="0" borderId="2" xfId="0" applyFont="1" applyFill="1" applyBorder="1" applyAlignment="1">
      <alignment horizontal="left" vertical="center" indent="1"/>
    </xf>
    <xf numFmtId="0" fontId="15" fillId="0" borderId="2" xfId="0" applyFont="1" applyFill="1" applyBorder="1" applyAlignment="1">
      <alignment horizontal="left" vertical="center"/>
    </xf>
    <xf numFmtId="3" fontId="16" fillId="0" borderId="2" xfId="0" applyNumberFormat="1" applyFont="1" applyFill="1" applyBorder="1" applyAlignment="1">
      <alignment horizontal="right"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right" vertical="center"/>
    </xf>
    <xf numFmtId="0" fontId="16" fillId="0" borderId="2" xfId="0" applyFont="1" applyFill="1" applyBorder="1" applyAlignment="1">
      <alignment horizontal="right" vertical="center" wrapText="1"/>
    </xf>
    <xf numFmtId="0" fontId="16" fillId="0" borderId="2" xfId="0" applyFont="1" applyFill="1" applyBorder="1" applyAlignment="1">
      <alignment horizontal="left" vertical="center"/>
    </xf>
    <xf numFmtId="3" fontId="16" fillId="0" borderId="2" xfId="0" applyNumberFormat="1" applyFont="1" applyFill="1" applyBorder="1" applyAlignment="1">
      <alignment horizontal="right" vertical="center" wrapText="1"/>
    </xf>
    <xf numFmtId="3" fontId="15" fillId="0" borderId="2" xfId="0" applyNumberFormat="1" applyFont="1" applyFill="1" applyBorder="1" applyAlignment="1">
      <alignment horizontal="right" vertical="center" wrapText="1"/>
    </xf>
    <xf numFmtId="0" fontId="16" fillId="0" borderId="0" xfId="0" applyFont="1" applyFill="1" applyBorder="1" applyAlignment="1">
      <alignment horizontal="left" vertical="center" indent="1"/>
    </xf>
    <xf numFmtId="0" fontId="15" fillId="0" borderId="0" xfId="0" applyFont="1" applyFill="1" applyBorder="1" applyAlignment="1">
      <alignment horizontal="left" vertical="center"/>
    </xf>
    <xf numFmtId="0" fontId="16" fillId="0" borderId="0" xfId="0" applyFont="1" applyFill="1" applyBorder="1" applyAlignment="1">
      <alignment horizontal="right" vertical="center"/>
    </xf>
    <xf numFmtId="0" fontId="15" fillId="0" borderId="0" xfId="0" applyFont="1" applyFill="1" applyBorder="1" applyAlignment="1">
      <alignment horizontal="left" vertical="center" wrapText="1"/>
    </xf>
    <xf numFmtId="3" fontId="16" fillId="0" borderId="2" xfId="0" applyNumberFormat="1" applyFont="1" applyBorder="1" applyAlignment="1">
      <alignment horizontal="right" vertical="center"/>
    </xf>
    <xf numFmtId="0" fontId="16" fillId="0" borderId="0" xfId="0" applyFont="1" applyBorder="1" applyAlignment="1">
      <alignment horizontal="left" vertical="center" indent="1"/>
    </xf>
    <xf numFmtId="3" fontId="16" fillId="0" borderId="0" xfId="0" applyNumberFormat="1" applyFont="1" applyBorder="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left" vertical="center" wrapText="1"/>
    </xf>
    <xf numFmtId="0" fontId="0" fillId="0" borderId="2" xfId="0" applyFont="1" applyBorder="1"/>
    <xf numFmtId="3" fontId="15" fillId="0" borderId="2" xfId="0" applyNumberFormat="1" applyFont="1" applyBorder="1" applyAlignment="1">
      <alignment horizontal="right" vertical="center"/>
    </xf>
    <xf numFmtId="0" fontId="16" fillId="0" borderId="0" xfId="0" applyFont="1" applyBorder="1" applyAlignment="1">
      <alignment horizontal="left" vertical="center"/>
    </xf>
    <xf numFmtId="0" fontId="16" fillId="0" borderId="0" xfId="0" applyFont="1" applyBorder="1" applyAlignment="1">
      <alignment horizontal="right" vertical="center"/>
    </xf>
    <xf numFmtId="0" fontId="1" fillId="0" borderId="0" xfId="0" applyFont="1" applyBorder="1" applyAlignment="1">
      <alignment horizontal="left" vertical="center"/>
    </xf>
    <xf numFmtId="3" fontId="0" fillId="0" borderId="2" xfId="0" applyNumberFormat="1" applyFont="1" applyBorder="1"/>
    <xf numFmtId="0" fontId="1" fillId="0" borderId="0" xfId="0" applyFont="1" applyAlignment="1">
      <alignment vertical="center" wrapText="1"/>
    </xf>
    <xf numFmtId="0" fontId="1" fillId="0" borderId="0" xfId="0" applyFont="1" applyAlignment="1">
      <alignment vertical="center"/>
    </xf>
    <xf numFmtId="0" fontId="0" fillId="0" borderId="0" xfId="0" applyFont="1" applyAlignment="1">
      <alignment vertical="center" wrapText="1"/>
    </xf>
    <xf numFmtId="0" fontId="15" fillId="0" borderId="2" xfId="0" applyFont="1" applyBorder="1" applyAlignment="1">
      <alignment vertical="center" wrapText="1"/>
    </xf>
    <xf numFmtId="0" fontId="16" fillId="0" borderId="2" xfId="0" applyFont="1" applyBorder="1" applyAlignment="1">
      <alignment vertical="center" wrapText="1"/>
    </xf>
    <xf numFmtId="4" fontId="16" fillId="0" borderId="2" xfId="0" applyNumberFormat="1" applyFont="1" applyBorder="1" applyAlignment="1">
      <alignment vertical="center" wrapText="1"/>
    </xf>
    <xf numFmtId="3" fontId="16" fillId="0" borderId="2" xfId="0" applyNumberFormat="1" applyFont="1" applyBorder="1" applyAlignment="1">
      <alignment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xf>
    <xf numFmtId="2" fontId="16" fillId="0" borderId="0" xfId="0" applyNumberFormat="1" applyFont="1" applyBorder="1" applyAlignment="1">
      <alignment horizontal="center" vertical="center"/>
    </xf>
    <xf numFmtId="41" fontId="1" fillId="0" borderId="10" xfId="4" applyFont="1" applyBorder="1"/>
    <xf numFmtId="41" fontId="0" fillId="0" borderId="10" xfId="4" applyFont="1" applyBorder="1"/>
    <xf numFmtId="41" fontId="0" fillId="0" borderId="10" xfId="4" applyFont="1" applyBorder="1" applyAlignment="1">
      <alignment vertical="center"/>
    </xf>
    <xf numFmtId="41" fontId="1" fillId="0" borderId="2" xfId="4" applyFont="1" applyBorder="1"/>
    <xf numFmtId="41" fontId="0" fillId="0" borderId="13" xfId="4" applyFont="1" applyBorder="1"/>
    <xf numFmtId="0" fontId="0" fillId="0" borderId="0" xfId="0" applyFill="1"/>
    <xf numFmtId="41" fontId="0" fillId="0" borderId="0" xfId="4" applyFont="1" applyFill="1"/>
    <xf numFmtId="3" fontId="15" fillId="0" borderId="2" xfId="0" applyNumberFormat="1" applyFont="1" applyFill="1" applyBorder="1" applyAlignment="1">
      <alignment horizontal="right" vertical="center"/>
    </xf>
    <xf numFmtId="164" fontId="1" fillId="0" borderId="2" xfId="2" applyNumberFormat="1" applyFont="1" applyBorder="1" applyAlignment="1">
      <alignment horizontal="left"/>
    </xf>
    <xf numFmtId="3" fontId="0" fillId="0" borderId="0" xfId="0" applyNumberFormat="1" applyFont="1" applyBorder="1" applyAlignment="1">
      <alignment horizontal="left"/>
    </xf>
    <xf numFmtId="41" fontId="15" fillId="0" borderId="2" xfId="4" applyFont="1" applyBorder="1" applyAlignment="1">
      <alignment horizontal="right" vertical="center"/>
    </xf>
    <xf numFmtId="41" fontId="16" fillId="0" borderId="0" xfId="0" applyNumberFormat="1" applyFont="1" applyBorder="1" applyAlignment="1">
      <alignment horizontal="right" vertical="center"/>
    </xf>
    <xf numFmtId="41" fontId="0" fillId="0" borderId="0" xfId="0" applyNumberFormat="1" applyFont="1" applyBorder="1" applyAlignment="1">
      <alignment horizontal="left"/>
    </xf>
    <xf numFmtId="4" fontId="16" fillId="0" borderId="2" xfId="0" applyNumberFormat="1" applyFont="1" applyFill="1" applyBorder="1" applyAlignment="1">
      <alignment vertical="center" wrapText="1"/>
    </xf>
    <xf numFmtId="3" fontId="16" fillId="0" borderId="2" xfId="0" applyNumberFormat="1" applyFont="1" applyFill="1" applyBorder="1" applyAlignment="1">
      <alignment vertical="center" wrapText="1"/>
    </xf>
    <xf numFmtId="4" fontId="16" fillId="0" borderId="2" xfId="0" applyNumberFormat="1" applyFont="1" applyFill="1" applyBorder="1" applyAlignment="1">
      <alignment horizontal="right" vertical="center" wrapText="1"/>
    </xf>
    <xf numFmtId="41" fontId="16" fillId="0" borderId="2" xfId="4" applyFont="1" applyBorder="1" applyAlignment="1">
      <alignment horizontal="center" vertical="center"/>
    </xf>
    <xf numFmtId="4" fontId="16" fillId="0" borderId="2" xfId="0" applyNumberFormat="1" applyFont="1" applyFill="1" applyBorder="1" applyAlignment="1">
      <alignment horizontal="right" vertical="center"/>
    </xf>
    <xf numFmtId="41" fontId="0" fillId="0" borderId="0" xfId="0" applyNumberFormat="1" applyFont="1" applyAlignment="1">
      <alignment horizontal="left"/>
    </xf>
    <xf numFmtId="0" fontId="15" fillId="0" borderId="0" xfId="0" applyFont="1" applyFill="1" applyAlignment="1">
      <alignment horizontal="left" vertical="center"/>
    </xf>
    <xf numFmtId="0" fontId="0" fillId="0" borderId="2" xfId="0" applyFont="1" applyFill="1" applyBorder="1"/>
    <xf numFmtId="3" fontId="0" fillId="0" borderId="2" xfId="0" applyNumberFormat="1" applyFont="1" applyFill="1" applyBorder="1"/>
    <xf numFmtId="41" fontId="16" fillId="0" borderId="2" xfId="4" applyFont="1" applyFill="1" applyBorder="1" applyAlignment="1">
      <alignment horizontal="right" vertical="center"/>
    </xf>
    <xf numFmtId="41" fontId="16" fillId="0" borderId="2" xfId="4" applyFont="1" applyFill="1" applyBorder="1" applyAlignment="1">
      <alignment horizontal="left" vertical="center"/>
    </xf>
    <xf numFmtId="41" fontId="15" fillId="0" borderId="2" xfId="0" applyNumberFormat="1" applyFont="1" applyFill="1" applyBorder="1" applyAlignment="1">
      <alignment horizontal="right" vertical="center"/>
    </xf>
    <xf numFmtId="0" fontId="16" fillId="0" borderId="0" xfId="0" applyFont="1" applyFill="1" applyAlignment="1">
      <alignment horizontal="left" vertical="center"/>
    </xf>
    <xf numFmtId="41" fontId="0" fillId="0" borderId="0" xfId="0" applyNumberFormat="1" applyFont="1" applyFill="1" applyAlignment="1">
      <alignment horizontal="left"/>
    </xf>
    <xf numFmtId="0" fontId="15" fillId="0" borderId="2" xfId="0" applyFont="1" applyFill="1" applyBorder="1" applyAlignment="1">
      <alignment horizontal="left" vertical="center" wrapText="1"/>
    </xf>
    <xf numFmtId="164" fontId="16" fillId="0" borderId="2" xfId="2" applyNumberFormat="1" applyFont="1" applyFill="1" applyBorder="1" applyAlignment="1">
      <alignment horizontal="right" vertical="center"/>
    </xf>
    <xf numFmtId="0" fontId="0" fillId="0" borderId="3" xfId="0" applyFill="1" applyBorder="1" applyAlignment="1">
      <alignment wrapText="1"/>
    </xf>
    <xf numFmtId="3" fontId="0" fillId="0" borderId="10" xfId="0" applyNumberFormat="1" applyFill="1" applyBorder="1"/>
    <xf numFmtId="164" fontId="0" fillId="0" borderId="10" xfId="2" applyNumberFormat="1" applyFont="1" applyFill="1" applyBorder="1"/>
    <xf numFmtId="41" fontId="15" fillId="0" borderId="2" xfId="0" applyNumberFormat="1" applyFont="1" applyFill="1" applyBorder="1" applyAlignment="1">
      <alignment horizontal="left" vertical="center"/>
    </xf>
    <xf numFmtId="3" fontId="15" fillId="0" borderId="2" xfId="0" applyNumberFormat="1" applyFont="1" applyFill="1" applyBorder="1" applyAlignment="1">
      <alignment horizontal="center" vertical="center" wrapText="1"/>
    </xf>
    <xf numFmtId="0" fontId="15" fillId="0" borderId="2" xfId="0" applyFont="1" applyBorder="1" applyAlignment="1">
      <alignment vertical="center"/>
    </xf>
    <xf numFmtId="165" fontId="0" fillId="0" borderId="2" xfId="0" applyNumberFormat="1" applyFont="1" applyBorder="1" applyAlignment="1"/>
    <xf numFmtId="0" fontId="16" fillId="0" borderId="2" xfId="0" applyFont="1" applyFill="1" applyBorder="1" applyAlignment="1">
      <alignment horizontal="center" vertical="center" wrapText="1"/>
    </xf>
    <xf numFmtId="0" fontId="0" fillId="0" borderId="0" xfId="0" applyFont="1" applyAlignment="1">
      <alignment horizontal="left" vertical="center" wrapText="1"/>
    </xf>
    <xf numFmtId="0" fontId="16" fillId="0" borderId="0" xfId="0" applyFont="1" applyAlignment="1">
      <alignment horizontal="left" vertical="center" wrapText="1"/>
    </xf>
    <xf numFmtId="0" fontId="15" fillId="0" borderId="2" xfId="0" applyFont="1" applyBorder="1" applyAlignment="1">
      <alignment horizontal="left" vertical="center"/>
    </xf>
    <xf numFmtId="0" fontId="0" fillId="0" borderId="0" xfId="0" applyFill="1" applyBorder="1" applyAlignment="1">
      <alignment wrapText="1"/>
    </xf>
    <xf numFmtId="0" fontId="21" fillId="0" borderId="15" xfId="0" applyFont="1" applyBorder="1" applyAlignment="1">
      <alignment vertical="center" wrapText="1"/>
    </xf>
    <xf numFmtId="164" fontId="0" fillId="0" borderId="0" xfId="2" applyNumberFormat="1" applyFont="1" applyFill="1"/>
    <xf numFmtId="164" fontId="0" fillId="0" borderId="0" xfId="0" applyNumberFormat="1" applyFill="1"/>
    <xf numFmtId="43" fontId="6" fillId="0" borderId="0" xfId="2" applyFont="1" applyAlignment="1"/>
    <xf numFmtId="43" fontId="5" fillId="0" borderId="0" xfId="2" applyFont="1" applyAlignment="1"/>
    <xf numFmtId="43" fontId="0" fillId="0" borderId="0" xfId="2" applyFont="1"/>
    <xf numFmtId="43" fontId="0" fillId="0" borderId="0" xfId="2" applyFont="1" applyAlignment="1">
      <alignment vertical="center"/>
    </xf>
    <xf numFmtId="0" fontId="22" fillId="0" borderId="0" xfId="0" applyFont="1"/>
    <xf numFmtId="0" fontId="20" fillId="0" borderId="2" xfId="0" applyFont="1" applyBorder="1" applyAlignment="1">
      <alignment horizontal="center" vertical="center" wrapText="1"/>
    </xf>
    <xf numFmtId="0" fontId="21" fillId="0" borderId="2" xfId="0" applyFont="1" applyBorder="1" applyAlignment="1">
      <alignment vertical="center" wrapText="1"/>
    </xf>
    <xf numFmtId="0" fontId="20" fillId="0" borderId="2" xfId="0" applyFont="1" applyBorder="1" applyAlignment="1">
      <alignment vertical="center"/>
    </xf>
    <xf numFmtId="3" fontId="20" fillId="0" borderId="2" xfId="0" applyNumberFormat="1" applyFont="1" applyBorder="1" applyAlignment="1">
      <alignment horizontal="right" vertical="center"/>
    </xf>
    <xf numFmtId="3" fontId="21" fillId="0" borderId="2" xfId="0" applyNumberFormat="1" applyFont="1" applyBorder="1" applyAlignment="1">
      <alignment horizontal="right" vertical="center"/>
    </xf>
    <xf numFmtId="0" fontId="21" fillId="0" borderId="2" xfId="0" applyFont="1" applyBorder="1" applyAlignment="1">
      <alignment horizontal="right" vertical="center"/>
    </xf>
    <xf numFmtId="0" fontId="20" fillId="0" borderId="14" xfId="0" applyFont="1" applyBorder="1" applyAlignment="1">
      <alignment horizontal="center" vertical="center" wrapText="1"/>
    </xf>
    <xf numFmtId="0" fontId="22" fillId="0" borderId="2" xfId="0" applyFont="1" applyBorder="1" applyAlignment="1">
      <alignment vertical="center"/>
    </xf>
    <xf numFmtId="43" fontId="0" fillId="0" borderId="2" xfId="2" applyFont="1" applyBorder="1"/>
    <xf numFmtId="43" fontId="1" fillId="0" borderId="2" xfId="2" applyFont="1" applyBorder="1"/>
    <xf numFmtId="164" fontId="1" fillId="0" borderId="2" xfId="2" applyNumberFormat="1" applyFont="1" applyBorder="1" applyAlignment="1">
      <alignment horizontal="center"/>
    </xf>
    <xf numFmtId="164" fontId="0" fillId="0" borderId="0" xfId="2" applyNumberFormat="1" applyFont="1"/>
    <xf numFmtId="4" fontId="0" fillId="0" borderId="0" xfId="0" applyNumberFormat="1" applyFont="1" applyBorder="1" applyAlignment="1">
      <alignment horizontal="left"/>
    </xf>
    <xf numFmtId="43" fontId="15" fillId="0" borderId="2" xfId="2" applyFont="1" applyBorder="1" applyAlignment="1">
      <alignment vertical="center" wrapText="1"/>
    </xf>
    <xf numFmtId="43" fontId="0" fillId="0" borderId="0" xfId="2" applyFont="1" applyAlignment="1">
      <alignment horizontal="left"/>
    </xf>
    <xf numFmtId="43" fontId="16" fillId="0" borderId="2" xfId="2" applyFont="1" applyBorder="1" applyAlignment="1">
      <alignment vertical="center" wrapText="1"/>
    </xf>
    <xf numFmtId="43" fontId="15" fillId="0" borderId="0" xfId="2" applyFont="1" applyBorder="1" applyAlignment="1">
      <alignment vertical="center" wrapText="1"/>
    </xf>
    <xf numFmtId="43" fontId="0" fillId="0" borderId="0" xfId="2" applyFont="1" applyAlignment="1">
      <alignment vertical="center" wrapText="1"/>
    </xf>
    <xf numFmtId="43" fontId="16" fillId="0" borderId="0" xfId="2" applyFont="1" applyFill="1" applyBorder="1" applyAlignment="1">
      <alignment vertical="center" wrapText="1"/>
    </xf>
    <xf numFmtId="43" fontId="15" fillId="0" borderId="2" xfId="2" applyFont="1" applyBorder="1" applyAlignment="1">
      <alignment horizontal="left" vertical="center"/>
    </xf>
    <xf numFmtId="43" fontId="16" fillId="0" borderId="2" xfId="2" applyFont="1" applyFill="1" applyBorder="1" applyAlignment="1">
      <alignment horizontal="left" vertical="center"/>
    </xf>
    <xf numFmtId="43" fontId="15" fillId="0" borderId="2" xfId="2" applyFont="1" applyFill="1" applyBorder="1" applyAlignment="1">
      <alignment horizontal="left" vertical="center"/>
    </xf>
    <xf numFmtId="43" fontId="16" fillId="0" borderId="0" xfId="2" applyFont="1" applyFill="1" applyBorder="1" applyAlignment="1">
      <alignment horizontal="right" vertical="center"/>
    </xf>
    <xf numFmtId="43" fontId="15" fillId="0" borderId="0" xfId="2" applyFont="1" applyBorder="1" applyAlignment="1">
      <alignment horizontal="center" vertical="center"/>
    </xf>
    <xf numFmtId="0" fontId="20" fillId="0" borderId="2" xfId="0" applyFont="1" applyBorder="1" applyAlignment="1">
      <alignment vertical="center" wrapText="1"/>
    </xf>
    <xf numFmtId="0" fontId="21" fillId="0" borderId="2" xfId="0" applyFont="1" applyBorder="1" applyAlignment="1">
      <alignment horizontal="center" vertical="center"/>
    </xf>
    <xf numFmtId="165" fontId="0" fillId="0" borderId="2" xfId="0" applyNumberFormat="1" applyFont="1" applyBorder="1" applyAlignment="1">
      <alignment horizontal="center"/>
    </xf>
    <xf numFmtId="0" fontId="16" fillId="0" borderId="15" xfId="0" applyFont="1" applyBorder="1" applyAlignment="1">
      <alignment vertical="center"/>
    </xf>
    <xf numFmtId="3" fontId="16" fillId="0" borderId="18" xfId="0" applyNumberFormat="1" applyFont="1" applyBorder="1" applyAlignment="1">
      <alignment horizontal="right" vertical="center"/>
    </xf>
    <xf numFmtId="3" fontId="15" fillId="0" borderId="18" xfId="0" applyNumberFormat="1" applyFont="1" applyBorder="1" applyAlignment="1">
      <alignment horizontal="right" vertical="center"/>
    </xf>
    <xf numFmtId="0" fontId="16" fillId="0" borderId="2" xfId="0" applyFont="1" applyBorder="1" applyAlignment="1">
      <alignment vertical="center"/>
    </xf>
    <xf numFmtId="0" fontId="15" fillId="0" borderId="2" xfId="0" applyFont="1" applyBorder="1" applyAlignment="1">
      <alignment horizontal="right" vertical="center"/>
    </xf>
    <xf numFmtId="0" fontId="15" fillId="0" borderId="16" xfId="0" applyFont="1" applyBorder="1" applyAlignment="1">
      <alignment horizontal="center" vertical="center"/>
    </xf>
    <xf numFmtId="4" fontId="16" fillId="0" borderId="0" xfId="0" applyNumberFormat="1" applyFont="1" applyAlignment="1">
      <alignment horizontal="center" vertical="center"/>
    </xf>
    <xf numFmtId="0" fontId="15" fillId="0" borderId="14" xfId="0" applyFont="1" applyBorder="1" applyAlignment="1">
      <alignment vertical="center"/>
    </xf>
    <xf numFmtId="0" fontId="15" fillId="0" borderId="17" xfId="0" applyFont="1" applyBorder="1" applyAlignment="1">
      <alignment horizontal="center" vertical="center"/>
    </xf>
    <xf numFmtId="0" fontId="16" fillId="0" borderId="15" xfId="0" applyFont="1" applyBorder="1" applyAlignment="1">
      <alignment vertical="center" wrapText="1"/>
    </xf>
    <xf numFmtId="0" fontId="15" fillId="0" borderId="15" xfId="0" applyFont="1" applyBorder="1" applyAlignment="1">
      <alignment vertical="center"/>
    </xf>
    <xf numFmtId="0" fontId="16" fillId="0" borderId="2" xfId="0" applyFont="1" applyBorder="1" applyAlignment="1">
      <alignment horizontal="center" vertical="center" wrapText="1"/>
    </xf>
    <xf numFmtId="0" fontId="16" fillId="0" borderId="2" xfId="0" applyFont="1" applyBorder="1" applyAlignment="1">
      <alignment horizontal="right" vertical="center"/>
    </xf>
    <xf numFmtId="164" fontId="16" fillId="0" borderId="2" xfId="0" applyNumberFormat="1" applyFont="1" applyBorder="1" applyAlignment="1">
      <alignment horizontal="right" vertical="center"/>
    </xf>
    <xf numFmtId="0" fontId="15" fillId="0" borderId="14" xfId="0" applyFont="1" applyBorder="1" applyAlignment="1">
      <alignment horizontal="center" vertical="center" wrapText="1"/>
    </xf>
    <xf numFmtId="0" fontId="16" fillId="0" borderId="19" xfId="0" applyFont="1" applyBorder="1" applyAlignment="1">
      <alignment vertical="center" wrapText="1"/>
    </xf>
    <xf numFmtId="3" fontId="16" fillId="0" borderId="20" xfId="0" applyNumberFormat="1" applyFont="1" applyBorder="1" applyAlignment="1">
      <alignment horizontal="right" vertical="center"/>
    </xf>
    <xf numFmtId="3" fontId="15" fillId="0" borderId="17" xfId="0" applyNumberFormat="1" applyFont="1" applyBorder="1" applyAlignment="1">
      <alignment horizontal="right" vertical="center"/>
    </xf>
    <xf numFmtId="3" fontId="15" fillId="0" borderId="0" xfId="0" applyNumberFormat="1" applyFont="1" applyBorder="1" applyAlignment="1">
      <alignment horizontal="right" vertical="center"/>
    </xf>
    <xf numFmtId="0" fontId="1" fillId="0" borderId="2" xfId="0" applyFont="1" applyBorder="1" applyAlignment="1">
      <alignment horizontal="justify" vertical="center"/>
    </xf>
    <xf numFmtId="0" fontId="1" fillId="0" borderId="2" xfId="0" applyFont="1" applyBorder="1" applyAlignment="1">
      <alignment horizontal="center" vertical="center"/>
    </xf>
    <xf numFmtId="0" fontId="0" fillId="0" borderId="2" xfId="0" applyFont="1" applyBorder="1" applyAlignment="1">
      <alignment vertical="center"/>
    </xf>
    <xf numFmtId="164" fontId="0" fillId="0" borderId="2" xfId="2" applyNumberFormat="1" applyFont="1" applyBorder="1" applyAlignment="1">
      <alignment horizontal="right" vertical="center"/>
    </xf>
    <xf numFmtId="0" fontId="1" fillId="0" borderId="2" xfId="0" applyFont="1" applyBorder="1" applyAlignment="1">
      <alignment vertical="center"/>
    </xf>
    <xf numFmtId="164" fontId="1" fillId="0" borderId="2" xfId="2" applyNumberFormat="1" applyFont="1" applyBorder="1" applyAlignment="1">
      <alignment horizontal="right" vertical="center"/>
    </xf>
    <xf numFmtId="3" fontId="1" fillId="0" borderId="2" xfId="0" applyNumberFormat="1" applyFont="1" applyBorder="1" applyAlignment="1">
      <alignment horizontal="right" vertical="center"/>
    </xf>
    <xf numFmtId="0" fontId="23" fillId="0" borderId="0" xfId="0" applyFont="1"/>
    <xf numFmtId="4" fontId="16" fillId="0" borderId="2" xfId="0" applyNumberFormat="1" applyFont="1" applyBorder="1" applyAlignment="1">
      <alignment horizontal="right" vertical="center" wrapText="1"/>
    </xf>
    <xf numFmtId="0" fontId="16" fillId="0" borderId="2" xfId="0" applyFont="1" applyBorder="1" applyAlignment="1">
      <alignment horizontal="right" vertical="center" wrapText="1"/>
    </xf>
    <xf numFmtId="43" fontId="22" fillId="0" borderId="2" xfId="0" applyNumberFormat="1" applyFont="1" applyBorder="1" applyAlignment="1">
      <alignment horizontal="right" vertical="center" wrapText="1"/>
    </xf>
    <xf numFmtId="164" fontId="21" fillId="0" borderId="2" xfId="0" applyNumberFormat="1" applyFont="1" applyBorder="1" applyAlignment="1">
      <alignment horizontal="right" vertical="center" wrapText="1"/>
    </xf>
    <xf numFmtId="164" fontId="22" fillId="0" borderId="2" xfId="0" applyNumberFormat="1" applyFont="1" applyBorder="1" applyAlignment="1">
      <alignment horizontal="right" vertical="center" wrapText="1"/>
    </xf>
    <xf numFmtId="0" fontId="21" fillId="0" borderId="2" xfId="0" applyFont="1" applyBorder="1" applyAlignment="1">
      <alignment vertical="center"/>
    </xf>
    <xf numFmtId="3" fontId="24" fillId="0" borderId="2" xfId="0" applyNumberFormat="1" applyFont="1" applyFill="1" applyBorder="1" applyAlignment="1">
      <alignment horizontal="right" vertical="center"/>
    </xf>
    <xf numFmtId="4" fontId="21" fillId="0" borderId="2" xfId="0" applyNumberFormat="1" applyFont="1" applyBorder="1" applyAlignment="1">
      <alignment horizontal="right" vertical="center"/>
    </xf>
    <xf numFmtId="3" fontId="21" fillId="0" borderId="2" xfId="0" applyNumberFormat="1" applyFont="1" applyFill="1" applyBorder="1" applyAlignment="1">
      <alignment horizontal="right" vertical="center"/>
    </xf>
    <xf numFmtId="3" fontId="21" fillId="0" borderId="0" xfId="0" applyNumberFormat="1" applyFont="1" applyFill="1" applyBorder="1" applyAlignment="1">
      <alignment horizontal="right" vertical="center"/>
    </xf>
    <xf numFmtId="0" fontId="21" fillId="0" borderId="0" xfId="0" applyFont="1" applyFill="1" applyBorder="1" applyAlignment="1">
      <alignment horizontal="left" vertical="center" indent="1"/>
    </xf>
    <xf numFmtId="0" fontId="20" fillId="0" borderId="17" xfId="0" applyFont="1" applyBorder="1" applyAlignment="1">
      <alignment horizontal="center" vertical="center" wrapText="1"/>
    </xf>
    <xf numFmtId="0" fontId="20" fillId="0" borderId="21" xfId="0" applyFont="1" applyBorder="1" applyAlignment="1">
      <alignment horizontal="center" vertical="center" wrapText="1"/>
    </xf>
    <xf numFmtId="3" fontId="21" fillId="0" borderId="18" xfId="0" applyNumberFormat="1" applyFont="1" applyBorder="1" applyAlignment="1">
      <alignment horizontal="right" vertical="center" wrapText="1"/>
    </xf>
    <xf numFmtId="3" fontId="21" fillId="0" borderId="16" xfId="0" applyNumberFormat="1" applyFont="1" applyBorder="1" applyAlignment="1">
      <alignment horizontal="right" vertical="center" wrapText="1"/>
    </xf>
    <xf numFmtId="0" fontId="21" fillId="0" borderId="18" xfId="0" applyFont="1" applyBorder="1" applyAlignment="1">
      <alignment horizontal="center" vertical="center" wrapText="1"/>
    </xf>
    <xf numFmtId="0" fontId="20" fillId="3" borderId="15" xfId="0" applyFont="1" applyFill="1" applyBorder="1" applyAlignment="1">
      <alignment horizontal="left" vertical="center" indent="1"/>
    </xf>
    <xf numFmtId="3" fontId="20" fillId="3" borderId="18" xfId="0" applyNumberFormat="1" applyFont="1" applyFill="1" applyBorder="1" applyAlignment="1">
      <alignment horizontal="right" vertical="center"/>
    </xf>
    <xf numFmtId="3" fontId="20" fillId="3" borderId="16" xfId="0" applyNumberFormat="1" applyFont="1" applyFill="1" applyBorder="1" applyAlignment="1">
      <alignment horizontal="right" vertical="center" wrapText="1"/>
    </xf>
    <xf numFmtId="0" fontId="20" fillId="3" borderId="18" xfId="0" applyFont="1" applyFill="1" applyBorder="1" applyAlignment="1">
      <alignment horizontal="center" vertical="center"/>
    </xf>
    <xf numFmtId="0" fontId="16" fillId="0" borderId="0" xfId="0" applyFont="1" applyAlignment="1">
      <alignment horizontal="left" vertical="center"/>
    </xf>
    <xf numFmtId="0" fontId="0" fillId="0" borderId="0" xfId="0" applyFont="1" applyAlignment="1">
      <alignment horizontal="left" vertical="center" wrapText="1"/>
    </xf>
    <xf numFmtId="0" fontId="5" fillId="0" borderId="0" xfId="0" applyFont="1" applyAlignment="1">
      <alignment horizontal="center"/>
    </xf>
    <xf numFmtId="0" fontId="9" fillId="0" borderId="0" xfId="0" applyFont="1" applyAlignment="1">
      <alignment horizontal="center"/>
    </xf>
    <xf numFmtId="10" fontId="0" fillId="0" borderId="7" xfId="0" applyNumberFormat="1" applyBorder="1" applyAlignment="1">
      <alignment horizontal="center"/>
    </xf>
    <xf numFmtId="10" fontId="0" fillId="0" borderId="9" xfId="0" applyNumberFormat="1" applyBorder="1" applyAlignment="1">
      <alignment horizontal="center"/>
    </xf>
    <xf numFmtId="0" fontId="1" fillId="0" borderId="0" xfId="0" applyFont="1" applyAlignment="1">
      <alignment horizontal="center"/>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10" fontId="1" fillId="0" borderId="7" xfId="0" applyNumberFormat="1" applyFont="1" applyBorder="1" applyAlignment="1">
      <alignment horizontal="center"/>
    </xf>
    <xf numFmtId="10" fontId="1" fillId="0" borderId="9" xfId="0" applyNumberFormat="1" applyFont="1" applyBorder="1" applyAlignment="1">
      <alignment horizontal="center"/>
    </xf>
    <xf numFmtId="0" fontId="5" fillId="0" borderId="0" xfId="0" applyFont="1" applyBorder="1" applyAlignment="1">
      <alignment horizontal="center"/>
    </xf>
    <xf numFmtId="0" fontId="1" fillId="0" borderId="0" xfId="0" applyFont="1" applyBorder="1" applyAlignment="1">
      <alignment horizontal="center"/>
    </xf>
    <xf numFmtId="0" fontId="6" fillId="0" borderId="0" xfId="0" applyFont="1" applyAlignment="1">
      <alignment horizontal="center"/>
    </xf>
    <xf numFmtId="0" fontId="4" fillId="0" borderId="0" xfId="0" applyFont="1" applyBorder="1" applyAlignment="1">
      <alignment horizontal="center"/>
    </xf>
    <xf numFmtId="0" fontId="1" fillId="0" borderId="1" xfId="0" applyFont="1" applyBorder="1" applyAlignment="1">
      <alignment horizontal="center" vertical="top"/>
    </xf>
    <xf numFmtId="0" fontId="13" fillId="0" borderId="0" xfId="0" applyFont="1" applyAlignment="1">
      <alignment horizontal="left"/>
    </xf>
    <xf numFmtId="0" fontId="1" fillId="0" borderId="0" xfId="0" applyFont="1" applyBorder="1" applyAlignment="1">
      <alignment horizontal="center" vertical="top"/>
    </xf>
    <xf numFmtId="0" fontId="8" fillId="0" borderId="2" xfId="0" applyFont="1" applyBorder="1" applyAlignment="1">
      <alignment horizontal="center" vertical="center" wrapText="1"/>
    </xf>
    <xf numFmtId="0" fontId="8" fillId="0" borderId="0" xfId="0" applyFont="1" applyAlignment="1">
      <alignment horizontal="center"/>
    </xf>
    <xf numFmtId="0" fontId="16" fillId="0" borderId="0" xfId="0" applyFont="1" applyAlignment="1">
      <alignment horizontal="left" vertical="center" wrapText="1"/>
    </xf>
    <xf numFmtId="0" fontId="0" fillId="0" borderId="0" xfId="0" applyFont="1" applyAlignment="1">
      <alignment horizontal="left" vertical="center" wrapText="1"/>
    </xf>
    <xf numFmtId="0" fontId="16" fillId="0" borderId="0" xfId="0" applyFont="1" applyFill="1" applyAlignment="1">
      <alignment horizontal="left" vertical="center" wrapText="1" indent="4"/>
    </xf>
    <xf numFmtId="0" fontId="17" fillId="0" borderId="0" xfId="0" applyFont="1" applyAlignment="1">
      <alignment horizontal="left" vertical="center" wrapText="1"/>
    </xf>
    <xf numFmtId="0" fontId="1" fillId="0" borderId="0" xfId="0" applyFont="1" applyAlignment="1">
      <alignment horizontal="center" vertical="center"/>
    </xf>
    <xf numFmtId="0" fontId="10" fillId="0" borderId="0" xfId="0" applyFont="1" applyAlignment="1">
      <alignment horizontal="left" vertical="center" wrapText="1"/>
    </xf>
    <xf numFmtId="0" fontId="1" fillId="0" borderId="0" xfId="0" applyFont="1" applyAlignment="1">
      <alignment horizontal="center" vertical="center" wrapText="1"/>
    </xf>
    <xf numFmtId="0" fontId="0" fillId="0" borderId="0" xfId="0" applyFont="1" applyAlignment="1">
      <alignment horizontal="left" wrapText="1"/>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2" xfId="0" applyFont="1" applyBorder="1" applyAlignment="1">
      <alignment horizontal="left"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21" fillId="0" borderId="0" xfId="0" applyFont="1" applyBorder="1" applyAlignment="1">
      <alignment vertical="center" wrapText="1"/>
    </xf>
    <xf numFmtId="0" fontId="15" fillId="0" borderId="0" xfId="0" applyFont="1" applyAlignment="1">
      <alignment horizontal="left" vertical="center" wrapText="1"/>
    </xf>
    <xf numFmtId="0" fontId="1" fillId="0" borderId="2" xfId="0" applyFont="1" applyBorder="1" applyAlignment="1">
      <alignment horizontal="center"/>
    </xf>
    <xf numFmtId="4" fontId="21" fillId="0" borderId="0" xfId="0" applyNumberFormat="1" applyFont="1" applyBorder="1" applyAlignment="1">
      <alignment horizontal="righ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21" fillId="0" borderId="0" xfId="0" applyFont="1" applyBorder="1" applyAlignment="1">
      <alignment horizontal="right" vertical="center" wrapText="1"/>
    </xf>
  </cellXfs>
  <cellStyles count="5">
    <cellStyle name="          _x000d__x000a_386grabber=VGA.3GR_x000d__x000a_" xfId="3"/>
    <cellStyle name="Hipervínculo" xfId="1" builtinId="8"/>
    <cellStyle name="Millares" xfId="2" builtinId="3"/>
    <cellStyle name="Millares [0]" xfId="4" builtinId="6"/>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1.vml.rels><?xml version="1.0" encoding="UTF-8" standalone="yes"?>
<Relationships xmlns="http://schemas.openxmlformats.org/package/2006/relationships"><Relationship Id="rId8" Type="http://schemas.openxmlformats.org/officeDocument/2006/relationships/image" Target="../media/image16.emf"/><Relationship Id="rId3" Type="http://schemas.openxmlformats.org/officeDocument/2006/relationships/image" Target="../media/image7.emf"/><Relationship Id="rId7" Type="http://schemas.openxmlformats.org/officeDocument/2006/relationships/image" Target="../media/image15.emf"/><Relationship Id="rId2" Type="http://schemas.openxmlformats.org/officeDocument/2006/relationships/image" Target="../media/image9.emf"/><Relationship Id="rId1" Type="http://schemas.openxmlformats.org/officeDocument/2006/relationships/image" Target="../media/image11.emf"/><Relationship Id="rId6" Type="http://schemas.openxmlformats.org/officeDocument/2006/relationships/image" Target="../media/image14.emf"/><Relationship Id="rId11" Type="http://schemas.openxmlformats.org/officeDocument/2006/relationships/image" Target="../media/image3.emf"/><Relationship Id="rId5" Type="http://schemas.openxmlformats.org/officeDocument/2006/relationships/image" Target="../media/image13.emf"/><Relationship Id="rId10" Type="http://schemas.openxmlformats.org/officeDocument/2006/relationships/image" Target="../media/image2.emf"/><Relationship Id="rId4" Type="http://schemas.openxmlformats.org/officeDocument/2006/relationships/image" Target="../media/image12.emf"/><Relationship Id="rId9" Type="http://schemas.openxmlformats.org/officeDocument/2006/relationships/image" Target="../media/image17.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9.emf"/><Relationship Id="rId1" Type="http://schemas.openxmlformats.org/officeDocument/2006/relationships/image" Target="../media/image11.emf"/><Relationship Id="rId6" Type="http://schemas.openxmlformats.org/officeDocument/2006/relationships/image" Target="../media/image19.emf"/><Relationship Id="rId5" Type="http://schemas.openxmlformats.org/officeDocument/2006/relationships/image" Target="../media/image18.emf"/><Relationship Id="rId4" Type="http://schemas.openxmlformats.org/officeDocument/2006/relationships/image" Target="../media/image8.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9.emf"/><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9.emf"/><Relationship Id="rId1" Type="http://schemas.openxmlformats.org/officeDocument/2006/relationships/image" Target="../media/image10.emf"/></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sacapital.com.py/" TargetMode="External"/><Relationship Id="rId1" Type="http://schemas.openxmlformats.org/officeDocument/2006/relationships/hyperlink" Target="mailto:jorge@verbanksecurities.com" TargetMode="Externa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vmlDrawing" Target="../drawings/vmlDrawing1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57"/>
  <sheetViews>
    <sheetView tabSelected="1" topLeftCell="A45" zoomScaleNormal="100" workbookViewId="0">
      <selection activeCell="G64" sqref="G64"/>
    </sheetView>
  </sheetViews>
  <sheetFormatPr baseColWidth="10" defaultRowHeight="15" x14ac:dyDescent="0.25"/>
  <cols>
    <col min="1" max="1" width="4" customWidth="1"/>
    <col min="2" max="2" width="3.5703125" bestFit="1" customWidth="1"/>
    <col min="3" max="3" width="23.140625" customWidth="1"/>
    <col min="4" max="4" width="15.7109375" customWidth="1"/>
    <col min="5" max="5" width="12.85546875" customWidth="1"/>
    <col min="6" max="6" width="8.85546875" customWidth="1"/>
    <col min="7" max="8" width="14.42578125" customWidth="1"/>
    <col min="9" max="9" width="3" customWidth="1"/>
    <col min="10" max="11" width="11.85546875" customWidth="1"/>
    <col min="12" max="12" width="14.42578125" customWidth="1"/>
  </cols>
  <sheetData>
    <row r="1" spans="2:11" ht="10.5" customHeight="1" x14ac:dyDescent="0.5">
      <c r="B1" s="290"/>
      <c r="C1" s="290"/>
      <c r="D1" s="290"/>
      <c r="E1" s="290"/>
      <c r="F1" s="290"/>
      <c r="G1" s="290"/>
      <c r="H1" s="290"/>
      <c r="I1" s="290"/>
      <c r="J1" s="290"/>
      <c r="K1" s="290"/>
    </row>
    <row r="2" spans="2:11" ht="22.5" x14ac:dyDescent="0.35">
      <c r="B2" s="289" t="s">
        <v>0</v>
      </c>
      <c r="C2" s="289"/>
      <c r="D2" s="289"/>
      <c r="E2" s="289"/>
      <c r="F2" s="289"/>
      <c r="G2" s="289"/>
      <c r="H2" s="289"/>
      <c r="I2" s="289"/>
      <c r="J2" s="289"/>
      <c r="K2" s="289"/>
    </row>
    <row r="3" spans="2:11" x14ac:dyDescent="0.25">
      <c r="B3" s="293" t="s">
        <v>445</v>
      </c>
      <c r="C3" s="293"/>
      <c r="D3" s="293"/>
      <c r="E3" s="293"/>
      <c r="F3" s="293"/>
      <c r="G3" s="293"/>
      <c r="H3" s="293"/>
      <c r="I3" s="293"/>
      <c r="J3" s="293"/>
      <c r="K3" s="293"/>
    </row>
    <row r="4" spans="2:11" x14ac:dyDescent="0.25">
      <c r="B4" s="3" t="s">
        <v>10</v>
      </c>
      <c r="C4" s="3" t="s">
        <v>23</v>
      </c>
    </row>
    <row r="5" spans="2:11" x14ac:dyDescent="0.25">
      <c r="B5" t="s">
        <v>11</v>
      </c>
      <c r="C5" t="s">
        <v>44</v>
      </c>
      <c r="F5" t="s">
        <v>227</v>
      </c>
    </row>
    <row r="6" spans="2:11" x14ac:dyDescent="0.25">
      <c r="B6" t="s">
        <v>12</v>
      </c>
      <c r="C6" t="s">
        <v>35</v>
      </c>
      <c r="F6" t="s">
        <v>228</v>
      </c>
    </row>
    <row r="7" spans="2:11" x14ac:dyDescent="0.25">
      <c r="B7" t="s">
        <v>13</v>
      </c>
      <c r="C7" t="s">
        <v>36</v>
      </c>
      <c r="F7" t="s">
        <v>229</v>
      </c>
    </row>
    <row r="8" spans="2:11" x14ac:dyDescent="0.25">
      <c r="B8" t="s">
        <v>14</v>
      </c>
      <c r="C8" t="s">
        <v>37</v>
      </c>
      <c r="E8" s="1"/>
      <c r="F8" t="s">
        <v>230</v>
      </c>
    </row>
    <row r="9" spans="2:11" x14ac:dyDescent="0.25">
      <c r="B9" t="s">
        <v>15</v>
      </c>
      <c r="C9" t="s">
        <v>38</v>
      </c>
      <c r="F9" t="s">
        <v>231</v>
      </c>
    </row>
    <row r="10" spans="2:11" x14ac:dyDescent="0.25">
      <c r="B10" t="s">
        <v>16</v>
      </c>
      <c r="C10" t="s">
        <v>39</v>
      </c>
      <c r="F10" s="50" t="s">
        <v>232</v>
      </c>
    </row>
    <row r="11" spans="2:11" x14ac:dyDescent="0.25">
      <c r="B11" t="s">
        <v>17</v>
      </c>
      <c r="C11" t="s">
        <v>40</v>
      </c>
      <c r="F11" s="39" t="s">
        <v>233</v>
      </c>
    </row>
    <row r="12" spans="2:11" x14ac:dyDescent="0.25">
      <c r="B12" t="s">
        <v>18</v>
      </c>
      <c r="C12" t="s">
        <v>41</v>
      </c>
      <c r="F12" t="str">
        <f>+F8</f>
        <v>Calle Quesada Nº 4926, Edificio Atlas Center, Piso 5</v>
      </c>
    </row>
    <row r="14" spans="2:11" x14ac:dyDescent="0.25">
      <c r="B14" s="3" t="s">
        <v>19</v>
      </c>
      <c r="C14" s="3" t="s">
        <v>24</v>
      </c>
    </row>
    <row r="15" spans="2:11" x14ac:dyDescent="0.25">
      <c r="B15" t="s">
        <v>20</v>
      </c>
      <c r="C15" t="s">
        <v>234</v>
      </c>
      <c r="F15" s="2" t="s">
        <v>235</v>
      </c>
    </row>
    <row r="16" spans="2:11" x14ac:dyDescent="0.25">
      <c r="B16" t="s">
        <v>21</v>
      </c>
      <c r="C16" t="s">
        <v>42</v>
      </c>
      <c r="F16" s="2" t="s">
        <v>236</v>
      </c>
    </row>
    <row r="17" spans="2:8" x14ac:dyDescent="0.25">
      <c r="B17" t="s">
        <v>22</v>
      </c>
      <c r="C17" t="s">
        <v>43</v>
      </c>
      <c r="F17" s="2" t="s">
        <v>237</v>
      </c>
    </row>
    <row r="19" spans="2:8" x14ac:dyDescent="0.25">
      <c r="B19" s="3" t="s">
        <v>26</v>
      </c>
      <c r="C19" s="3" t="s">
        <v>25</v>
      </c>
    </row>
    <row r="20" spans="2:8" x14ac:dyDescent="0.25">
      <c r="C20" s="11" t="s">
        <v>46</v>
      </c>
      <c r="D20" s="12"/>
      <c r="E20" s="15"/>
      <c r="F20" s="13" t="s">
        <v>45</v>
      </c>
      <c r="G20" s="12"/>
      <c r="H20" s="14"/>
    </row>
    <row r="21" spans="2:8" x14ac:dyDescent="0.25">
      <c r="C21" s="51" t="s">
        <v>238</v>
      </c>
      <c r="D21" s="5"/>
      <c r="E21" s="7" t="s">
        <v>239</v>
      </c>
      <c r="F21" s="4"/>
      <c r="G21" s="5"/>
      <c r="H21" s="8"/>
    </row>
    <row r="22" spans="2:8" x14ac:dyDescent="0.25">
      <c r="C22" s="7" t="s">
        <v>1</v>
      </c>
      <c r="D22" s="5"/>
      <c r="E22" s="7" t="s">
        <v>239</v>
      </c>
      <c r="F22" s="5"/>
      <c r="G22" s="5"/>
      <c r="H22" s="8"/>
    </row>
    <row r="23" spans="2:8" x14ac:dyDescent="0.25">
      <c r="C23" s="7" t="s">
        <v>216</v>
      </c>
      <c r="D23" s="5"/>
      <c r="E23" s="7" t="s">
        <v>240</v>
      </c>
      <c r="F23" s="5"/>
      <c r="G23" s="5"/>
      <c r="H23" s="8"/>
    </row>
    <row r="24" spans="2:8" x14ac:dyDescent="0.25">
      <c r="C24" s="7" t="s">
        <v>216</v>
      </c>
      <c r="D24" s="5"/>
      <c r="E24" s="7" t="s">
        <v>241</v>
      </c>
      <c r="F24" s="5"/>
      <c r="G24" s="5"/>
      <c r="H24" s="8"/>
    </row>
    <row r="25" spans="2:8" x14ac:dyDescent="0.25">
      <c r="C25" s="7" t="s">
        <v>2</v>
      </c>
      <c r="D25" s="5"/>
      <c r="E25" s="7" t="s">
        <v>242</v>
      </c>
      <c r="F25" s="5"/>
      <c r="G25" s="5"/>
      <c r="H25" s="8"/>
    </row>
    <row r="26" spans="2:8" x14ac:dyDescent="0.25">
      <c r="C26" s="9" t="s">
        <v>214</v>
      </c>
      <c r="D26" s="6"/>
      <c r="E26" s="9" t="s">
        <v>243</v>
      </c>
      <c r="F26" s="6"/>
      <c r="G26" s="6"/>
      <c r="H26" s="10"/>
    </row>
    <row r="28" spans="2:8" x14ac:dyDescent="0.25">
      <c r="B28" s="3" t="s">
        <v>27</v>
      </c>
      <c r="C28" s="3" t="s">
        <v>28</v>
      </c>
    </row>
    <row r="29" spans="2:8" x14ac:dyDescent="0.25">
      <c r="B29" s="3" t="s">
        <v>247</v>
      </c>
      <c r="C29" t="s">
        <v>446</v>
      </c>
    </row>
    <row r="30" spans="2:8" x14ac:dyDescent="0.25">
      <c r="B30" s="3"/>
      <c r="C30" t="s">
        <v>266</v>
      </c>
    </row>
    <row r="31" spans="2:8" x14ac:dyDescent="0.25">
      <c r="B31" s="3" t="s">
        <v>248</v>
      </c>
      <c r="C31" t="s">
        <v>244</v>
      </c>
      <c r="E31" s="31">
        <v>1700000000</v>
      </c>
    </row>
    <row r="32" spans="2:8" x14ac:dyDescent="0.25">
      <c r="B32" s="3" t="s">
        <v>249</v>
      </c>
      <c r="C32" t="s">
        <v>245</v>
      </c>
      <c r="E32" s="31">
        <v>1700000000</v>
      </c>
    </row>
    <row r="33" spans="2:12" x14ac:dyDescent="0.25">
      <c r="B33" s="3" t="s">
        <v>250</v>
      </c>
      <c r="C33" t="s">
        <v>246</v>
      </c>
      <c r="E33" s="31">
        <v>1700000000</v>
      </c>
    </row>
    <row r="34" spans="2:12" x14ac:dyDescent="0.25">
      <c r="B34" s="3" t="s">
        <v>251</v>
      </c>
      <c r="C34" t="s">
        <v>252</v>
      </c>
      <c r="E34" s="31">
        <v>1000000</v>
      </c>
    </row>
    <row r="35" spans="2:12" x14ac:dyDescent="0.25">
      <c r="B35" s="3"/>
    </row>
    <row r="36" spans="2:12" x14ac:dyDescent="0.25">
      <c r="C36" t="s">
        <v>257</v>
      </c>
    </row>
    <row r="37" spans="2:12" s="60" customFormat="1" ht="30" customHeight="1" x14ac:dyDescent="0.25">
      <c r="B37" s="59" t="s">
        <v>3</v>
      </c>
      <c r="C37" s="38" t="s">
        <v>4</v>
      </c>
      <c r="D37" s="38" t="s">
        <v>5</v>
      </c>
      <c r="E37" s="38" t="s">
        <v>6</v>
      </c>
      <c r="F37" s="38" t="s">
        <v>7</v>
      </c>
      <c r="G37" s="38" t="s">
        <v>8</v>
      </c>
      <c r="H37" s="294" t="s">
        <v>447</v>
      </c>
      <c r="I37" s="295"/>
      <c r="L37" s="61"/>
    </row>
    <row r="38" spans="2:12" x14ac:dyDescent="0.25">
      <c r="B38" s="17">
        <v>1</v>
      </c>
      <c r="C38" s="17" t="s">
        <v>239</v>
      </c>
      <c r="D38" s="32" t="s">
        <v>254</v>
      </c>
      <c r="E38" s="32">
        <v>1690</v>
      </c>
      <c r="F38" s="32">
        <v>1690</v>
      </c>
      <c r="G38" s="32">
        <v>1690000000</v>
      </c>
      <c r="H38" s="291">
        <v>0.99409999999999998</v>
      </c>
      <c r="I38" s="292"/>
    </row>
    <row r="39" spans="2:12" x14ac:dyDescent="0.25">
      <c r="B39" s="17">
        <v>2</v>
      </c>
      <c r="C39" s="17" t="s">
        <v>253</v>
      </c>
      <c r="D39" s="32" t="s">
        <v>255</v>
      </c>
      <c r="E39" s="32">
        <v>10</v>
      </c>
      <c r="F39" s="32">
        <v>10</v>
      </c>
      <c r="G39" s="32">
        <v>10000000</v>
      </c>
      <c r="H39" s="291">
        <v>5.8999999999999999E-3</v>
      </c>
      <c r="I39" s="292"/>
    </row>
    <row r="40" spans="2:12" x14ac:dyDescent="0.25">
      <c r="B40" s="27"/>
      <c r="C40" s="54" t="s">
        <v>256</v>
      </c>
      <c r="D40" s="55"/>
      <c r="E40" s="56">
        <f>+E38+E39</f>
        <v>1700</v>
      </c>
      <c r="F40" s="55">
        <f>+F38+F39</f>
        <v>1700</v>
      </c>
      <c r="G40" s="55">
        <f>+G38+G39</f>
        <v>1700000000</v>
      </c>
      <c r="H40" s="296">
        <f>+H38+H39</f>
        <v>1</v>
      </c>
      <c r="I40" s="297"/>
    </row>
    <row r="41" spans="2:12" x14ac:dyDescent="0.25">
      <c r="B41" s="5"/>
      <c r="C41" s="5"/>
      <c r="D41" s="52"/>
      <c r="E41" s="52"/>
      <c r="F41" s="52"/>
      <c r="G41" s="52"/>
      <c r="H41" s="53"/>
      <c r="I41" s="53"/>
    </row>
    <row r="42" spans="2:12" x14ac:dyDescent="0.25">
      <c r="B42" s="3" t="s">
        <v>29</v>
      </c>
      <c r="C42" s="3" t="s">
        <v>30</v>
      </c>
    </row>
    <row r="43" spans="2:12" x14ac:dyDescent="0.25">
      <c r="B43" t="s">
        <v>31</v>
      </c>
      <c r="C43" t="s">
        <v>258</v>
      </c>
    </row>
    <row r="44" spans="2:12" x14ac:dyDescent="0.25">
      <c r="B44" t="s">
        <v>32</v>
      </c>
      <c r="C44" t="s">
        <v>259</v>
      </c>
    </row>
    <row r="46" spans="2:12" x14ac:dyDescent="0.25">
      <c r="B46" s="3" t="s">
        <v>33</v>
      </c>
      <c r="C46" s="3" t="s">
        <v>34</v>
      </c>
    </row>
    <row r="47" spans="2:12" s="60" customFormat="1" ht="52.5" customHeight="1" x14ac:dyDescent="0.25">
      <c r="B47" s="59" t="s">
        <v>3</v>
      </c>
      <c r="C47" s="38" t="s">
        <v>260</v>
      </c>
      <c r="D47" s="38" t="s">
        <v>9</v>
      </c>
      <c r="E47" s="38" t="s">
        <v>6</v>
      </c>
      <c r="F47" s="38" t="s">
        <v>6</v>
      </c>
      <c r="G47" s="38" t="s">
        <v>261</v>
      </c>
      <c r="H47" s="294" t="s">
        <v>262</v>
      </c>
      <c r="I47" s="295"/>
      <c r="L47" s="61"/>
    </row>
    <row r="48" spans="2:12" x14ac:dyDescent="0.25">
      <c r="B48" s="17">
        <v>1</v>
      </c>
      <c r="C48" s="17" t="s">
        <v>239</v>
      </c>
      <c r="D48" s="58">
        <v>0.99409999999999998</v>
      </c>
      <c r="E48" s="32">
        <v>1690</v>
      </c>
      <c r="F48" s="32">
        <v>1690</v>
      </c>
      <c r="G48" s="32" t="s">
        <v>263</v>
      </c>
      <c r="H48" s="291" t="s">
        <v>264</v>
      </c>
      <c r="I48" s="292"/>
    </row>
    <row r="49" spans="2:9" x14ac:dyDescent="0.25">
      <c r="B49" s="17">
        <v>2</v>
      </c>
      <c r="C49" s="17" t="s">
        <v>253</v>
      </c>
      <c r="D49" s="58">
        <v>5.8999999999999999E-3</v>
      </c>
      <c r="E49" s="32">
        <v>10</v>
      </c>
      <c r="F49" s="32">
        <v>10</v>
      </c>
      <c r="G49" s="32" t="s">
        <v>263</v>
      </c>
      <c r="H49" s="291" t="s">
        <v>264</v>
      </c>
      <c r="I49" s="292"/>
    </row>
    <row r="50" spans="2:9" x14ac:dyDescent="0.25">
      <c r="B50" s="27"/>
      <c r="C50" s="54" t="s">
        <v>256</v>
      </c>
      <c r="D50" s="57">
        <f>+D48+D49</f>
        <v>1</v>
      </c>
      <c r="E50" s="56">
        <f>+E48+E49</f>
        <v>1700</v>
      </c>
      <c r="F50" s="55">
        <f>+F48+F49</f>
        <v>1700</v>
      </c>
      <c r="G50" s="55"/>
      <c r="H50" s="296"/>
      <c r="I50" s="297"/>
    </row>
    <row r="51" spans="2:9" x14ac:dyDescent="0.25">
      <c r="C51" s="5" t="s">
        <v>265</v>
      </c>
    </row>
    <row r="52" spans="2:9" x14ac:dyDescent="0.25">
      <c r="C52" s="5"/>
    </row>
    <row r="56" spans="2:9" x14ac:dyDescent="0.25">
      <c r="C56" s="3"/>
    </row>
    <row r="57" spans="2:9" x14ac:dyDescent="0.25">
      <c r="C57" s="3"/>
    </row>
  </sheetData>
  <mergeCells count="11">
    <mergeCell ref="H47:I47"/>
    <mergeCell ref="H48:I48"/>
    <mergeCell ref="H49:I49"/>
    <mergeCell ref="H50:I50"/>
    <mergeCell ref="H37:I37"/>
    <mergeCell ref="H40:I40"/>
    <mergeCell ref="B2:K2"/>
    <mergeCell ref="B1:K1"/>
    <mergeCell ref="H39:I39"/>
    <mergeCell ref="H38:I38"/>
    <mergeCell ref="B3:K3"/>
  </mergeCells>
  <phoneticPr fontId="11" type="noConversion"/>
  <conditionalFormatting sqref="E40:H40">
    <cfRule type="containsText" dxfId="1" priority="2" operator="containsText" text="fgsd">
      <formula>NOT(ISERROR(SEARCH("fgsd",E40)))</formula>
    </cfRule>
  </conditionalFormatting>
  <conditionalFormatting sqref="E50:H50">
    <cfRule type="containsText" dxfId="0" priority="1" operator="containsText" text="fgsd">
      <formula>NOT(ISERROR(SEARCH("fgsd",E50)))</formula>
    </cfRule>
  </conditionalFormatting>
  <hyperlinks>
    <hyperlink ref="F10" r:id="rId1"/>
    <hyperlink ref="F11" r:id="rId2" display="www.basacapital.com.py"/>
  </hyperlinks>
  <printOptions horizontalCentered="1" verticalCentered="1"/>
  <pageMargins left="0.23622047244094491" right="0.23622047244094491" top="0.94488188976377963" bottom="0.74803149606299213" header="0.31496062992125984" footer="0.31496062992125984"/>
  <pageSetup paperSize="9" scale="80" fitToHeight="0" orientation="portrait" r:id="rId3"/>
  <headerFooter>
    <oddHeader>&amp;C&amp;G</oddHeader>
  </headerFooter>
  <legacyDrawing r:id="rId4"/>
  <legacyDrawingHF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pageSetUpPr fitToPage="1"/>
  </sheetPr>
  <dimension ref="A1:J94"/>
  <sheetViews>
    <sheetView topLeftCell="A64" zoomScale="80" zoomScaleNormal="80" workbookViewId="0">
      <selection activeCell="G64" sqref="G64"/>
    </sheetView>
  </sheetViews>
  <sheetFormatPr baseColWidth="10" defaultRowHeight="15" x14ac:dyDescent="0.25"/>
  <cols>
    <col min="1" max="1" width="42.7109375" customWidth="1"/>
    <col min="2" max="2" width="15.140625" customWidth="1"/>
    <col min="3" max="3" width="17.140625" customWidth="1"/>
    <col min="4" max="4" width="42.5703125" customWidth="1"/>
    <col min="5" max="5" width="15" bestFit="1" customWidth="1"/>
    <col min="6" max="6" width="17" customWidth="1"/>
    <col min="8" max="8" width="17.28515625" style="210" bestFit="1" customWidth="1"/>
  </cols>
  <sheetData>
    <row r="1" spans="1:10" ht="32.25" x14ac:dyDescent="0.5">
      <c r="A1" s="290"/>
      <c r="B1" s="290"/>
      <c r="C1" s="290"/>
      <c r="D1" s="290"/>
      <c r="E1" s="290"/>
      <c r="F1" s="290"/>
      <c r="G1" s="20"/>
      <c r="H1" s="208"/>
      <c r="I1" s="20"/>
      <c r="J1" s="20"/>
    </row>
    <row r="2" spans="1:10" ht="22.5" x14ac:dyDescent="0.35">
      <c r="A2" s="298" t="s">
        <v>448</v>
      </c>
      <c r="B2" s="298"/>
      <c r="C2" s="298"/>
      <c r="D2" s="298"/>
      <c r="E2" s="298"/>
      <c r="F2" s="298"/>
      <c r="G2" s="21"/>
      <c r="H2" s="209"/>
      <c r="I2" s="21"/>
      <c r="J2" s="21"/>
    </row>
    <row r="3" spans="1:10" ht="22.5" x14ac:dyDescent="0.35">
      <c r="A3" s="299" t="s">
        <v>449</v>
      </c>
      <c r="B3" s="299"/>
      <c r="C3" s="299"/>
      <c r="D3" s="299"/>
      <c r="E3" s="299"/>
      <c r="F3" s="299"/>
      <c r="G3" s="21"/>
      <c r="H3" s="209"/>
      <c r="I3" s="21"/>
      <c r="J3" s="21"/>
    </row>
    <row r="4" spans="1:10" x14ac:dyDescent="0.25">
      <c r="A4" s="34" t="s">
        <v>72</v>
      </c>
      <c r="B4" s="26" t="s">
        <v>450</v>
      </c>
      <c r="C4" s="26" t="s">
        <v>451</v>
      </c>
      <c r="D4" s="35" t="s">
        <v>73</v>
      </c>
      <c r="E4" s="26" t="s">
        <v>450</v>
      </c>
      <c r="F4" s="26" t="s">
        <v>451</v>
      </c>
    </row>
    <row r="5" spans="1:10" x14ac:dyDescent="0.25">
      <c r="A5" s="22" t="s">
        <v>47</v>
      </c>
      <c r="B5" s="44"/>
      <c r="C5" s="25"/>
      <c r="D5" s="24" t="s">
        <v>74</v>
      </c>
      <c r="E5" s="25"/>
      <c r="F5" s="25"/>
    </row>
    <row r="6" spans="1:10" x14ac:dyDescent="0.25">
      <c r="A6" s="22" t="s">
        <v>268</v>
      </c>
      <c r="B6" s="45">
        <f>SUM(B7:B9)</f>
        <v>1347532044</v>
      </c>
      <c r="C6" s="45">
        <f>SUM(C7:C9)</f>
        <v>751001613</v>
      </c>
      <c r="D6" s="24" t="s">
        <v>490</v>
      </c>
      <c r="E6" s="45">
        <f>SUM(E7:E11)</f>
        <v>65060127</v>
      </c>
      <c r="F6" s="164">
        <f>SUM(F7:F9)</f>
        <v>76580161</v>
      </c>
    </row>
    <row r="7" spans="1:10" x14ac:dyDescent="0.25">
      <c r="A7" s="18" t="s">
        <v>48</v>
      </c>
      <c r="B7" s="44">
        <v>0</v>
      </c>
      <c r="C7" s="165">
        <v>0</v>
      </c>
      <c r="D7" s="19" t="s">
        <v>75</v>
      </c>
      <c r="E7" s="44">
        <v>0</v>
      </c>
      <c r="F7" s="165">
        <v>0</v>
      </c>
    </row>
    <row r="8" spans="1:10" x14ac:dyDescent="0.25">
      <c r="A8" s="18" t="s">
        <v>49</v>
      </c>
      <c r="B8" s="44">
        <v>0</v>
      </c>
      <c r="C8" s="165">
        <v>0</v>
      </c>
      <c r="D8" s="19" t="s">
        <v>491</v>
      </c>
      <c r="E8" s="44">
        <v>65060127</v>
      </c>
      <c r="F8" s="165">
        <v>20167524</v>
      </c>
    </row>
    <row r="9" spans="1:10" s="60" customFormat="1" ht="30" x14ac:dyDescent="0.25">
      <c r="A9" s="62" t="s">
        <v>50</v>
      </c>
      <c r="B9" s="63">
        <v>1347532044</v>
      </c>
      <c r="C9" s="166">
        <v>751001613</v>
      </c>
      <c r="D9" s="64" t="s">
        <v>279</v>
      </c>
      <c r="E9" s="63">
        <v>0</v>
      </c>
      <c r="F9" s="166">
        <v>56412637</v>
      </c>
      <c r="H9" s="211"/>
    </row>
    <row r="10" spans="1:10" x14ac:dyDescent="0.25">
      <c r="A10" s="18"/>
      <c r="B10" s="44"/>
      <c r="C10" s="165"/>
      <c r="D10" s="19"/>
      <c r="E10" s="44">
        <v>0</v>
      </c>
      <c r="F10" s="165"/>
    </row>
    <row r="11" spans="1:10" x14ac:dyDescent="0.25">
      <c r="A11" s="22" t="s">
        <v>270</v>
      </c>
      <c r="B11" s="45">
        <f>SUM(B12:B14)</f>
        <v>0</v>
      </c>
      <c r="C11" s="45">
        <f>SUM(C12:C14)</f>
        <v>0</v>
      </c>
      <c r="D11" s="19" t="s">
        <v>77</v>
      </c>
      <c r="E11" s="44">
        <v>0</v>
      </c>
      <c r="F11" s="165">
        <v>0</v>
      </c>
    </row>
    <row r="12" spans="1:10" x14ac:dyDescent="0.25">
      <c r="A12" s="18" t="s">
        <v>51</v>
      </c>
      <c r="B12" s="44">
        <v>0</v>
      </c>
      <c r="C12" s="165">
        <v>0</v>
      </c>
      <c r="D12" s="19"/>
      <c r="E12" s="44"/>
      <c r="F12" s="165"/>
    </row>
    <row r="13" spans="1:10" x14ac:dyDescent="0.25">
      <c r="A13" s="18" t="s">
        <v>52</v>
      </c>
      <c r="B13" s="44">
        <v>0</v>
      </c>
      <c r="C13" s="165">
        <v>0</v>
      </c>
      <c r="D13" s="24" t="s">
        <v>280</v>
      </c>
      <c r="E13" s="45">
        <v>0</v>
      </c>
      <c r="F13" s="164">
        <f>SUM(F15:F28)</f>
        <v>0</v>
      </c>
    </row>
    <row r="14" spans="1:10" ht="30" x14ac:dyDescent="0.25">
      <c r="A14" s="18" t="s">
        <v>267</v>
      </c>
      <c r="B14" s="44">
        <v>0</v>
      </c>
      <c r="C14" s="165">
        <v>0</v>
      </c>
      <c r="D14" s="19" t="s">
        <v>78</v>
      </c>
      <c r="E14" s="44">
        <v>0</v>
      </c>
      <c r="F14" s="165">
        <v>0</v>
      </c>
    </row>
    <row r="15" spans="1:10" x14ac:dyDescent="0.25">
      <c r="A15" s="18" t="s">
        <v>53</v>
      </c>
      <c r="B15" s="44">
        <v>0</v>
      </c>
      <c r="C15" s="165"/>
      <c r="D15" s="19" t="s">
        <v>434</v>
      </c>
      <c r="E15" s="44">
        <v>0</v>
      </c>
      <c r="F15" s="165">
        <v>0</v>
      </c>
    </row>
    <row r="16" spans="1:10" x14ac:dyDescent="0.25">
      <c r="A16" s="18"/>
      <c r="B16" s="44"/>
      <c r="C16" s="165"/>
      <c r="D16" s="19" t="s">
        <v>79</v>
      </c>
      <c r="E16" s="44">
        <v>0</v>
      </c>
      <c r="F16" s="165"/>
    </row>
    <row r="17" spans="1:6" x14ac:dyDescent="0.25">
      <c r="A17" s="22" t="s">
        <v>269</v>
      </c>
      <c r="B17" s="45">
        <v>0</v>
      </c>
      <c r="C17" s="164">
        <v>0</v>
      </c>
      <c r="E17" s="25"/>
      <c r="F17" s="165"/>
    </row>
    <row r="18" spans="1:6" x14ac:dyDescent="0.25">
      <c r="A18" s="18" t="s">
        <v>54</v>
      </c>
      <c r="B18" s="44">
        <v>0</v>
      </c>
      <c r="C18" s="165">
        <v>0</v>
      </c>
      <c r="D18" s="24" t="s">
        <v>281</v>
      </c>
      <c r="E18" s="45">
        <f>SUM(E20:E23)</f>
        <v>5153334</v>
      </c>
      <c r="F18" s="164">
        <v>0</v>
      </c>
    </row>
    <row r="19" spans="1:6" x14ac:dyDescent="0.25">
      <c r="A19" s="18" t="s">
        <v>55</v>
      </c>
      <c r="B19" s="44">
        <v>0</v>
      </c>
      <c r="C19" s="165">
        <v>0</v>
      </c>
      <c r="D19" s="19" t="s">
        <v>80</v>
      </c>
      <c r="E19" s="44">
        <v>0</v>
      </c>
      <c r="F19" s="165">
        <v>0</v>
      </c>
    </row>
    <row r="20" spans="1:6" x14ac:dyDescent="0.25">
      <c r="A20" s="18" t="s">
        <v>56</v>
      </c>
      <c r="B20" s="44">
        <v>0</v>
      </c>
      <c r="C20" s="165">
        <v>0</v>
      </c>
      <c r="D20" s="19" t="s">
        <v>81</v>
      </c>
      <c r="E20" s="44">
        <v>0</v>
      </c>
      <c r="F20" s="165">
        <v>0</v>
      </c>
    </row>
    <row r="21" spans="1:6" x14ac:dyDescent="0.25">
      <c r="A21" s="18" t="s">
        <v>273</v>
      </c>
      <c r="B21" s="44">
        <v>0</v>
      </c>
      <c r="C21" s="165">
        <v>0</v>
      </c>
      <c r="D21" s="19" t="s">
        <v>82</v>
      </c>
      <c r="E21" s="44">
        <v>0</v>
      </c>
      <c r="F21" s="165">
        <v>0</v>
      </c>
    </row>
    <row r="22" spans="1:6" ht="30" x14ac:dyDescent="0.25">
      <c r="A22" s="18" t="s">
        <v>57</v>
      </c>
      <c r="B22" s="44">
        <v>0</v>
      </c>
      <c r="C22" s="165">
        <v>0</v>
      </c>
      <c r="D22" s="19" t="s">
        <v>83</v>
      </c>
      <c r="E22" s="44">
        <v>3570000</v>
      </c>
      <c r="F22" s="165">
        <v>0</v>
      </c>
    </row>
    <row r="23" spans="1:6" ht="30" x14ac:dyDescent="0.25">
      <c r="A23" s="18" t="s">
        <v>277</v>
      </c>
      <c r="B23" s="44">
        <v>0</v>
      </c>
      <c r="C23" s="165">
        <v>0</v>
      </c>
      <c r="D23" s="204" t="s">
        <v>452</v>
      </c>
      <c r="E23" s="115">
        <v>1583334</v>
      </c>
      <c r="F23" s="165"/>
    </row>
    <row r="24" spans="1:6" ht="30" x14ac:dyDescent="0.25">
      <c r="A24" s="18" t="s">
        <v>58</v>
      </c>
      <c r="B24" s="44">
        <v>0</v>
      </c>
      <c r="C24" s="165">
        <v>0</v>
      </c>
      <c r="D24" s="24" t="s">
        <v>282</v>
      </c>
      <c r="E24" s="45">
        <f>SUM(E25:E27)</f>
        <v>0</v>
      </c>
      <c r="F24" s="164">
        <v>0</v>
      </c>
    </row>
    <row r="25" spans="1:6" x14ac:dyDescent="0.25">
      <c r="A25" s="18"/>
      <c r="B25" s="44"/>
      <c r="C25" s="165"/>
      <c r="D25" s="19" t="s">
        <v>84</v>
      </c>
      <c r="E25" s="44">
        <v>0</v>
      </c>
      <c r="F25" s="165">
        <v>0</v>
      </c>
    </row>
    <row r="26" spans="1:6" x14ac:dyDescent="0.25">
      <c r="A26" s="22" t="s">
        <v>59</v>
      </c>
      <c r="B26" s="45">
        <f>SUM(B27)</f>
        <v>28025647</v>
      </c>
      <c r="C26" s="164">
        <f>SUM(C27)</f>
        <v>45937071</v>
      </c>
      <c r="D26" s="19" t="s">
        <v>293</v>
      </c>
      <c r="E26" s="44">
        <v>0</v>
      </c>
      <c r="F26" s="165">
        <v>0</v>
      </c>
    </row>
    <row r="27" spans="1:6" x14ac:dyDescent="0.25">
      <c r="A27" s="18" t="s">
        <v>271</v>
      </c>
      <c r="B27" s="44">
        <f>27806019+219628</f>
        <v>28025647</v>
      </c>
      <c r="C27" s="165">
        <v>45937071</v>
      </c>
      <c r="D27" s="19" t="s">
        <v>294</v>
      </c>
      <c r="E27" s="44">
        <v>0</v>
      </c>
      <c r="F27" s="165">
        <v>0</v>
      </c>
    </row>
    <row r="28" spans="1:6" x14ac:dyDescent="0.25">
      <c r="A28" s="18"/>
      <c r="B28" s="44"/>
      <c r="C28" s="165"/>
      <c r="D28" s="19"/>
      <c r="E28" s="44"/>
      <c r="F28" s="165"/>
    </row>
    <row r="29" spans="1:6" x14ac:dyDescent="0.25">
      <c r="A29" s="22" t="s">
        <v>60</v>
      </c>
      <c r="B29" s="41">
        <f>+B26+B11+B6</f>
        <v>1375557691</v>
      </c>
      <c r="C29" s="167">
        <f>+C6+C11+C17+C26</f>
        <v>796938684</v>
      </c>
      <c r="D29" s="24" t="s">
        <v>85</v>
      </c>
      <c r="E29" s="45">
        <f>+E24+E18+E13+E6</f>
        <v>70213461</v>
      </c>
      <c r="F29" s="45">
        <f>+F24+F18+F13+F6</f>
        <v>76580161</v>
      </c>
    </row>
    <row r="30" spans="1:6" x14ac:dyDescent="0.25">
      <c r="A30" s="18"/>
      <c r="B30" s="44"/>
      <c r="C30" s="25"/>
      <c r="D30" s="19"/>
      <c r="E30" s="44"/>
      <c r="F30" s="165"/>
    </row>
    <row r="31" spans="1:6" x14ac:dyDescent="0.25">
      <c r="A31" s="22" t="s">
        <v>61</v>
      </c>
      <c r="B31" s="45">
        <v>0</v>
      </c>
      <c r="C31" s="33">
        <v>0</v>
      </c>
      <c r="D31" s="24" t="s">
        <v>86</v>
      </c>
      <c r="E31" s="44"/>
      <c r="F31" s="165"/>
    </row>
    <row r="32" spans="1:6" x14ac:dyDescent="0.25">
      <c r="A32" s="22"/>
      <c r="B32" s="45"/>
      <c r="C32" s="33"/>
      <c r="D32" s="24" t="s">
        <v>87</v>
      </c>
      <c r="E32" s="45">
        <v>0</v>
      </c>
      <c r="F32" s="164">
        <v>0</v>
      </c>
    </row>
    <row r="33" spans="1:6" ht="30" x14ac:dyDescent="0.25">
      <c r="A33" s="22" t="s">
        <v>161</v>
      </c>
      <c r="B33" s="45">
        <v>0</v>
      </c>
      <c r="C33" s="164">
        <f>SUM(C35:C36)</f>
        <v>0</v>
      </c>
      <c r="D33" s="19" t="s">
        <v>283</v>
      </c>
      <c r="E33" s="44">
        <v>0</v>
      </c>
      <c r="F33" s="165">
        <v>0</v>
      </c>
    </row>
    <row r="34" spans="1:6" x14ac:dyDescent="0.25">
      <c r="A34" s="18" t="s">
        <v>51</v>
      </c>
      <c r="B34" s="45">
        <v>0</v>
      </c>
      <c r="C34" s="164">
        <v>0</v>
      </c>
      <c r="D34" s="19" t="s">
        <v>75</v>
      </c>
      <c r="E34" s="44">
        <v>0</v>
      </c>
      <c r="F34" s="165">
        <v>0</v>
      </c>
    </row>
    <row r="35" spans="1:6" x14ac:dyDescent="0.25">
      <c r="A35" s="18" t="s">
        <v>52</v>
      </c>
      <c r="B35" s="45">
        <v>0</v>
      </c>
      <c r="C35" s="164">
        <v>0</v>
      </c>
      <c r="D35" s="19" t="s">
        <v>284</v>
      </c>
      <c r="E35" s="44">
        <v>0</v>
      </c>
      <c r="F35" s="165">
        <v>0</v>
      </c>
    </row>
    <row r="36" spans="1:6" ht="30" x14ac:dyDescent="0.25">
      <c r="A36" s="18" t="s">
        <v>433</v>
      </c>
      <c r="B36" s="45"/>
      <c r="C36" s="164">
        <v>0</v>
      </c>
      <c r="D36" s="19"/>
      <c r="E36" s="44"/>
      <c r="F36" s="165"/>
    </row>
    <row r="37" spans="1:6" ht="30" x14ac:dyDescent="0.25">
      <c r="A37" s="18" t="s">
        <v>62</v>
      </c>
      <c r="B37" s="45">
        <v>0</v>
      </c>
      <c r="C37" s="33">
        <v>0</v>
      </c>
      <c r="D37" s="19" t="s">
        <v>285</v>
      </c>
      <c r="E37" s="44">
        <v>0</v>
      </c>
      <c r="F37" s="165">
        <v>0</v>
      </c>
    </row>
    <row r="38" spans="1:6" x14ac:dyDescent="0.25">
      <c r="A38" s="18" t="s">
        <v>53</v>
      </c>
      <c r="B38" s="45">
        <v>0</v>
      </c>
      <c r="C38" s="33">
        <v>0</v>
      </c>
      <c r="D38" s="19" t="s">
        <v>76</v>
      </c>
      <c r="E38" s="44">
        <v>0</v>
      </c>
      <c r="F38" s="165">
        <v>0</v>
      </c>
    </row>
    <row r="39" spans="1:6" x14ac:dyDescent="0.25">
      <c r="A39" s="18"/>
      <c r="B39" s="45"/>
      <c r="C39" s="33"/>
      <c r="D39" s="19"/>
      <c r="E39" s="44"/>
      <c r="F39" s="165"/>
    </row>
    <row r="40" spans="1:6" x14ac:dyDescent="0.25">
      <c r="A40" s="22" t="s">
        <v>272</v>
      </c>
      <c r="B40" s="45">
        <f>SUM(B41:B44)</f>
        <v>1410108716</v>
      </c>
      <c r="C40" s="114">
        <f>+C41+C42+C43</f>
        <v>1398843205</v>
      </c>
      <c r="D40" s="24" t="s">
        <v>280</v>
      </c>
      <c r="E40" s="45">
        <v>0</v>
      </c>
      <c r="F40" s="164">
        <v>0</v>
      </c>
    </row>
    <row r="41" spans="1:6" x14ac:dyDescent="0.25">
      <c r="A41" s="193" t="s">
        <v>51</v>
      </c>
      <c r="B41" s="194">
        <v>0</v>
      </c>
      <c r="C41" s="195">
        <v>0</v>
      </c>
      <c r="D41" s="19" t="s">
        <v>88</v>
      </c>
      <c r="E41" s="44">
        <v>0</v>
      </c>
      <c r="F41" s="165">
        <v>0</v>
      </c>
    </row>
    <row r="42" spans="1:6" x14ac:dyDescent="0.25">
      <c r="A42" s="18" t="s">
        <v>52</v>
      </c>
      <c r="B42" s="44">
        <v>660108716</v>
      </c>
      <c r="C42" s="165">
        <v>648843205</v>
      </c>
      <c r="D42" s="19" t="s">
        <v>79</v>
      </c>
      <c r="E42" s="44">
        <v>0</v>
      </c>
      <c r="F42" s="165">
        <v>0</v>
      </c>
    </row>
    <row r="43" spans="1:6" x14ac:dyDescent="0.25">
      <c r="A43" s="18" t="s">
        <v>62</v>
      </c>
      <c r="B43" s="44">
        <v>750000000</v>
      </c>
      <c r="C43" s="115">
        <v>750000000</v>
      </c>
      <c r="D43" s="19"/>
      <c r="E43" s="44"/>
      <c r="F43" s="165"/>
    </row>
    <row r="44" spans="1:6" x14ac:dyDescent="0.25">
      <c r="A44" s="18" t="s">
        <v>53</v>
      </c>
      <c r="B44" s="44">
        <v>0</v>
      </c>
      <c r="C44" s="25">
        <v>0</v>
      </c>
      <c r="D44" s="24" t="s">
        <v>286</v>
      </c>
      <c r="E44" s="45">
        <v>0</v>
      </c>
      <c r="F44" s="164">
        <v>0</v>
      </c>
    </row>
    <row r="45" spans="1:6" x14ac:dyDescent="0.25">
      <c r="A45" s="18"/>
      <c r="B45" s="44"/>
      <c r="C45" s="25"/>
      <c r="D45" s="19" t="s">
        <v>89</v>
      </c>
      <c r="E45" s="44">
        <v>0</v>
      </c>
      <c r="F45" s="165">
        <v>0</v>
      </c>
    </row>
    <row r="46" spans="1:6" x14ac:dyDescent="0.25">
      <c r="A46" s="22" t="s">
        <v>63</v>
      </c>
      <c r="B46" s="45">
        <v>0</v>
      </c>
      <c r="C46" s="33">
        <v>0</v>
      </c>
      <c r="D46" s="19" t="s">
        <v>287</v>
      </c>
      <c r="E46" s="44">
        <v>0</v>
      </c>
      <c r="F46" s="165">
        <v>0</v>
      </c>
    </row>
    <row r="47" spans="1:6" x14ac:dyDescent="0.25">
      <c r="A47" s="18" t="s">
        <v>54</v>
      </c>
      <c r="B47" s="44">
        <v>0</v>
      </c>
      <c r="C47" s="25">
        <v>0</v>
      </c>
      <c r="D47" s="19" t="s">
        <v>288</v>
      </c>
      <c r="E47" s="44">
        <v>0</v>
      </c>
      <c r="F47" s="165">
        <v>0</v>
      </c>
    </row>
    <row r="48" spans="1:6" x14ac:dyDescent="0.25">
      <c r="A48" s="18" t="s">
        <v>56</v>
      </c>
      <c r="B48" s="44">
        <v>0</v>
      </c>
      <c r="C48" s="25">
        <v>0</v>
      </c>
      <c r="D48" s="19"/>
      <c r="E48" s="44"/>
      <c r="F48" s="165"/>
    </row>
    <row r="49" spans="1:6" x14ac:dyDescent="0.25">
      <c r="A49" s="18" t="s">
        <v>64</v>
      </c>
      <c r="B49" s="44">
        <v>0</v>
      </c>
      <c r="C49" s="25">
        <v>0</v>
      </c>
      <c r="D49" s="24" t="s">
        <v>90</v>
      </c>
      <c r="E49" s="45">
        <v>0</v>
      </c>
      <c r="F49" s="164">
        <v>0</v>
      </c>
    </row>
    <row r="50" spans="1:6" x14ac:dyDescent="0.25">
      <c r="A50" s="18" t="s">
        <v>273</v>
      </c>
      <c r="B50" s="44">
        <v>0</v>
      </c>
      <c r="C50" s="25">
        <v>0</v>
      </c>
      <c r="D50" s="19"/>
      <c r="E50" s="44"/>
      <c r="F50" s="165"/>
    </row>
    <row r="51" spans="1:6" ht="30" x14ac:dyDescent="0.25">
      <c r="A51" s="18" t="s">
        <v>57</v>
      </c>
      <c r="B51" s="44">
        <v>0</v>
      </c>
      <c r="C51" s="25">
        <v>0</v>
      </c>
      <c r="D51" s="24" t="s">
        <v>91</v>
      </c>
      <c r="E51" s="45">
        <f>+E49+E29</f>
        <v>70213461</v>
      </c>
      <c r="F51" s="164">
        <f>+F29+F49</f>
        <v>76580161</v>
      </c>
    </row>
    <row r="52" spans="1:6" ht="30" x14ac:dyDescent="0.25">
      <c r="A52" s="18" t="s">
        <v>274</v>
      </c>
      <c r="B52" s="44">
        <v>0</v>
      </c>
      <c r="C52" s="25">
        <v>0</v>
      </c>
      <c r="E52" s="25"/>
      <c r="F52" s="165"/>
    </row>
    <row r="53" spans="1:6" ht="30" x14ac:dyDescent="0.25">
      <c r="A53" s="18" t="s">
        <v>58</v>
      </c>
      <c r="B53" s="44">
        <v>0</v>
      </c>
      <c r="C53" s="25">
        <v>0</v>
      </c>
      <c r="E53" s="25"/>
      <c r="F53" s="165"/>
    </row>
    <row r="54" spans="1:6" x14ac:dyDescent="0.25">
      <c r="A54" s="18"/>
      <c r="B54" s="44"/>
      <c r="C54" s="25"/>
      <c r="E54" s="25"/>
      <c r="F54" s="165"/>
    </row>
    <row r="55" spans="1:6" x14ac:dyDescent="0.25">
      <c r="A55" s="22" t="s">
        <v>278</v>
      </c>
      <c r="B55" s="45">
        <v>0</v>
      </c>
      <c r="C55" s="33">
        <v>0</v>
      </c>
      <c r="E55" s="25"/>
      <c r="F55" s="165"/>
    </row>
    <row r="56" spans="1:6" x14ac:dyDescent="0.25">
      <c r="A56" s="18" t="s">
        <v>65</v>
      </c>
      <c r="B56" s="44">
        <v>0</v>
      </c>
      <c r="C56" s="25">
        <v>0</v>
      </c>
      <c r="E56" s="25"/>
      <c r="F56" s="165"/>
    </row>
    <row r="57" spans="1:6" x14ac:dyDescent="0.25">
      <c r="A57" s="18"/>
      <c r="B57" s="44"/>
      <c r="C57" s="25"/>
      <c r="E57" s="25"/>
      <c r="F57" s="165"/>
    </row>
    <row r="58" spans="1:6" ht="30" x14ac:dyDescent="0.25">
      <c r="A58" s="22" t="s">
        <v>275</v>
      </c>
      <c r="B58" s="45">
        <v>0</v>
      </c>
      <c r="C58" s="33">
        <v>0</v>
      </c>
      <c r="E58" s="25"/>
      <c r="F58" s="165"/>
    </row>
    <row r="59" spans="1:6" x14ac:dyDescent="0.25">
      <c r="A59" s="23" t="s">
        <v>66</v>
      </c>
      <c r="B59" s="44">
        <v>0</v>
      </c>
      <c r="C59" s="25">
        <v>0</v>
      </c>
      <c r="E59" s="25"/>
      <c r="F59" s="165"/>
    </row>
    <row r="60" spans="1:6" x14ac:dyDescent="0.25">
      <c r="A60" s="18" t="s">
        <v>67</v>
      </c>
      <c r="B60" s="44">
        <v>0</v>
      </c>
      <c r="C60" s="25">
        <v>0</v>
      </c>
      <c r="D60" s="19"/>
      <c r="E60" s="44"/>
      <c r="F60" s="165"/>
    </row>
    <row r="61" spans="1:6" x14ac:dyDescent="0.25">
      <c r="A61" s="18" t="s">
        <v>68</v>
      </c>
      <c r="B61" s="44">
        <v>0</v>
      </c>
      <c r="C61" s="25">
        <v>0</v>
      </c>
      <c r="D61" s="24" t="s">
        <v>92</v>
      </c>
      <c r="E61" s="45">
        <v>0</v>
      </c>
      <c r="F61" s="164">
        <v>0</v>
      </c>
    </row>
    <row r="62" spans="1:6" ht="30" x14ac:dyDescent="0.25">
      <c r="A62" s="18" t="s">
        <v>69</v>
      </c>
      <c r="B62" s="44">
        <v>0</v>
      </c>
      <c r="C62" s="25">
        <v>0</v>
      </c>
      <c r="D62" s="19" t="s">
        <v>93</v>
      </c>
      <c r="E62" s="45">
        <v>2715452946</v>
      </c>
      <c r="F62" s="164">
        <v>2119201728</v>
      </c>
    </row>
    <row r="63" spans="1:6" x14ac:dyDescent="0.25">
      <c r="A63" s="18"/>
      <c r="B63" s="44"/>
      <c r="C63" s="25"/>
      <c r="D63" s="19" t="s">
        <v>436</v>
      </c>
      <c r="E63" s="33"/>
      <c r="F63" s="164"/>
    </row>
    <row r="64" spans="1:6" x14ac:dyDescent="0.25">
      <c r="A64" s="22" t="s">
        <v>276</v>
      </c>
      <c r="B64" s="45">
        <v>0</v>
      </c>
      <c r="C64" s="33">
        <v>0</v>
      </c>
      <c r="E64" s="25"/>
      <c r="F64" s="165"/>
    </row>
    <row r="65" spans="1:6" x14ac:dyDescent="0.25">
      <c r="A65" s="18" t="s">
        <v>215</v>
      </c>
      <c r="B65" s="44">
        <v>0</v>
      </c>
      <c r="C65" s="25">
        <v>0</v>
      </c>
      <c r="D65" s="19"/>
      <c r="E65" s="25"/>
      <c r="F65" s="165"/>
    </row>
    <row r="66" spans="1:6" x14ac:dyDescent="0.25">
      <c r="A66" s="18"/>
      <c r="B66" s="44"/>
      <c r="C66" s="25"/>
      <c r="D66" s="5"/>
      <c r="E66" s="25"/>
      <c r="F66" s="165"/>
    </row>
    <row r="67" spans="1:6" x14ac:dyDescent="0.25">
      <c r="A67" s="22" t="s">
        <v>70</v>
      </c>
      <c r="B67" s="45">
        <f>+B40+B55+B58</f>
        <v>1410108716</v>
      </c>
      <c r="C67" s="113">
        <f>+C33+C64+C58+C55+C46+C40</f>
        <v>1398843205</v>
      </c>
      <c r="D67" s="5"/>
      <c r="E67" s="25"/>
      <c r="F67" s="165"/>
    </row>
    <row r="68" spans="1:6" x14ac:dyDescent="0.25">
      <c r="A68" s="18"/>
      <c r="B68" s="44"/>
      <c r="C68" s="25"/>
      <c r="D68" s="5"/>
      <c r="E68" s="25"/>
      <c r="F68" s="165"/>
    </row>
    <row r="69" spans="1:6" x14ac:dyDescent="0.25">
      <c r="A69" s="36" t="s">
        <v>71</v>
      </c>
      <c r="B69" s="41">
        <f>+B67+B29</f>
        <v>2785666407</v>
      </c>
      <c r="C69" s="41">
        <f>+C67+C29</f>
        <v>2195781889</v>
      </c>
      <c r="D69" s="37" t="s">
        <v>94</v>
      </c>
      <c r="E69" s="41">
        <f>+E51+E62</f>
        <v>2785666407</v>
      </c>
      <c r="F69" s="69">
        <f>+F62+F51</f>
        <v>2195781889</v>
      </c>
    </row>
    <row r="72" spans="1:6" x14ac:dyDescent="0.25">
      <c r="A72" s="34"/>
      <c r="B72" s="26" t="s">
        <v>450</v>
      </c>
      <c r="C72" s="26" t="s">
        <v>451</v>
      </c>
      <c r="D72" s="26"/>
      <c r="E72" s="26" t="s">
        <v>450</v>
      </c>
      <c r="F72" s="26" t="s">
        <v>451</v>
      </c>
    </row>
    <row r="73" spans="1:6" ht="30" x14ac:dyDescent="0.25">
      <c r="A73" s="67" t="s">
        <v>289</v>
      </c>
      <c r="B73" s="188">
        <v>1407066570</v>
      </c>
      <c r="C73" s="188">
        <v>1395893708</v>
      </c>
      <c r="D73" s="67" t="s">
        <v>291</v>
      </c>
      <c r="E73" s="168">
        <v>1407066570</v>
      </c>
      <c r="F73" s="116">
        <v>1395893708</v>
      </c>
    </row>
    <row r="74" spans="1:6" x14ac:dyDescent="0.25">
      <c r="A74" s="65" t="s">
        <v>290</v>
      </c>
      <c r="B74" s="66">
        <f>+B73</f>
        <v>1407066570</v>
      </c>
      <c r="C74" s="117">
        <f>+C73</f>
        <v>1395893708</v>
      </c>
      <c r="D74" s="65" t="s">
        <v>292</v>
      </c>
      <c r="E74" s="66">
        <f>+E73</f>
        <v>1407066570</v>
      </c>
      <c r="F74" s="117">
        <f>SUM(F73)</f>
        <v>1395893708</v>
      </c>
    </row>
    <row r="75" spans="1:6" x14ac:dyDescent="0.25">
      <c r="A75" s="24"/>
      <c r="B75" s="118"/>
      <c r="C75" s="119"/>
      <c r="D75" s="24"/>
      <c r="E75" s="118"/>
      <c r="F75" s="119"/>
    </row>
    <row r="76" spans="1:6" x14ac:dyDescent="0.25">
      <c r="A76" s="24"/>
      <c r="B76" s="118"/>
      <c r="C76" s="119"/>
      <c r="D76" s="24"/>
      <c r="E76" s="118"/>
      <c r="F76" s="119"/>
    </row>
    <row r="77" spans="1:6" x14ac:dyDescent="0.25">
      <c r="A77" s="24"/>
      <c r="B77" s="118"/>
      <c r="C77" s="119"/>
      <c r="D77" s="24"/>
      <c r="E77" s="118"/>
      <c r="F77" s="119"/>
    </row>
    <row r="78" spans="1:6" x14ac:dyDescent="0.25">
      <c r="A78" s="24"/>
      <c r="B78" s="118"/>
      <c r="C78" s="119"/>
      <c r="D78" s="24"/>
      <c r="E78" s="118"/>
      <c r="F78" s="119"/>
    </row>
    <row r="79" spans="1:6" x14ac:dyDescent="0.25">
      <c r="A79" s="24"/>
      <c r="B79" s="118"/>
      <c r="C79" s="119"/>
      <c r="D79" s="24"/>
      <c r="E79" s="118"/>
      <c r="F79" s="119"/>
    </row>
    <row r="80" spans="1:6" x14ac:dyDescent="0.25">
      <c r="A80" s="24"/>
      <c r="B80" s="118"/>
      <c r="C80" s="119"/>
      <c r="D80" s="24"/>
      <c r="E80" s="118"/>
      <c r="F80" s="119"/>
    </row>
    <row r="81" spans="1:6" x14ac:dyDescent="0.25">
      <c r="A81" s="24"/>
      <c r="B81" s="118"/>
      <c r="C81" s="119"/>
      <c r="D81" s="24"/>
      <c r="E81" s="118"/>
      <c r="F81" s="119"/>
    </row>
    <row r="82" spans="1:6" x14ac:dyDescent="0.25">
      <c r="A82" s="24"/>
      <c r="B82" s="118"/>
      <c r="C82" s="119"/>
      <c r="D82" s="24"/>
      <c r="E82" s="118"/>
      <c r="F82" s="119"/>
    </row>
    <row r="83" spans="1:6" x14ac:dyDescent="0.25">
      <c r="A83" s="24"/>
      <c r="B83" s="118"/>
      <c r="C83" s="119"/>
      <c r="D83" s="24"/>
      <c r="E83" s="118"/>
      <c r="F83" s="119"/>
    </row>
    <row r="84" spans="1:6" x14ac:dyDescent="0.25">
      <c r="A84" s="24"/>
      <c r="B84" s="118"/>
      <c r="C84" s="119"/>
      <c r="D84" s="24"/>
      <c r="E84" s="118"/>
      <c r="F84" s="119"/>
    </row>
    <row r="85" spans="1:6" x14ac:dyDescent="0.25">
      <c r="A85" s="24"/>
      <c r="B85" s="118"/>
      <c r="C85" s="119"/>
      <c r="D85" s="24"/>
      <c r="E85" s="118"/>
      <c r="F85" s="119"/>
    </row>
    <row r="86" spans="1:6" x14ac:dyDescent="0.25">
      <c r="A86" s="24"/>
      <c r="B86" s="118"/>
      <c r="C86" s="119"/>
      <c r="D86" s="24"/>
      <c r="E86" s="118"/>
      <c r="F86" s="119"/>
    </row>
    <row r="87" spans="1:6" x14ac:dyDescent="0.25">
      <c r="A87" s="24"/>
      <c r="B87" s="118"/>
      <c r="C87" s="119"/>
      <c r="D87" s="24"/>
      <c r="E87" s="118"/>
      <c r="F87" s="119"/>
    </row>
    <row r="88" spans="1:6" x14ac:dyDescent="0.25">
      <c r="A88" s="24"/>
      <c r="B88" s="118"/>
      <c r="C88" s="119"/>
      <c r="D88" s="24"/>
      <c r="E88" s="118"/>
      <c r="F88" s="119"/>
    </row>
    <row r="89" spans="1:6" x14ac:dyDescent="0.25">
      <c r="A89" s="24"/>
      <c r="B89" s="118"/>
      <c r="C89" s="119"/>
      <c r="D89" s="24"/>
      <c r="E89" s="118"/>
      <c r="F89" s="119"/>
    </row>
    <row r="90" spans="1:6" x14ac:dyDescent="0.25">
      <c r="A90" s="24"/>
      <c r="B90" s="118"/>
      <c r="C90" s="119"/>
      <c r="D90" s="24"/>
      <c r="E90" s="118"/>
      <c r="F90" s="119"/>
    </row>
    <row r="91" spans="1:6" x14ac:dyDescent="0.25">
      <c r="A91" s="24"/>
      <c r="B91" s="118"/>
      <c r="C91" s="119"/>
      <c r="D91" s="24"/>
      <c r="E91" s="118"/>
      <c r="F91" s="119"/>
    </row>
    <row r="92" spans="1:6" x14ac:dyDescent="0.25">
      <c r="A92" s="24"/>
      <c r="B92" s="118"/>
      <c r="C92" s="119"/>
      <c r="D92" s="24"/>
      <c r="E92" s="118"/>
      <c r="F92" s="119"/>
    </row>
    <row r="93" spans="1:6" x14ac:dyDescent="0.25">
      <c r="A93" s="24"/>
      <c r="B93" s="118"/>
      <c r="C93" s="119"/>
      <c r="D93" s="24"/>
      <c r="E93" s="118"/>
      <c r="F93" s="119"/>
    </row>
    <row r="94" spans="1:6" x14ac:dyDescent="0.25">
      <c r="A94" s="24"/>
      <c r="B94" s="118"/>
      <c r="C94" s="119"/>
      <c r="D94" s="24"/>
      <c r="E94" s="118"/>
      <c r="F94" s="119"/>
    </row>
  </sheetData>
  <mergeCells count="3">
    <mergeCell ref="A1:F1"/>
    <mergeCell ref="A2:F2"/>
    <mergeCell ref="A3:F3"/>
  </mergeCells>
  <printOptions horizontalCentered="1"/>
  <pageMargins left="0.23622047244094491" right="0.23622047244094491" top="0.74803149606299213" bottom="0.74803149606299213" header="0.31496062992125984" footer="0.31496062992125984"/>
  <pageSetup paperSize="9" scale="50" orientation="portrait" r:id="rId1"/>
  <headerFooter>
    <oddHeader>&amp;C&amp;G</oddHead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1"/>
  <sheetViews>
    <sheetView topLeftCell="A64" zoomScaleNormal="100" workbookViewId="0">
      <selection activeCell="A83" sqref="A83"/>
    </sheetView>
  </sheetViews>
  <sheetFormatPr baseColWidth="10" defaultRowHeight="15" x14ac:dyDescent="0.25"/>
  <cols>
    <col min="1" max="1" width="70.28515625" bestFit="1" customWidth="1"/>
    <col min="2" max="2" width="19.28515625" customWidth="1"/>
    <col min="3" max="3" width="19.28515625" style="224" customWidth="1"/>
    <col min="4" max="4" width="15.28515625" bestFit="1" customWidth="1"/>
  </cols>
  <sheetData>
    <row r="1" spans="1:6" ht="26.25" x14ac:dyDescent="0.4">
      <c r="A1" s="300"/>
      <c r="B1" s="300"/>
      <c r="C1" s="300"/>
      <c r="D1" s="20"/>
      <c r="E1" s="20"/>
      <c r="F1" s="20"/>
    </row>
    <row r="2" spans="1:6" ht="22.5" x14ac:dyDescent="0.35">
      <c r="A2" s="301" t="s">
        <v>453</v>
      </c>
      <c r="B2" s="301"/>
      <c r="C2" s="301"/>
      <c r="D2" s="29"/>
      <c r="E2" s="29"/>
      <c r="F2" s="29"/>
    </row>
    <row r="3" spans="1:6" ht="22.5" x14ac:dyDescent="0.35">
      <c r="A3" s="302" t="s">
        <v>457</v>
      </c>
      <c r="B3" s="302"/>
      <c r="C3" s="302"/>
      <c r="D3" s="29"/>
      <c r="E3" s="29"/>
      <c r="F3" s="29"/>
    </row>
    <row r="4" spans="1:6" x14ac:dyDescent="0.25">
      <c r="A4" s="27" t="s">
        <v>295</v>
      </c>
      <c r="B4" s="26" t="s">
        <v>450</v>
      </c>
      <c r="C4" s="223" t="s">
        <v>451</v>
      </c>
    </row>
    <row r="5" spans="1:6" x14ac:dyDescent="0.25">
      <c r="A5" s="28" t="s">
        <v>95</v>
      </c>
      <c r="B5" s="41">
        <f>SUM(B6:B26)</f>
        <v>1493903598</v>
      </c>
      <c r="C5" s="41">
        <f>SUM(C6:C26)</f>
        <v>187724784</v>
      </c>
    </row>
    <row r="6" spans="1:6" x14ac:dyDescent="0.25">
      <c r="A6" s="17" t="s">
        <v>98</v>
      </c>
      <c r="B6" s="42">
        <v>0</v>
      </c>
      <c r="C6" s="120">
        <v>0</v>
      </c>
    </row>
    <row r="7" spans="1:6" x14ac:dyDescent="0.25">
      <c r="A7" s="17" t="s">
        <v>99</v>
      </c>
      <c r="B7" s="42">
        <v>0</v>
      </c>
      <c r="C7" s="120">
        <v>0</v>
      </c>
    </row>
    <row r="8" spans="1:6" x14ac:dyDescent="0.25">
      <c r="A8" s="17"/>
      <c r="B8" s="17"/>
      <c r="C8" s="120"/>
    </row>
    <row r="9" spans="1:6" x14ac:dyDescent="0.25">
      <c r="A9" s="28" t="s">
        <v>96</v>
      </c>
      <c r="B9" s="17"/>
      <c r="C9" s="120"/>
    </row>
    <row r="10" spans="1:6" x14ac:dyDescent="0.25">
      <c r="A10" s="17" t="s">
        <v>98</v>
      </c>
      <c r="B10" s="17">
        <v>0</v>
      </c>
      <c r="C10" s="120">
        <v>0</v>
      </c>
    </row>
    <row r="11" spans="1:6" x14ac:dyDescent="0.25">
      <c r="A11" s="17" t="s">
        <v>99</v>
      </c>
      <c r="B11" s="17">
        <v>0</v>
      </c>
      <c r="C11" s="120">
        <v>0</v>
      </c>
    </row>
    <row r="12" spans="1:6" x14ac:dyDescent="0.25">
      <c r="A12" s="17"/>
      <c r="B12" s="17"/>
      <c r="C12" s="120"/>
    </row>
    <row r="13" spans="1:6" x14ac:dyDescent="0.25">
      <c r="A13" s="28" t="s">
        <v>97</v>
      </c>
      <c r="B13" s="17"/>
      <c r="C13" s="120"/>
    </row>
    <row r="14" spans="1:6" x14ac:dyDescent="0.25">
      <c r="A14" s="17" t="s">
        <v>100</v>
      </c>
      <c r="B14" s="42"/>
      <c r="C14" s="120">
        <v>0</v>
      </c>
    </row>
    <row r="15" spans="1:6" x14ac:dyDescent="0.25">
      <c r="A15" s="17" t="s">
        <v>101</v>
      </c>
      <c r="C15" s="120">
        <v>0</v>
      </c>
    </row>
    <row r="16" spans="1:6" x14ac:dyDescent="0.25">
      <c r="A16" s="17"/>
      <c r="B16" s="17"/>
      <c r="C16" s="120"/>
    </row>
    <row r="17" spans="1:4" x14ac:dyDescent="0.25">
      <c r="A17" s="17" t="s">
        <v>102</v>
      </c>
      <c r="B17" s="17"/>
      <c r="C17" s="120">
        <v>0</v>
      </c>
    </row>
    <row r="18" spans="1:4" x14ac:dyDescent="0.25">
      <c r="A18" s="17" t="s">
        <v>103</v>
      </c>
      <c r="B18" s="17"/>
      <c r="C18" s="120">
        <v>0</v>
      </c>
    </row>
    <row r="19" spans="1:4" x14ac:dyDescent="0.25">
      <c r="A19" s="17" t="s">
        <v>104</v>
      </c>
      <c r="B19" s="17"/>
      <c r="C19" s="120">
        <v>0</v>
      </c>
    </row>
    <row r="20" spans="1:4" x14ac:dyDescent="0.25">
      <c r="A20" s="17" t="s">
        <v>105</v>
      </c>
      <c r="B20" s="42">
        <v>9083143</v>
      </c>
      <c r="C20" s="120">
        <v>187418679</v>
      </c>
    </row>
    <row r="21" spans="1:4" x14ac:dyDescent="0.25">
      <c r="A21" s="17" t="s">
        <v>106</v>
      </c>
      <c r="B21" s="42"/>
      <c r="C21" s="120">
        <v>0</v>
      </c>
    </row>
    <row r="22" spans="1:4" x14ac:dyDescent="0.25">
      <c r="A22" s="30" t="s">
        <v>107</v>
      </c>
      <c r="B22" s="42"/>
      <c r="C22" s="120">
        <v>0</v>
      </c>
    </row>
    <row r="23" spans="1:4" x14ac:dyDescent="0.25">
      <c r="A23" s="17" t="s">
        <v>220</v>
      </c>
      <c r="B23" s="17"/>
      <c r="C23" s="120">
        <v>0</v>
      </c>
    </row>
    <row r="24" spans="1:4" x14ac:dyDescent="0.25">
      <c r="A24" s="17" t="s">
        <v>221</v>
      </c>
      <c r="B24" s="17"/>
      <c r="C24" s="120">
        <v>0</v>
      </c>
    </row>
    <row r="25" spans="1:4" x14ac:dyDescent="0.25">
      <c r="A25" s="17"/>
      <c r="B25" s="17"/>
      <c r="C25" s="120"/>
    </row>
    <row r="26" spans="1:4" x14ac:dyDescent="0.25">
      <c r="A26" s="17" t="s">
        <v>296</v>
      </c>
      <c r="B26" s="120">
        <v>1484820455</v>
      </c>
      <c r="C26" s="120">
        <v>306105</v>
      </c>
      <c r="D26" s="31"/>
    </row>
    <row r="27" spans="1:4" x14ac:dyDescent="0.25">
      <c r="A27" s="17"/>
      <c r="B27" s="17"/>
      <c r="C27" s="120"/>
    </row>
    <row r="28" spans="1:4" x14ac:dyDescent="0.25">
      <c r="A28" s="27" t="s">
        <v>108</v>
      </c>
      <c r="B28" s="41">
        <f>SUM(B30:B36)</f>
        <v>-798336372</v>
      </c>
      <c r="C28" s="41">
        <f>+C30+C33</f>
        <v>-49280822</v>
      </c>
    </row>
    <row r="29" spans="1:4" x14ac:dyDescent="0.25">
      <c r="A29" s="17" t="s">
        <v>109</v>
      </c>
      <c r="B29" s="42"/>
      <c r="C29" s="120">
        <v>0</v>
      </c>
    </row>
    <row r="30" spans="1:4" x14ac:dyDescent="0.25">
      <c r="A30" s="17" t="s">
        <v>110</v>
      </c>
      <c r="B30" s="42">
        <v>-798336372</v>
      </c>
      <c r="C30" s="120">
        <v>-49119004</v>
      </c>
    </row>
    <row r="31" spans="1:4" x14ac:dyDescent="0.25">
      <c r="A31" s="17" t="s">
        <v>297</v>
      </c>
      <c r="B31" s="42">
        <v>0</v>
      </c>
      <c r="C31" s="120">
        <v>0</v>
      </c>
    </row>
    <row r="32" spans="1:4" x14ac:dyDescent="0.25">
      <c r="A32" s="27" t="s">
        <v>111</v>
      </c>
      <c r="B32" s="41">
        <v>0</v>
      </c>
      <c r="C32" s="69">
        <v>0</v>
      </c>
    </row>
    <row r="33" spans="1:3" x14ac:dyDescent="0.25">
      <c r="A33" s="27" t="s">
        <v>112</v>
      </c>
      <c r="B33" s="41">
        <v>0</v>
      </c>
      <c r="C33" s="69">
        <f>SUM(C34:C35)</f>
        <v>-161818</v>
      </c>
    </row>
    <row r="34" spans="1:3" x14ac:dyDescent="0.25">
      <c r="A34" s="17" t="s">
        <v>113</v>
      </c>
      <c r="B34" s="42">
        <v>0</v>
      </c>
      <c r="C34" s="120">
        <v>-80000</v>
      </c>
    </row>
    <row r="35" spans="1:3" x14ac:dyDescent="0.25">
      <c r="A35" s="17" t="s">
        <v>114</v>
      </c>
      <c r="B35" s="42">
        <v>0</v>
      </c>
      <c r="C35" s="120">
        <v>-81818</v>
      </c>
    </row>
    <row r="36" spans="1:3" x14ac:dyDescent="0.25">
      <c r="A36" s="17" t="s">
        <v>430</v>
      </c>
      <c r="B36" s="17">
        <v>0</v>
      </c>
      <c r="C36" s="120">
        <v>0</v>
      </c>
    </row>
    <row r="37" spans="1:3" x14ac:dyDescent="0.25">
      <c r="A37" s="27" t="s">
        <v>439</v>
      </c>
      <c r="B37" s="41">
        <f>SUM(B38:B49)</f>
        <v>-123465245</v>
      </c>
      <c r="C37" s="69">
        <f>SUM(C40:C49)</f>
        <v>-287245611</v>
      </c>
    </row>
    <row r="38" spans="1:3" x14ac:dyDescent="0.25">
      <c r="A38" s="17" t="s">
        <v>454</v>
      </c>
      <c r="B38" s="42">
        <v>-19000000</v>
      </c>
      <c r="C38" s="120"/>
    </row>
    <row r="39" spans="1:3" x14ac:dyDescent="0.25">
      <c r="A39" s="17" t="s">
        <v>455</v>
      </c>
      <c r="B39" s="42">
        <f>-1583334-3135000</f>
        <v>-4718334</v>
      </c>
      <c r="C39" s="120"/>
    </row>
    <row r="40" spans="1:3" x14ac:dyDescent="0.25">
      <c r="A40" s="17" t="s">
        <v>298</v>
      </c>
      <c r="B40" s="42">
        <f>-76237459-10909091</f>
        <v>-87146550</v>
      </c>
      <c r="C40" s="120">
        <v>-285566407</v>
      </c>
    </row>
    <row r="41" spans="1:3" x14ac:dyDescent="0.25">
      <c r="A41" s="17" t="s">
        <v>115</v>
      </c>
      <c r="B41" s="42">
        <v>0</v>
      </c>
      <c r="C41" s="120">
        <v>0</v>
      </c>
    </row>
    <row r="42" spans="1:3" x14ac:dyDescent="0.25">
      <c r="A42" s="17" t="s">
        <v>299</v>
      </c>
      <c r="B42" s="42"/>
      <c r="C42" s="120"/>
    </row>
    <row r="43" spans="1:3" x14ac:dyDescent="0.25">
      <c r="A43" s="17" t="s">
        <v>110</v>
      </c>
      <c r="B43" s="42"/>
      <c r="C43" s="120">
        <v>0</v>
      </c>
    </row>
    <row r="44" spans="1:3" x14ac:dyDescent="0.25">
      <c r="A44" s="17" t="s">
        <v>116</v>
      </c>
      <c r="B44" s="42"/>
      <c r="C44" s="120">
        <v>0</v>
      </c>
    </row>
    <row r="45" spans="1:3" x14ac:dyDescent="0.25">
      <c r="A45" s="17" t="s">
        <v>117</v>
      </c>
      <c r="B45" s="42"/>
      <c r="C45" s="120">
        <v>0</v>
      </c>
    </row>
    <row r="46" spans="1:3" x14ac:dyDescent="0.25">
      <c r="A46" s="17" t="s">
        <v>437</v>
      </c>
      <c r="B46" s="42">
        <v>-1437744</v>
      </c>
      <c r="C46" s="120">
        <v>0</v>
      </c>
    </row>
    <row r="47" spans="1:3" x14ac:dyDescent="0.25">
      <c r="A47" s="17" t="s">
        <v>438</v>
      </c>
      <c r="B47" s="42">
        <v>-22793</v>
      </c>
      <c r="C47" s="120">
        <v>0</v>
      </c>
    </row>
    <row r="48" spans="1:3" x14ac:dyDescent="0.25">
      <c r="A48" s="17" t="s">
        <v>118</v>
      </c>
      <c r="B48" s="42">
        <v>-1016750</v>
      </c>
      <c r="C48" s="120">
        <v>-1325150</v>
      </c>
    </row>
    <row r="49" spans="1:5" x14ac:dyDescent="0.25">
      <c r="A49" s="17" t="s">
        <v>387</v>
      </c>
      <c r="B49" s="42">
        <f>-10023074-100000</f>
        <v>-10123074</v>
      </c>
      <c r="C49" s="120">
        <v>-354054</v>
      </c>
      <c r="D49" s="31"/>
    </row>
    <row r="50" spans="1:5" x14ac:dyDescent="0.25">
      <c r="A50" s="27" t="s">
        <v>119</v>
      </c>
      <c r="B50" s="69">
        <v>0</v>
      </c>
      <c r="C50" s="69">
        <v>0</v>
      </c>
    </row>
    <row r="51" spans="1:5" x14ac:dyDescent="0.25">
      <c r="A51" s="17"/>
      <c r="B51" s="17"/>
      <c r="C51" s="120"/>
    </row>
    <row r="52" spans="1:5" x14ac:dyDescent="0.25">
      <c r="A52" s="27" t="s">
        <v>302</v>
      </c>
      <c r="B52" s="27">
        <v>0</v>
      </c>
      <c r="C52" s="69">
        <v>0</v>
      </c>
    </row>
    <row r="53" spans="1:5" x14ac:dyDescent="0.25">
      <c r="A53" s="17" t="s">
        <v>120</v>
      </c>
      <c r="B53" s="17">
        <v>0</v>
      </c>
      <c r="C53" s="120">
        <v>0</v>
      </c>
    </row>
    <row r="54" spans="1:5" x14ac:dyDescent="0.25">
      <c r="A54" s="17" t="s">
        <v>121</v>
      </c>
      <c r="B54" s="17">
        <v>0</v>
      </c>
      <c r="C54" s="120">
        <v>0</v>
      </c>
    </row>
    <row r="55" spans="1:5" x14ac:dyDescent="0.25">
      <c r="A55" s="17"/>
      <c r="B55" s="17"/>
      <c r="C55" s="120"/>
    </row>
    <row r="56" spans="1:5" x14ac:dyDescent="0.25">
      <c r="A56" s="27" t="s">
        <v>303</v>
      </c>
      <c r="B56" s="41">
        <f>+B57+B60</f>
        <v>24149237</v>
      </c>
      <c r="C56" s="69">
        <f>+C57+C60</f>
        <v>34757027</v>
      </c>
    </row>
    <row r="57" spans="1:5" x14ac:dyDescent="0.25">
      <c r="A57" s="27" t="s">
        <v>122</v>
      </c>
      <c r="B57" s="41">
        <f>SUM(B58:B59)</f>
        <v>358296424</v>
      </c>
      <c r="C57" s="69">
        <f>+C59</f>
        <v>491860052</v>
      </c>
    </row>
    <row r="58" spans="1:5" x14ac:dyDescent="0.25">
      <c r="A58" s="17" t="s">
        <v>301</v>
      </c>
      <c r="B58" s="17">
        <v>0</v>
      </c>
      <c r="C58" s="120">
        <v>0</v>
      </c>
    </row>
    <row r="59" spans="1:5" x14ac:dyDescent="0.25">
      <c r="A59" s="17" t="s">
        <v>123</v>
      </c>
      <c r="B59" s="42">
        <v>358296424</v>
      </c>
      <c r="C59" s="120">
        <v>491860052</v>
      </c>
    </row>
    <row r="60" spans="1:5" x14ac:dyDescent="0.25">
      <c r="A60" s="27" t="s">
        <v>124</v>
      </c>
      <c r="B60" s="41">
        <f>SUM(B61:B62)</f>
        <v>-334147187</v>
      </c>
      <c r="C60" s="69">
        <f>+C61+C62</f>
        <v>-457103025</v>
      </c>
    </row>
    <row r="61" spans="1:5" x14ac:dyDescent="0.25">
      <c r="A61" s="17" t="s">
        <v>300</v>
      </c>
      <c r="B61" s="42">
        <v>0</v>
      </c>
      <c r="C61" s="120">
        <v>-81360837</v>
      </c>
    </row>
    <row r="62" spans="1:5" x14ac:dyDescent="0.25">
      <c r="A62" s="17" t="s">
        <v>123</v>
      </c>
      <c r="B62" s="42">
        <f>-333285296-861891</f>
        <v>-334147187</v>
      </c>
      <c r="C62" s="120">
        <v>-375742188</v>
      </c>
      <c r="D62" s="31"/>
      <c r="E62" s="31"/>
    </row>
    <row r="63" spans="1:5" x14ac:dyDescent="0.25">
      <c r="A63" s="27" t="s">
        <v>304</v>
      </c>
      <c r="B63" s="27">
        <v>0</v>
      </c>
      <c r="C63" s="69">
        <v>0</v>
      </c>
    </row>
    <row r="64" spans="1:5" x14ac:dyDescent="0.25">
      <c r="A64" s="17" t="s">
        <v>125</v>
      </c>
      <c r="B64" s="17">
        <v>0</v>
      </c>
      <c r="C64" s="120">
        <v>0</v>
      </c>
    </row>
    <row r="65" spans="1:5" x14ac:dyDescent="0.25">
      <c r="A65" s="17" t="s">
        <v>126</v>
      </c>
      <c r="B65" s="17">
        <v>0</v>
      </c>
      <c r="C65" s="120">
        <v>0</v>
      </c>
    </row>
    <row r="66" spans="1:5" x14ac:dyDescent="0.25">
      <c r="A66" s="27" t="s">
        <v>127</v>
      </c>
      <c r="B66" s="27">
        <v>0</v>
      </c>
      <c r="C66" s="69">
        <v>0</v>
      </c>
    </row>
    <row r="67" spans="1:5" x14ac:dyDescent="0.25">
      <c r="A67" s="17" t="s">
        <v>128</v>
      </c>
      <c r="B67" s="17">
        <v>0</v>
      </c>
      <c r="C67" s="120">
        <v>0</v>
      </c>
    </row>
    <row r="68" spans="1:5" x14ac:dyDescent="0.25">
      <c r="A68" s="17" t="s">
        <v>129</v>
      </c>
      <c r="B68" s="17">
        <v>0</v>
      </c>
      <c r="C68" s="120">
        <v>0</v>
      </c>
    </row>
    <row r="69" spans="1:5" x14ac:dyDescent="0.25">
      <c r="A69" s="27" t="s">
        <v>130</v>
      </c>
      <c r="B69" s="43">
        <f>+B5+B37+B56+B28</f>
        <v>596251218</v>
      </c>
      <c r="C69" s="43">
        <f>+C5+C37+C56+C28</f>
        <v>-114044622</v>
      </c>
      <c r="E69" s="31"/>
    </row>
    <row r="70" spans="1:5" x14ac:dyDescent="0.25">
      <c r="A70" s="27" t="s">
        <v>131</v>
      </c>
      <c r="B70" s="43">
        <v>0</v>
      </c>
      <c r="C70" s="69">
        <v>0</v>
      </c>
    </row>
    <row r="71" spans="1:5" x14ac:dyDescent="0.25">
      <c r="A71" s="27" t="s">
        <v>132</v>
      </c>
      <c r="B71" s="43">
        <f>SUM(B70:B71)</f>
        <v>0</v>
      </c>
      <c r="C71" s="69">
        <v>0</v>
      </c>
    </row>
  </sheetData>
  <mergeCells count="3">
    <mergeCell ref="A1:C1"/>
    <mergeCell ref="A2:C2"/>
    <mergeCell ref="A3:C3"/>
  </mergeCells>
  <printOptions horizontalCentered="1"/>
  <pageMargins left="0.23622047244094491" right="0.23622047244094491" top="0.74803149606299213" bottom="0.74803149606299213" header="0.31496062992125984" footer="0.31496062992125984"/>
  <pageSetup paperSize="9" scale="62" orientation="portrait" r:id="rId1"/>
  <headerFooter>
    <oddHeader>&amp;C&amp;G</oddHead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3"/>
  <sheetViews>
    <sheetView showGridLines="0" topLeftCell="A22" zoomScale="90" zoomScaleNormal="90" workbookViewId="0">
      <selection activeCell="A49" sqref="A49"/>
    </sheetView>
  </sheetViews>
  <sheetFormatPr baseColWidth="10" defaultRowHeight="15" x14ac:dyDescent="0.25"/>
  <cols>
    <col min="1" max="1" width="76.42578125" customWidth="1"/>
    <col min="2" max="2" width="20.28515625" customWidth="1"/>
    <col min="3" max="3" width="23" customWidth="1"/>
    <col min="4" max="4" width="26.140625" customWidth="1"/>
    <col min="5" max="5" width="12.5703125" customWidth="1"/>
    <col min="6" max="6" width="13.28515625" customWidth="1"/>
  </cols>
  <sheetData>
    <row r="1" spans="1:6" ht="26.25" x14ac:dyDescent="0.4">
      <c r="A1" s="300"/>
      <c r="B1" s="300"/>
      <c r="C1" s="300"/>
    </row>
    <row r="2" spans="1:6" ht="19.5" x14ac:dyDescent="0.3">
      <c r="A2" s="301" t="s">
        <v>456</v>
      </c>
      <c r="B2" s="301"/>
      <c r="C2" s="301"/>
      <c r="D2" s="169"/>
      <c r="E2" s="169"/>
      <c r="F2" s="169"/>
    </row>
    <row r="3" spans="1:6" x14ac:dyDescent="0.25">
      <c r="A3" s="304" t="s">
        <v>457</v>
      </c>
      <c r="B3" s="304"/>
      <c r="C3" s="304"/>
      <c r="D3" s="169"/>
      <c r="E3" s="169"/>
      <c r="F3" s="169"/>
    </row>
    <row r="4" spans="1:6" x14ac:dyDescent="0.25">
      <c r="A4" s="72"/>
      <c r="B4" s="72"/>
      <c r="C4" s="72"/>
      <c r="D4" s="169"/>
      <c r="E4" s="169"/>
      <c r="F4" s="169"/>
    </row>
    <row r="5" spans="1:6" x14ac:dyDescent="0.25">
      <c r="A5" s="73"/>
      <c r="B5" s="26" t="s">
        <v>450</v>
      </c>
      <c r="C5" s="26" t="s">
        <v>451</v>
      </c>
      <c r="D5" s="169"/>
      <c r="E5" s="169"/>
      <c r="F5" s="169"/>
    </row>
    <row r="6" spans="1:6" x14ac:dyDescent="0.25">
      <c r="A6" s="71" t="s">
        <v>160</v>
      </c>
      <c r="B6" s="27"/>
      <c r="C6" s="27"/>
      <c r="D6" s="206"/>
      <c r="E6" s="207"/>
      <c r="F6" s="169"/>
    </row>
    <row r="7" spans="1:6" x14ac:dyDescent="0.25">
      <c r="A7" s="74" t="s">
        <v>159</v>
      </c>
      <c r="B7" s="68">
        <v>1852200022</v>
      </c>
      <c r="C7" s="68">
        <v>187724784</v>
      </c>
      <c r="D7" s="206"/>
      <c r="E7" s="169"/>
      <c r="F7" s="169"/>
    </row>
    <row r="8" spans="1:6" x14ac:dyDescent="0.25">
      <c r="A8" s="75" t="s">
        <v>158</v>
      </c>
      <c r="B8" s="44">
        <v>-23718334</v>
      </c>
      <c r="C8" s="44">
        <v>0</v>
      </c>
      <c r="D8" s="206"/>
      <c r="E8" s="169"/>
      <c r="F8" s="169"/>
    </row>
    <row r="9" spans="1:6" x14ac:dyDescent="0.25">
      <c r="A9" s="75" t="s">
        <v>157</v>
      </c>
      <c r="B9" s="44">
        <v>-1232230470</v>
      </c>
      <c r="C9" s="44">
        <v>-1846870</v>
      </c>
      <c r="D9" s="206"/>
      <c r="E9" s="169"/>
      <c r="F9" s="169"/>
    </row>
    <row r="10" spans="1:6" ht="30" x14ac:dyDescent="0.25">
      <c r="A10" s="111" t="s">
        <v>156</v>
      </c>
      <c r="B10" s="112">
        <f>SUM(B7:B9)</f>
        <v>596251218</v>
      </c>
      <c r="C10" s="112">
        <v>185877914</v>
      </c>
      <c r="D10" s="206"/>
      <c r="E10" s="170"/>
      <c r="F10" s="169"/>
    </row>
    <row r="11" spans="1:6" x14ac:dyDescent="0.25">
      <c r="A11" s="76" t="s">
        <v>155</v>
      </c>
      <c r="B11" s="45">
        <f>+B12</f>
        <v>0</v>
      </c>
      <c r="C11" s="45">
        <v>0</v>
      </c>
      <c r="D11" s="206"/>
      <c r="E11" s="169"/>
      <c r="F11" s="169"/>
    </row>
    <row r="12" spans="1:6" x14ac:dyDescent="0.25">
      <c r="A12" s="75" t="s">
        <v>154</v>
      </c>
      <c r="B12" s="44">
        <v>0</v>
      </c>
      <c r="C12" s="44">
        <v>0</v>
      </c>
      <c r="D12" s="169"/>
      <c r="E12" s="169"/>
      <c r="F12" s="169"/>
    </row>
    <row r="13" spans="1:6" x14ac:dyDescent="0.25">
      <c r="A13" s="76" t="s">
        <v>153</v>
      </c>
      <c r="B13" s="45">
        <f>+B14</f>
        <v>-6366700</v>
      </c>
      <c r="C13" s="45">
        <v>-287478403</v>
      </c>
      <c r="D13" s="169"/>
      <c r="E13" s="169"/>
      <c r="F13" s="169"/>
    </row>
    <row r="14" spans="1:6" x14ac:dyDescent="0.25">
      <c r="A14" s="75" t="s">
        <v>152</v>
      </c>
      <c r="B14" s="44">
        <v>-6366700</v>
      </c>
      <c r="C14" s="44">
        <v>-287478403</v>
      </c>
      <c r="D14" s="169"/>
      <c r="E14" s="169"/>
      <c r="F14" s="169"/>
    </row>
    <row r="15" spans="1:6" x14ac:dyDescent="0.25">
      <c r="A15" s="76" t="s">
        <v>151</v>
      </c>
      <c r="B15" s="45">
        <f>+B13+B11</f>
        <v>-6366700</v>
      </c>
      <c r="C15" s="45">
        <v>-287478403</v>
      </c>
      <c r="D15" s="169"/>
      <c r="E15" s="169"/>
      <c r="F15" s="169"/>
    </row>
    <row r="16" spans="1:6" x14ac:dyDescent="0.25">
      <c r="A16" s="75" t="s">
        <v>150</v>
      </c>
      <c r="B16" s="44">
        <v>17911424</v>
      </c>
      <c r="C16" s="44">
        <v>-11154958</v>
      </c>
    </row>
    <row r="17" spans="1:3" x14ac:dyDescent="0.25">
      <c r="A17" s="71" t="s">
        <v>149</v>
      </c>
      <c r="B17" s="41">
        <f>SUM(B15:B16)</f>
        <v>11544724</v>
      </c>
      <c r="C17" s="41">
        <v>-298633361</v>
      </c>
    </row>
    <row r="18" spans="1:3" x14ac:dyDescent="0.25">
      <c r="A18" s="76" t="s">
        <v>148</v>
      </c>
      <c r="B18" s="45"/>
      <c r="C18" s="45"/>
    </row>
    <row r="19" spans="1:3" x14ac:dyDescent="0.25">
      <c r="A19" s="75" t="s">
        <v>147</v>
      </c>
      <c r="B19" s="44">
        <v>0</v>
      </c>
      <c r="C19" s="44">
        <v>0</v>
      </c>
    </row>
    <row r="20" spans="1:3" x14ac:dyDescent="0.25">
      <c r="A20" s="75" t="s">
        <v>161</v>
      </c>
      <c r="B20" s="44">
        <v>-11265511</v>
      </c>
      <c r="C20" s="44">
        <v>14777952574</v>
      </c>
    </row>
    <row r="21" spans="1:3" x14ac:dyDescent="0.25">
      <c r="A21" s="75" t="s">
        <v>429</v>
      </c>
      <c r="B21" s="44">
        <v>0</v>
      </c>
      <c r="C21" s="44">
        <v>0</v>
      </c>
    </row>
    <row r="22" spans="1:3" x14ac:dyDescent="0.25">
      <c r="A22" s="75" t="s">
        <v>146</v>
      </c>
      <c r="B22" s="44">
        <v>0</v>
      </c>
      <c r="C22" s="44">
        <v>0</v>
      </c>
    </row>
    <row r="23" spans="1:3" x14ac:dyDescent="0.25">
      <c r="A23" s="77" t="s">
        <v>145</v>
      </c>
      <c r="B23" s="44">
        <v>0</v>
      </c>
      <c r="C23" s="44">
        <v>0</v>
      </c>
    </row>
    <row r="24" spans="1:3" x14ac:dyDescent="0.25">
      <c r="A24" s="75" t="s">
        <v>144</v>
      </c>
      <c r="B24" s="44">
        <v>0</v>
      </c>
      <c r="C24" s="44">
        <v>0</v>
      </c>
    </row>
    <row r="25" spans="1:3" x14ac:dyDescent="0.25">
      <c r="A25" s="75" t="s">
        <v>143</v>
      </c>
      <c r="B25" s="44">
        <v>0</v>
      </c>
      <c r="C25" s="44">
        <v>0</v>
      </c>
    </row>
    <row r="26" spans="1:3" x14ac:dyDescent="0.25">
      <c r="A26" s="71" t="s">
        <v>142</v>
      </c>
      <c r="B26" s="41">
        <f>SUM(B19:B25)</f>
        <v>-11265511</v>
      </c>
      <c r="C26" s="41">
        <v>14777952574</v>
      </c>
    </row>
    <row r="27" spans="1:3" x14ac:dyDescent="0.25">
      <c r="A27" s="76" t="s">
        <v>141</v>
      </c>
      <c r="B27" s="45"/>
      <c r="C27" s="45"/>
    </row>
    <row r="28" spans="1:3" x14ac:dyDescent="0.25">
      <c r="A28" s="75" t="s">
        <v>140</v>
      </c>
      <c r="B28" s="44">
        <v>0</v>
      </c>
      <c r="C28" s="44">
        <v>0</v>
      </c>
    </row>
    <row r="29" spans="1:3" x14ac:dyDescent="0.25">
      <c r="A29" s="75" t="s">
        <v>305</v>
      </c>
      <c r="B29" s="44">
        <v>0</v>
      </c>
      <c r="C29" s="44">
        <v>0</v>
      </c>
    </row>
    <row r="30" spans="1:3" x14ac:dyDescent="0.25">
      <c r="A30" s="25" t="s">
        <v>139</v>
      </c>
      <c r="B30" s="44">
        <v>0</v>
      </c>
      <c r="C30" s="44">
        <v>-14008209000</v>
      </c>
    </row>
    <row r="31" spans="1:3" x14ac:dyDescent="0.25">
      <c r="A31" s="25" t="s">
        <v>138</v>
      </c>
      <c r="B31" s="44">
        <v>0</v>
      </c>
      <c r="C31" s="44">
        <v>0</v>
      </c>
    </row>
    <row r="32" spans="1:3" x14ac:dyDescent="0.25">
      <c r="A32" s="25" t="s">
        <v>137</v>
      </c>
      <c r="B32" s="44">
        <v>0</v>
      </c>
      <c r="C32" s="44">
        <v>-222480530</v>
      </c>
    </row>
    <row r="33" spans="1:3" x14ac:dyDescent="0.25">
      <c r="A33" s="25" t="s">
        <v>435</v>
      </c>
      <c r="B33" s="44">
        <v>0</v>
      </c>
      <c r="C33" s="44">
        <v>116117864</v>
      </c>
    </row>
    <row r="34" spans="1:3" x14ac:dyDescent="0.25">
      <c r="A34" s="27" t="s">
        <v>136</v>
      </c>
      <c r="B34" s="42">
        <f>SUM(B28:B33)</f>
        <v>0</v>
      </c>
      <c r="C34" s="42">
        <v>-14114571666</v>
      </c>
    </row>
    <row r="35" spans="1:3" x14ac:dyDescent="0.25">
      <c r="A35" s="27" t="s">
        <v>135</v>
      </c>
      <c r="B35" s="41">
        <f>+B10+B17+B26+B34</f>
        <v>596530431</v>
      </c>
      <c r="C35" s="41">
        <f>+C10+C17+C26+C34</f>
        <v>550625461</v>
      </c>
    </row>
    <row r="36" spans="1:3" x14ac:dyDescent="0.25">
      <c r="A36" s="78" t="s">
        <v>134</v>
      </c>
      <c r="B36" s="79">
        <v>751001613</v>
      </c>
      <c r="C36" s="79">
        <v>200376152</v>
      </c>
    </row>
    <row r="37" spans="1:3" x14ac:dyDescent="0.25">
      <c r="A37" s="27" t="s">
        <v>133</v>
      </c>
      <c r="B37" s="41">
        <f>SUM(B35:B36)</f>
        <v>1347532044</v>
      </c>
      <c r="C37" s="41">
        <f>SUM(C35:C36)</f>
        <v>751001613</v>
      </c>
    </row>
    <row r="41" spans="1:3" ht="15.75" x14ac:dyDescent="0.25">
      <c r="A41" s="303"/>
      <c r="B41" s="303"/>
      <c r="C41" s="303"/>
    </row>
    <row r="42" spans="1:3" x14ac:dyDescent="0.25">
      <c r="A42" s="40"/>
    </row>
    <row r="43" spans="1:3" x14ac:dyDescent="0.25">
      <c r="A43" s="70"/>
    </row>
  </sheetData>
  <mergeCells count="4">
    <mergeCell ref="A41:C41"/>
    <mergeCell ref="A3:C3"/>
    <mergeCell ref="A1:C1"/>
    <mergeCell ref="A2:C2"/>
  </mergeCells>
  <printOptions horizontalCentered="1" verticalCentered="1"/>
  <pageMargins left="0.62992125984251968" right="0.23622047244094491" top="0.74803149606299213" bottom="0.74803149606299213" header="0.31496062992125984" footer="0.31496062992125984"/>
  <pageSetup paperSize="9" scale="78" fitToHeight="0" orientation="portrait" r:id="rId1"/>
  <headerFooter>
    <oddHeader>&amp;C&amp;G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3"/>
  <sheetViews>
    <sheetView showGridLines="0" topLeftCell="A10" zoomScale="90" zoomScaleNormal="90" workbookViewId="0">
      <selection activeCell="E24" sqref="E24"/>
    </sheetView>
  </sheetViews>
  <sheetFormatPr baseColWidth="10" defaultRowHeight="15" x14ac:dyDescent="0.25"/>
  <cols>
    <col min="1" max="1" width="27" bestFit="1" customWidth="1"/>
    <col min="2" max="2" width="13" customWidth="1"/>
    <col min="3" max="3" width="14.42578125" bestFit="1" customWidth="1"/>
    <col min="4" max="4" width="13.7109375" bestFit="1" customWidth="1"/>
    <col min="5" max="9" width="13" customWidth="1"/>
    <col min="10" max="10" width="12.7109375" bestFit="1" customWidth="1"/>
    <col min="11" max="11" width="13.7109375" bestFit="1" customWidth="1"/>
    <col min="12" max="12" width="13.5703125" bestFit="1" customWidth="1"/>
  </cols>
  <sheetData>
    <row r="1" spans="1:12" ht="26.25" x14ac:dyDescent="0.4">
      <c r="A1" s="300"/>
      <c r="B1" s="300"/>
      <c r="C1" s="300"/>
      <c r="D1" s="300"/>
      <c r="E1" s="300"/>
      <c r="F1" s="300"/>
      <c r="G1" s="300"/>
      <c r="H1" s="300"/>
      <c r="I1" s="300"/>
      <c r="J1" s="300"/>
      <c r="K1" s="300"/>
      <c r="L1" s="300"/>
    </row>
    <row r="2" spans="1:12" ht="17.25" x14ac:dyDescent="0.3">
      <c r="A2" s="306" t="s">
        <v>458</v>
      </c>
      <c r="B2" s="306"/>
      <c r="C2" s="306"/>
      <c r="D2" s="306"/>
      <c r="E2" s="306"/>
      <c r="F2" s="306"/>
      <c r="G2" s="306"/>
      <c r="H2" s="306"/>
      <c r="I2" s="306"/>
      <c r="J2" s="306"/>
      <c r="K2" s="306"/>
      <c r="L2" s="306"/>
    </row>
    <row r="3" spans="1:12" x14ac:dyDescent="0.25">
      <c r="A3" s="293" t="s">
        <v>457</v>
      </c>
      <c r="B3" s="293"/>
      <c r="C3" s="293"/>
      <c r="D3" s="293"/>
      <c r="E3" s="293"/>
      <c r="F3" s="293"/>
      <c r="G3" s="293"/>
      <c r="H3" s="293"/>
      <c r="I3" s="293"/>
      <c r="J3" s="293"/>
      <c r="K3" s="293"/>
      <c r="L3" s="293"/>
    </row>
    <row r="5" spans="1:12" ht="17.25" x14ac:dyDescent="0.25">
      <c r="A5" s="305" t="s">
        <v>162</v>
      </c>
      <c r="B5" s="305" t="s">
        <v>168</v>
      </c>
      <c r="C5" s="305"/>
      <c r="D5" s="305"/>
      <c r="E5" s="305" t="s">
        <v>172</v>
      </c>
      <c r="F5" s="305"/>
      <c r="G5" s="305"/>
      <c r="H5" s="49" t="s">
        <v>306</v>
      </c>
      <c r="I5" s="305" t="s">
        <v>176</v>
      </c>
      <c r="J5" s="305"/>
      <c r="K5" s="305" t="s">
        <v>92</v>
      </c>
      <c r="L5" s="305"/>
    </row>
    <row r="6" spans="1:12" ht="45" x14ac:dyDescent="0.25">
      <c r="A6" s="305"/>
      <c r="B6" s="38" t="s">
        <v>169</v>
      </c>
      <c r="C6" s="38" t="s">
        <v>170</v>
      </c>
      <c r="D6" s="38" t="s">
        <v>171</v>
      </c>
      <c r="E6" s="38" t="s">
        <v>173</v>
      </c>
      <c r="F6" s="38" t="s">
        <v>174</v>
      </c>
      <c r="G6" s="38" t="s">
        <v>175</v>
      </c>
      <c r="H6" s="38" t="s">
        <v>307</v>
      </c>
      <c r="I6" s="38" t="s">
        <v>177</v>
      </c>
      <c r="J6" s="38" t="s">
        <v>178</v>
      </c>
      <c r="K6" s="38" t="s">
        <v>179</v>
      </c>
      <c r="L6" s="38" t="s">
        <v>180</v>
      </c>
    </row>
    <row r="7" spans="1:12" x14ac:dyDescent="0.25">
      <c r="A7" s="30" t="s">
        <v>163</v>
      </c>
      <c r="B7" s="47">
        <v>0</v>
      </c>
      <c r="C7" s="47">
        <v>0</v>
      </c>
      <c r="D7" s="47">
        <v>1700000000</v>
      </c>
      <c r="E7" s="47">
        <v>0</v>
      </c>
      <c r="F7" s="47">
        <v>0</v>
      </c>
      <c r="G7" s="47">
        <v>0</v>
      </c>
      <c r="H7" s="47">
        <v>487857678</v>
      </c>
      <c r="I7" s="47">
        <v>45388672</v>
      </c>
      <c r="J7" s="47">
        <v>-114044622</v>
      </c>
      <c r="K7" s="47">
        <f t="shared" ref="K7:K12" si="0">SUM(B7:J7)</f>
        <v>2119201728</v>
      </c>
      <c r="L7" s="46"/>
    </row>
    <row r="8" spans="1:12" x14ac:dyDescent="0.25">
      <c r="A8" s="16" t="s">
        <v>164</v>
      </c>
      <c r="B8" s="80"/>
      <c r="C8" s="80"/>
      <c r="D8" s="80"/>
      <c r="E8" s="80"/>
      <c r="F8" s="80"/>
      <c r="G8" s="80"/>
      <c r="H8" s="80"/>
      <c r="I8" s="80"/>
      <c r="J8" s="97"/>
      <c r="K8" s="47">
        <f t="shared" si="0"/>
        <v>0</v>
      </c>
      <c r="L8" s="46"/>
    </row>
    <row r="9" spans="1:12" s="60" customFormat="1" ht="30" x14ac:dyDescent="0.25">
      <c r="A9" s="81" t="s">
        <v>309</v>
      </c>
      <c r="B9" s="82">
        <v>0</v>
      </c>
      <c r="C9" s="82">
        <v>0</v>
      </c>
      <c r="D9" s="82">
        <v>0</v>
      </c>
      <c r="E9" s="82">
        <v>0</v>
      </c>
      <c r="F9" s="82">
        <v>0</v>
      </c>
      <c r="G9" s="82">
        <v>0</v>
      </c>
      <c r="H9" s="82"/>
      <c r="I9" s="46">
        <v>-114044602</v>
      </c>
      <c r="J9" s="46">
        <f>+-I9</f>
        <v>114044602</v>
      </c>
      <c r="K9" s="83">
        <f t="shared" si="0"/>
        <v>0</v>
      </c>
      <c r="L9" s="82"/>
    </row>
    <row r="10" spans="1:12" ht="30" x14ac:dyDescent="0.25">
      <c r="A10" s="30" t="s">
        <v>308</v>
      </c>
      <c r="B10" s="46">
        <v>0</v>
      </c>
      <c r="C10" s="46">
        <v>0</v>
      </c>
      <c r="D10" s="46">
        <v>0</v>
      </c>
      <c r="E10" s="46">
        <v>0</v>
      </c>
      <c r="F10" s="46">
        <v>0</v>
      </c>
      <c r="G10" s="46">
        <v>0</v>
      </c>
      <c r="H10" s="46">
        <v>0</v>
      </c>
      <c r="I10" s="46">
        <v>0</v>
      </c>
      <c r="J10" s="46">
        <v>0</v>
      </c>
      <c r="K10" s="47">
        <f t="shared" si="0"/>
        <v>0</v>
      </c>
      <c r="L10" s="46">
        <v>0</v>
      </c>
    </row>
    <row r="11" spans="1:12" x14ac:dyDescent="0.25">
      <c r="A11" s="30" t="s">
        <v>165</v>
      </c>
      <c r="B11" s="46">
        <v>0</v>
      </c>
      <c r="C11" s="46">
        <v>0</v>
      </c>
      <c r="D11" s="46">
        <v>0</v>
      </c>
      <c r="E11" s="46">
        <v>0</v>
      </c>
      <c r="F11" s="46">
        <v>0</v>
      </c>
      <c r="G11" s="46">
        <v>0</v>
      </c>
      <c r="H11" s="46"/>
      <c r="I11" s="46"/>
      <c r="J11" s="46">
        <v>596251218</v>
      </c>
      <c r="K11" s="47">
        <f t="shared" si="0"/>
        <v>596251218</v>
      </c>
      <c r="L11" s="46"/>
    </row>
    <row r="12" spans="1:12" x14ac:dyDescent="0.25">
      <c r="A12" s="16" t="s">
        <v>166</v>
      </c>
      <c r="B12" s="47">
        <f t="shared" ref="B12:J12" si="1">SUM(B7:B11)</f>
        <v>0</v>
      </c>
      <c r="C12" s="47">
        <f t="shared" si="1"/>
        <v>0</v>
      </c>
      <c r="D12" s="47">
        <f t="shared" si="1"/>
        <v>1700000000</v>
      </c>
      <c r="E12" s="47">
        <f t="shared" si="1"/>
        <v>0</v>
      </c>
      <c r="F12" s="47">
        <f t="shared" si="1"/>
        <v>0</v>
      </c>
      <c r="G12" s="47">
        <f t="shared" si="1"/>
        <v>0</v>
      </c>
      <c r="H12" s="47">
        <f t="shared" si="1"/>
        <v>487857678</v>
      </c>
      <c r="I12" s="121">
        <f t="shared" si="1"/>
        <v>-68655930</v>
      </c>
      <c r="J12" s="121">
        <f t="shared" si="1"/>
        <v>596251198</v>
      </c>
      <c r="K12" s="121">
        <f t="shared" si="0"/>
        <v>2715452946</v>
      </c>
      <c r="L12" s="80"/>
    </row>
    <row r="13" spans="1:12" x14ac:dyDescent="0.25">
      <c r="A13" s="16" t="s">
        <v>167</v>
      </c>
      <c r="B13" s="47">
        <f t="shared" ref="B13:J13" si="2">+B7</f>
        <v>0</v>
      </c>
      <c r="C13" s="47">
        <f t="shared" si="2"/>
        <v>0</v>
      </c>
      <c r="D13" s="47">
        <f t="shared" si="2"/>
        <v>1700000000</v>
      </c>
      <c r="E13" s="47">
        <f t="shared" si="2"/>
        <v>0</v>
      </c>
      <c r="F13" s="47">
        <f t="shared" si="2"/>
        <v>0</v>
      </c>
      <c r="G13" s="47">
        <f t="shared" si="2"/>
        <v>0</v>
      </c>
      <c r="H13" s="47">
        <f t="shared" si="2"/>
        <v>487857678</v>
      </c>
      <c r="I13" s="47">
        <f t="shared" si="2"/>
        <v>45388672</v>
      </c>
      <c r="J13" s="47">
        <f t="shared" si="2"/>
        <v>-114044622</v>
      </c>
      <c r="K13" s="80"/>
      <c r="L13" s="47">
        <f>SUM(A13:J13)</f>
        <v>2119201728</v>
      </c>
    </row>
  </sheetData>
  <mergeCells count="8">
    <mergeCell ref="A5:A6"/>
    <mergeCell ref="A1:L1"/>
    <mergeCell ref="A2:L2"/>
    <mergeCell ref="A3:L3"/>
    <mergeCell ref="B5:D5"/>
    <mergeCell ref="E5:G5"/>
    <mergeCell ref="I5:J5"/>
    <mergeCell ref="K5:L5"/>
  </mergeCells>
  <printOptions horizontalCentered="1" verticalCentered="1"/>
  <pageMargins left="0.23622047244094491" right="0.23622047244094491" top="0.74803149606299213" bottom="0.74803149606299213" header="0.31496062992125984" footer="0.31496062992125984"/>
  <pageSetup paperSize="9" scale="82" orientation="landscape" r:id="rId1"/>
  <headerFooter>
    <oddHeader>&amp;C&amp;G</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42"/>
  <sheetViews>
    <sheetView view="pageBreakPreview" topLeftCell="A307" zoomScale="70" zoomScaleNormal="70" zoomScaleSheetLayoutView="70" workbookViewId="0">
      <selection activeCell="F333" sqref="F333"/>
    </sheetView>
  </sheetViews>
  <sheetFormatPr baseColWidth="10" defaultRowHeight="15" x14ac:dyDescent="0.25"/>
  <cols>
    <col min="1" max="1" width="28.28515625" style="84" customWidth="1"/>
    <col min="2" max="2" width="26.7109375" style="84" bestFit="1" customWidth="1"/>
    <col min="3" max="3" width="20.7109375" style="84" customWidth="1"/>
    <col min="4" max="4" width="20.5703125" style="84" customWidth="1"/>
    <col min="5" max="5" width="19.85546875" style="84" customWidth="1"/>
    <col min="6" max="6" width="15.85546875" style="84" customWidth="1"/>
    <col min="7" max="7" width="11.42578125" style="84" customWidth="1"/>
    <col min="8" max="16384" width="11.42578125" style="84"/>
  </cols>
  <sheetData>
    <row r="1" spans="1:6" x14ac:dyDescent="0.25">
      <c r="A1" s="311"/>
      <c r="B1" s="311"/>
      <c r="C1" s="311"/>
      <c r="D1" s="311"/>
      <c r="E1" s="311"/>
      <c r="F1" s="311"/>
    </row>
    <row r="2" spans="1:6" ht="15" customHeight="1" x14ac:dyDescent="0.25">
      <c r="A2" s="313" t="s">
        <v>459</v>
      </c>
      <c r="B2" s="313"/>
      <c r="C2" s="313"/>
      <c r="D2" s="313"/>
      <c r="E2" s="313"/>
      <c r="F2" s="151"/>
    </row>
    <row r="3" spans="1:6" x14ac:dyDescent="0.25">
      <c r="A3" s="313" t="s">
        <v>460</v>
      </c>
      <c r="B3" s="313"/>
      <c r="C3" s="313"/>
      <c r="D3" s="313"/>
      <c r="E3" s="313"/>
      <c r="F3" s="152"/>
    </row>
    <row r="4" spans="1:6" x14ac:dyDescent="0.25">
      <c r="A4" s="85"/>
      <c r="B4" s="48"/>
      <c r="C4" s="48"/>
      <c r="D4" s="48"/>
      <c r="E4" s="48"/>
      <c r="F4" s="48"/>
    </row>
    <row r="5" spans="1:6" x14ac:dyDescent="0.25">
      <c r="A5" s="86" t="s">
        <v>310</v>
      </c>
      <c r="C5" s="48"/>
      <c r="D5" s="48"/>
      <c r="E5" s="48"/>
      <c r="F5" s="48"/>
    </row>
    <row r="6" spans="1:6" x14ac:dyDescent="0.25">
      <c r="A6" s="99"/>
      <c r="B6" s="48"/>
      <c r="C6" s="48"/>
      <c r="D6" s="48"/>
      <c r="E6" s="48"/>
      <c r="F6" s="48"/>
    </row>
    <row r="7" spans="1:6" ht="37.5" customHeight="1" x14ac:dyDescent="0.25">
      <c r="A7" s="312" t="s">
        <v>553</v>
      </c>
      <c r="B7" s="312"/>
      <c r="C7" s="312"/>
      <c r="D7" s="312"/>
      <c r="E7" s="312"/>
      <c r="F7" s="153"/>
    </row>
    <row r="8" spans="1:6" x14ac:dyDescent="0.25">
      <c r="A8" s="99"/>
      <c r="B8" s="48"/>
      <c r="C8" s="48"/>
      <c r="D8" s="48"/>
      <c r="E8" s="48"/>
      <c r="F8" s="48"/>
    </row>
    <row r="9" spans="1:6" x14ac:dyDescent="0.25">
      <c r="A9" s="86" t="s">
        <v>311</v>
      </c>
      <c r="C9" s="48"/>
      <c r="D9" s="48"/>
      <c r="E9" s="48"/>
      <c r="F9" s="48"/>
    </row>
    <row r="10" spans="1:6" x14ac:dyDescent="0.25">
      <c r="A10" s="85"/>
      <c r="B10" s="48"/>
      <c r="C10" s="48"/>
      <c r="D10" s="48"/>
      <c r="E10" s="48"/>
      <c r="F10" s="48"/>
    </row>
    <row r="11" spans="1:6" x14ac:dyDescent="0.25">
      <c r="A11" s="85" t="s">
        <v>218</v>
      </c>
      <c r="B11" s="48"/>
      <c r="C11" s="48"/>
      <c r="D11" s="48"/>
      <c r="E11" s="48"/>
      <c r="F11" s="48"/>
    </row>
    <row r="12" spans="1:6" ht="124.5" customHeight="1" x14ac:dyDescent="0.25">
      <c r="A12" s="308" t="s">
        <v>312</v>
      </c>
      <c r="B12" s="308"/>
      <c r="C12" s="308"/>
      <c r="D12" s="308"/>
      <c r="E12" s="308"/>
      <c r="F12" s="308"/>
    </row>
    <row r="13" spans="1:6" x14ac:dyDescent="0.25">
      <c r="A13" s="99"/>
      <c r="B13" s="48"/>
      <c r="C13" s="48"/>
      <c r="D13" s="48"/>
      <c r="E13" s="48"/>
      <c r="F13" s="48"/>
    </row>
    <row r="14" spans="1:6" x14ac:dyDescent="0.25">
      <c r="A14" s="85" t="s">
        <v>219</v>
      </c>
      <c r="B14" s="48"/>
      <c r="C14" s="48"/>
      <c r="D14" s="48"/>
      <c r="E14" s="48"/>
      <c r="F14" s="48"/>
    </row>
    <row r="15" spans="1:6" x14ac:dyDescent="0.25">
      <c r="A15" s="99"/>
      <c r="B15" s="48"/>
      <c r="C15" s="48"/>
      <c r="D15" s="48"/>
      <c r="E15" s="48"/>
      <c r="F15" s="48"/>
    </row>
    <row r="16" spans="1:6" ht="43.5" customHeight="1" x14ac:dyDescent="0.25">
      <c r="A16" s="308" t="s">
        <v>313</v>
      </c>
      <c r="B16" s="308"/>
      <c r="C16" s="308"/>
      <c r="D16" s="308"/>
      <c r="E16" s="308"/>
      <c r="F16" s="308"/>
    </row>
    <row r="17" spans="1:6" x14ac:dyDescent="0.25">
      <c r="A17" s="99"/>
      <c r="B17" s="48"/>
      <c r="C17" s="48"/>
      <c r="D17" s="48"/>
      <c r="E17" s="48"/>
      <c r="F17" s="48"/>
    </row>
    <row r="18" spans="1:6" x14ac:dyDescent="0.25">
      <c r="A18" s="86" t="s">
        <v>343</v>
      </c>
      <c r="C18" s="48"/>
      <c r="D18" s="48"/>
      <c r="E18" s="48"/>
      <c r="F18" s="48"/>
    </row>
    <row r="19" spans="1:6" x14ac:dyDescent="0.25">
      <c r="A19" s="85"/>
      <c r="B19" s="48"/>
      <c r="C19" s="48"/>
      <c r="D19" s="48"/>
      <c r="E19" s="48"/>
      <c r="F19" s="48"/>
    </row>
    <row r="20" spans="1:6" x14ac:dyDescent="0.25">
      <c r="A20" s="85" t="s">
        <v>315</v>
      </c>
      <c r="C20" s="48"/>
      <c r="D20" s="48"/>
      <c r="E20" s="48"/>
      <c r="F20" s="48"/>
    </row>
    <row r="21" spans="1:6" ht="35.25" customHeight="1" x14ac:dyDescent="0.25">
      <c r="A21" s="308" t="s">
        <v>316</v>
      </c>
      <c r="B21" s="308"/>
      <c r="C21" s="308"/>
      <c r="D21" s="308"/>
      <c r="E21" s="308"/>
      <c r="F21" s="308"/>
    </row>
    <row r="22" spans="1:6" ht="25.5" customHeight="1" x14ac:dyDescent="0.25">
      <c r="A22" s="308" t="s">
        <v>512</v>
      </c>
      <c r="B22" s="308"/>
      <c r="C22" s="308"/>
      <c r="D22" s="308"/>
      <c r="E22" s="308"/>
      <c r="F22" s="308"/>
    </row>
    <row r="23" spans="1:6" x14ac:dyDescent="0.25">
      <c r="A23" s="48"/>
      <c r="B23" s="99"/>
      <c r="C23" s="48"/>
      <c r="D23" s="48"/>
      <c r="E23" s="48"/>
      <c r="F23" s="48"/>
    </row>
    <row r="24" spans="1:6" x14ac:dyDescent="0.25">
      <c r="A24" s="98" t="s">
        <v>317</v>
      </c>
      <c r="B24" s="99"/>
      <c r="C24" s="48"/>
      <c r="D24" s="48"/>
      <c r="E24" s="48"/>
      <c r="F24" s="48"/>
    </row>
    <row r="25" spans="1:6" ht="123.75" customHeight="1" x14ac:dyDescent="0.25">
      <c r="A25" s="308" t="s">
        <v>461</v>
      </c>
      <c r="B25" s="308"/>
      <c r="C25" s="308"/>
      <c r="D25" s="308"/>
      <c r="E25" s="308"/>
      <c r="F25" s="308"/>
    </row>
    <row r="26" spans="1:6" ht="14.25" customHeight="1" x14ac:dyDescent="0.25">
      <c r="A26" s="201"/>
      <c r="B26" s="201"/>
      <c r="C26" s="201"/>
      <c r="D26" s="201"/>
      <c r="E26" s="201"/>
      <c r="F26" s="201"/>
    </row>
    <row r="27" spans="1:6" x14ac:dyDescent="0.25">
      <c r="A27" s="98" t="s">
        <v>318</v>
      </c>
      <c r="B27" s="99"/>
      <c r="C27" s="48"/>
      <c r="D27" s="48"/>
      <c r="E27" s="48"/>
      <c r="F27" s="48"/>
    </row>
    <row r="28" spans="1:6" ht="70.5" customHeight="1" x14ac:dyDescent="0.25">
      <c r="A28" s="308" t="s">
        <v>462</v>
      </c>
      <c r="B28" s="308"/>
      <c r="C28" s="308"/>
      <c r="D28" s="308"/>
      <c r="E28" s="308"/>
      <c r="F28" s="308"/>
    </row>
    <row r="29" spans="1:6" x14ac:dyDescent="0.25">
      <c r="A29" s="48"/>
      <c r="B29" s="99"/>
      <c r="C29" s="48"/>
      <c r="D29" s="48"/>
      <c r="E29" s="48"/>
      <c r="F29" s="48"/>
    </row>
    <row r="30" spans="1:6" ht="17.25" customHeight="1" x14ac:dyDescent="0.25">
      <c r="A30" s="48"/>
      <c r="B30" s="99"/>
      <c r="C30" s="48"/>
      <c r="D30" s="48"/>
      <c r="E30" s="48"/>
      <c r="F30" s="48"/>
    </row>
    <row r="31" spans="1:6" x14ac:dyDescent="0.25">
      <c r="A31" s="48"/>
      <c r="B31" s="99"/>
      <c r="C31" s="48"/>
      <c r="D31" s="48"/>
      <c r="E31" s="48"/>
      <c r="F31" s="48"/>
    </row>
    <row r="32" spans="1:6" x14ac:dyDescent="0.25">
      <c r="A32" s="48"/>
      <c r="B32" s="99"/>
      <c r="C32" s="48"/>
      <c r="D32" s="48"/>
      <c r="E32" s="48"/>
      <c r="F32" s="48"/>
    </row>
    <row r="33" spans="1:6" x14ac:dyDescent="0.25">
      <c r="A33" s="48"/>
      <c r="B33" s="99"/>
      <c r="C33" s="48"/>
      <c r="D33" s="48"/>
      <c r="E33" s="48"/>
      <c r="F33" s="48"/>
    </row>
    <row r="34" spans="1:6" x14ac:dyDescent="0.25">
      <c r="A34" s="48"/>
      <c r="B34" s="99"/>
      <c r="C34" s="48"/>
      <c r="D34" s="48"/>
      <c r="E34" s="48"/>
      <c r="F34" s="48"/>
    </row>
    <row r="35" spans="1:6" x14ac:dyDescent="0.25">
      <c r="A35" s="48"/>
      <c r="B35" s="99"/>
      <c r="C35" s="48"/>
      <c r="D35" s="48"/>
      <c r="E35" s="48"/>
      <c r="F35" s="48"/>
    </row>
    <row r="36" spans="1:6" x14ac:dyDescent="0.25">
      <c r="A36" s="48"/>
      <c r="B36" s="99"/>
      <c r="C36" s="48"/>
      <c r="D36" s="48"/>
      <c r="E36" s="48"/>
      <c r="F36" s="48"/>
    </row>
    <row r="37" spans="1:6" x14ac:dyDescent="0.25">
      <c r="A37" s="48"/>
      <c r="B37" s="99"/>
      <c r="C37" s="48"/>
      <c r="D37" s="48"/>
      <c r="E37" s="48"/>
      <c r="F37" s="48"/>
    </row>
    <row r="38" spans="1:6" x14ac:dyDescent="0.25">
      <c r="A38" s="48"/>
      <c r="B38" s="99"/>
      <c r="C38" s="48"/>
      <c r="D38" s="48"/>
      <c r="E38" s="48"/>
      <c r="F38" s="48"/>
    </row>
    <row r="39" spans="1:6" x14ac:dyDescent="0.25">
      <c r="A39" s="48"/>
      <c r="B39" s="99"/>
      <c r="C39" s="48"/>
      <c r="D39" s="48"/>
      <c r="E39" s="48"/>
      <c r="F39" s="48"/>
    </row>
    <row r="40" spans="1:6" x14ac:dyDescent="0.25">
      <c r="A40" s="98" t="s">
        <v>319</v>
      </c>
      <c r="B40" s="99"/>
      <c r="C40" s="48"/>
      <c r="D40" s="48"/>
      <c r="E40" s="48"/>
      <c r="F40" s="48"/>
    </row>
    <row r="41" spans="1:6" ht="52.5" customHeight="1" x14ac:dyDescent="0.25">
      <c r="A41" s="308" t="s">
        <v>463</v>
      </c>
      <c r="B41" s="308"/>
      <c r="C41" s="308"/>
      <c r="D41" s="308"/>
      <c r="E41" s="308"/>
      <c r="F41" s="308"/>
    </row>
    <row r="42" spans="1:6" x14ac:dyDescent="0.25">
      <c r="A42" s="85"/>
      <c r="B42" s="48"/>
      <c r="C42" s="48"/>
      <c r="D42" s="48"/>
      <c r="E42" s="48"/>
      <c r="F42" s="48"/>
    </row>
    <row r="43" spans="1:6" x14ac:dyDescent="0.25">
      <c r="A43" s="85" t="s">
        <v>314</v>
      </c>
      <c r="C43" s="48"/>
      <c r="D43" s="48"/>
      <c r="E43" s="48"/>
      <c r="F43" s="48"/>
    </row>
    <row r="44" spans="1:6" x14ac:dyDescent="0.25">
      <c r="A44" s="48"/>
      <c r="B44" s="99"/>
      <c r="C44" s="48"/>
      <c r="D44" s="48"/>
      <c r="E44" s="48"/>
      <c r="F44" s="48"/>
    </row>
    <row r="45" spans="1:6" x14ac:dyDescent="0.25">
      <c r="A45" s="98" t="s">
        <v>320</v>
      </c>
      <c r="B45" s="99"/>
      <c r="C45" s="48"/>
      <c r="D45" s="48"/>
      <c r="E45" s="48"/>
      <c r="F45" s="48"/>
    </row>
    <row r="46" spans="1:6" ht="54.75" customHeight="1" x14ac:dyDescent="0.25">
      <c r="A46" s="308" t="s">
        <v>321</v>
      </c>
      <c r="B46" s="308"/>
      <c r="C46" s="308"/>
      <c r="D46" s="308"/>
      <c r="E46" s="308"/>
      <c r="F46" s="308"/>
    </row>
    <row r="47" spans="1:6" x14ac:dyDescent="0.25">
      <c r="A47" s="48"/>
      <c r="B47" s="99"/>
      <c r="C47" s="48"/>
      <c r="D47" s="48"/>
      <c r="E47" s="48"/>
      <c r="F47" s="48"/>
    </row>
    <row r="48" spans="1:6" x14ac:dyDescent="0.25">
      <c r="A48" s="98" t="s">
        <v>322</v>
      </c>
      <c r="B48" s="99"/>
      <c r="C48" s="48"/>
      <c r="D48" s="48"/>
      <c r="E48" s="48"/>
      <c r="F48" s="48"/>
    </row>
    <row r="49" spans="1:6" ht="41.25" customHeight="1" x14ac:dyDescent="0.25">
      <c r="A49" s="308" t="s">
        <v>508</v>
      </c>
      <c r="B49" s="308"/>
      <c r="C49" s="308"/>
      <c r="D49" s="308"/>
      <c r="E49" s="308"/>
      <c r="F49" s="308"/>
    </row>
    <row r="50" spans="1:6" ht="69.75" customHeight="1" x14ac:dyDescent="0.25">
      <c r="A50" s="308" t="s">
        <v>509</v>
      </c>
      <c r="B50" s="308"/>
      <c r="C50" s="308"/>
      <c r="D50" s="308"/>
      <c r="E50" s="308"/>
      <c r="F50" s="308"/>
    </row>
    <row r="51" spans="1:6" x14ac:dyDescent="0.25">
      <c r="A51" s="48"/>
      <c r="B51" s="99"/>
      <c r="C51" s="48"/>
      <c r="D51" s="48"/>
      <c r="E51" s="48"/>
      <c r="F51" s="48"/>
    </row>
    <row r="52" spans="1:6" x14ac:dyDescent="0.25">
      <c r="A52" s="98" t="s">
        <v>323</v>
      </c>
      <c r="B52" s="99"/>
      <c r="C52" s="48"/>
      <c r="D52" s="48"/>
      <c r="E52" s="48"/>
      <c r="F52" s="48"/>
    </row>
    <row r="53" spans="1:6" x14ac:dyDescent="0.25">
      <c r="A53" s="48" t="s">
        <v>390</v>
      </c>
      <c r="B53" s="99"/>
      <c r="C53" s="48"/>
      <c r="D53" s="48"/>
      <c r="E53" s="48"/>
      <c r="F53" s="48"/>
    </row>
    <row r="54" spans="1:6" x14ac:dyDescent="0.25">
      <c r="A54" s="85"/>
      <c r="B54" s="48"/>
      <c r="C54" s="48"/>
      <c r="D54" s="48"/>
      <c r="E54" s="48"/>
      <c r="F54" s="48"/>
    </row>
    <row r="55" spans="1:6" x14ac:dyDescent="0.25">
      <c r="A55" s="85" t="s">
        <v>324</v>
      </c>
      <c r="C55" s="48"/>
      <c r="D55" s="48"/>
      <c r="E55" s="48"/>
      <c r="F55" s="48"/>
    </row>
    <row r="56" spans="1:6" x14ac:dyDescent="0.25">
      <c r="A56" s="48" t="s">
        <v>222</v>
      </c>
      <c r="B56" s="99"/>
      <c r="C56" s="48"/>
      <c r="D56" s="48"/>
      <c r="E56" s="48"/>
      <c r="F56" s="48"/>
    </row>
    <row r="57" spans="1:6" x14ac:dyDescent="0.25">
      <c r="A57" s="85"/>
      <c r="B57" s="48"/>
      <c r="C57" s="48"/>
      <c r="D57" s="48"/>
      <c r="E57" s="48"/>
      <c r="F57" s="48"/>
    </row>
    <row r="58" spans="1:6" x14ac:dyDescent="0.25">
      <c r="A58" s="85" t="s">
        <v>325</v>
      </c>
      <c r="C58" s="48"/>
      <c r="D58" s="48"/>
      <c r="E58" s="48"/>
      <c r="F58" s="48"/>
    </row>
    <row r="59" spans="1:6" x14ac:dyDescent="0.25">
      <c r="A59" s="314" t="s">
        <v>391</v>
      </c>
      <c r="B59" s="314"/>
      <c r="C59" s="314"/>
      <c r="D59" s="314"/>
      <c r="E59" s="314"/>
      <c r="F59" s="314"/>
    </row>
    <row r="60" spans="1:6" ht="15" customHeight="1" x14ac:dyDescent="0.25">
      <c r="A60" s="308" t="s">
        <v>392</v>
      </c>
      <c r="B60" s="308"/>
      <c r="C60" s="308"/>
      <c r="D60" s="308"/>
      <c r="E60" s="308"/>
      <c r="F60" s="308"/>
    </row>
    <row r="61" spans="1:6" x14ac:dyDescent="0.25">
      <c r="A61" s="85"/>
      <c r="B61" s="48"/>
      <c r="C61" s="48"/>
      <c r="D61" s="48"/>
      <c r="E61" s="48"/>
      <c r="F61" s="48"/>
    </row>
    <row r="62" spans="1:6" x14ac:dyDescent="0.25">
      <c r="A62" s="85" t="s">
        <v>326</v>
      </c>
      <c r="C62" s="48"/>
      <c r="D62" s="48"/>
      <c r="E62" s="48"/>
      <c r="F62" s="48"/>
    </row>
    <row r="63" spans="1:6" ht="57.75" customHeight="1" x14ac:dyDescent="0.25">
      <c r="A63" s="308" t="s">
        <v>510</v>
      </c>
      <c r="B63" s="308"/>
      <c r="C63" s="308"/>
      <c r="D63" s="308"/>
      <c r="E63" s="308"/>
      <c r="F63" s="308"/>
    </row>
    <row r="64" spans="1:6" ht="33" customHeight="1" x14ac:dyDescent="0.25">
      <c r="A64" s="308" t="s">
        <v>511</v>
      </c>
      <c r="B64" s="308"/>
      <c r="C64" s="308"/>
      <c r="D64" s="308"/>
      <c r="E64" s="308"/>
      <c r="F64" s="308"/>
    </row>
    <row r="65" spans="1:6" x14ac:dyDescent="0.25">
      <c r="A65" s="48"/>
      <c r="B65" s="99"/>
      <c r="C65" s="48"/>
      <c r="D65" s="48"/>
      <c r="E65" s="48"/>
      <c r="F65" s="48"/>
    </row>
    <row r="66" spans="1:6" x14ac:dyDescent="0.25">
      <c r="A66" s="87" t="s">
        <v>327</v>
      </c>
      <c r="C66" s="48"/>
      <c r="D66" s="48"/>
      <c r="E66" s="48"/>
      <c r="F66" s="48"/>
    </row>
    <row r="67" spans="1:6" ht="33" customHeight="1" x14ac:dyDescent="0.25">
      <c r="A67" s="308" t="s">
        <v>223</v>
      </c>
      <c r="B67" s="308"/>
      <c r="C67" s="308"/>
      <c r="D67" s="308"/>
      <c r="E67" s="308"/>
      <c r="F67" s="308"/>
    </row>
    <row r="68" spans="1:6" x14ac:dyDescent="0.25">
      <c r="A68" s="85"/>
      <c r="B68" s="48"/>
      <c r="C68" s="48"/>
      <c r="D68" s="48"/>
      <c r="E68" s="48"/>
      <c r="F68" s="48"/>
    </row>
    <row r="69" spans="1:6" x14ac:dyDescent="0.25">
      <c r="A69" s="86" t="s">
        <v>344</v>
      </c>
      <c r="C69" s="48"/>
      <c r="D69" s="48"/>
      <c r="E69" s="48"/>
      <c r="F69" s="48"/>
    </row>
    <row r="70" spans="1:6" x14ac:dyDescent="0.25">
      <c r="A70" s="308" t="s">
        <v>464</v>
      </c>
      <c r="B70" s="308"/>
      <c r="C70" s="308"/>
      <c r="D70" s="308"/>
      <c r="E70" s="308"/>
      <c r="F70" s="308"/>
    </row>
    <row r="71" spans="1:6" ht="58.5" customHeight="1" x14ac:dyDescent="0.25">
      <c r="A71" s="308"/>
      <c r="B71" s="308"/>
      <c r="C71" s="308"/>
      <c r="D71" s="308"/>
      <c r="E71" s="308"/>
      <c r="F71" s="308"/>
    </row>
    <row r="72" spans="1:6" ht="42" customHeight="1" x14ac:dyDescent="0.25">
      <c r="A72" s="308" t="s">
        <v>487</v>
      </c>
      <c r="B72" s="308"/>
      <c r="C72" s="308"/>
      <c r="D72" s="308"/>
      <c r="E72" s="308"/>
      <c r="F72" s="308"/>
    </row>
    <row r="73" spans="1:6" ht="31.5" customHeight="1" x14ac:dyDescent="0.25">
      <c r="A73" s="308" t="s">
        <v>465</v>
      </c>
      <c r="B73" s="308"/>
      <c r="C73" s="308"/>
      <c r="D73" s="308"/>
      <c r="E73" s="308"/>
      <c r="F73" s="308"/>
    </row>
    <row r="74" spans="1:6" x14ac:dyDescent="0.25">
      <c r="A74" s="161"/>
      <c r="B74" s="162"/>
      <c r="C74" s="163"/>
      <c r="D74" s="48"/>
      <c r="E74" s="48"/>
      <c r="F74" s="48"/>
    </row>
    <row r="75" spans="1:6" x14ac:dyDescent="0.25">
      <c r="A75" s="161"/>
      <c r="B75" s="162"/>
      <c r="C75" s="163"/>
      <c r="D75" s="48"/>
      <c r="E75" s="48"/>
      <c r="F75" s="48"/>
    </row>
    <row r="76" spans="1:6" x14ac:dyDescent="0.25">
      <c r="A76" s="161"/>
      <c r="B76" s="162"/>
      <c r="C76" s="163"/>
      <c r="D76" s="48"/>
      <c r="E76" s="48"/>
      <c r="F76" s="48"/>
    </row>
    <row r="77" spans="1:6" x14ac:dyDescent="0.25">
      <c r="A77" s="161"/>
      <c r="B77" s="162"/>
      <c r="C77" s="163"/>
      <c r="D77" s="48"/>
      <c r="E77" s="48"/>
      <c r="F77" s="48"/>
    </row>
    <row r="78" spans="1:6" x14ac:dyDescent="0.25">
      <c r="A78" s="161"/>
      <c r="B78" s="162"/>
      <c r="C78" s="163"/>
      <c r="D78" s="48"/>
      <c r="E78" s="48"/>
      <c r="F78" s="48"/>
    </row>
    <row r="79" spans="1:6" x14ac:dyDescent="0.25">
      <c r="A79" s="161"/>
      <c r="B79" s="162"/>
      <c r="C79" s="163"/>
      <c r="D79" s="48"/>
      <c r="E79" s="48"/>
      <c r="F79" s="48"/>
    </row>
    <row r="80" spans="1:6" x14ac:dyDescent="0.25">
      <c r="A80" s="161"/>
      <c r="B80" s="162"/>
      <c r="C80" s="163"/>
      <c r="D80" s="48"/>
      <c r="E80" s="48"/>
      <c r="F80" s="48"/>
    </row>
    <row r="81" spans="1:6" x14ac:dyDescent="0.25">
      <c r="A81" s="161"/>
      <c r="B81" s="162"/>
      <c r="C81" s="163"/>
      <c r="D81" s="48"/>
      <c r="E81" s="48"/>
      <c r="F81" s="48"/>
    </row>
    <row r="82" spans="1:6" x14ac:dyDescent="0.25">
      <c r="A82" s="161"/>
      <c r="B82" s="162"/>
      <c r="C82" s="163"/>
      <c r="D82" s="48"/>
      <c r="E82" s="48"/>
      <c r="F82" s="48"/>
    </row>
    <row r="83" spans="1:6" x14ac:dyDescent="0.25">
      <c r="A83" s="161"/>
      <c r="B83" s="162"/>
      <c r="C83" s="163"/>
      <c r="D83" s="48"/>
      <c r="E83" s="48"/>
      <c r="F83" s="48"/>
    </row>
    <row r="84" spans="1:6" x14ac:dyDescent="0.25">
      <c r="A84" s="161"/>
      <c r="B84" s="162"/>
      <c r="C84" s="163"/>
      <c r="D84" s="48"/>
      <c r="E84" s="48"/>
      <c r="F84" s="48"/>
    </row>
    <row r="85" spans="1:6" x14ac:dyDescent="0.25">
      <c r="A85" s="161"/>
      <c r="B85" s="162"/>
      <c r="C85" s="163"/>
      <c r="D85" s="48"/>
      <c r="E85" s="48"/>
      <c r="F85" s="48"/>
    </row>
    <row r="86" spans="1:6" x14ac:dyDescent="0.25">
      <c r="A86" s="161"/>
      <c r="B86" s="162"/>
      <c r="C86" s="163"/>
      <c r="D86" s="48"/>
      <c r="E86" s="48"/>
      <c r="F86" s="48"/>
    </row>
    <row r="87" spans="1:6" x14ac:dyDescent="0.25">
      <c r="A87" s="161"/>
      <c r="B87" s="162"/>
      <c r="C87" s="163"/>
      <c r="D87" s="48"/>
      <c r="E87" s="48"/>
      <c r="F87" s="48"/>
    </row>
    <row r="88" spans="1:6" x14ac:dyDescent="0.25">
      <c r="A88" s="161"/>
      <c r="B88" s="162"/>
      <c r="C88" s="163"/>
      <c r="D88" s="48"/>
      <c r="E88" s="48"/>
      <c r="F88" s="48"/>
    </row>
    <row r="89" spans="1:6" x14ac:dyDescent="0.25">
      <c r="A89" s="161"/>
      <c r="B89" s="162"/>
      <c r="C89" s="163"/>
      <c r="D89" s="48"/>
      <c r="E89" s="48"/>
      <c r="F89" s="48"/>
    </row>
    <row r="90" spans="1:6" x14ac:dyDescent="0.25">
      <c r="A90" s="161"/>
      <c r="B90" s="162"/>
      <c r="C90" s="163"/>
      <c r="D90" s="48"/>
      <c r="E90" s="48"/>
      <c r="F90" s="48"/>
    </row>
    <row r="91" spans="1:6" x14ac:dyDescent="0.25">
      <c r="A91" s="161"/>
      <c r="B91" s="162"/>
      <c r="C91" s="163"/>
      <c r="D91" s="48"/>
      <c r="E91" s="48"/>
      <c r="F91" s="48"/>
    </row>
    <row r="92" spans="1:6" x14ac:dyDescent="0.25">
      <c r="A92" s="161"/>
      <c r="B92" s="162"/>
      <c r="C92" s="163"/>
      <c r="D92" s="48"/>
      <c r="E92" s="48"/>
      <c r="F92" s="48"/>
    </row>
    <row r="93" spans="1:6" x14ac:dyDescent="0.25">
      <c r="A93" s="161"/>
      <c r="B93" s="162"/>
      <c r="C93" s="163"/>
      <c r="D93" s="48"/>
      <c r="E93" s="48"/>
      <c r="F93" s="48"/>
    </row>
    <row r="94" spans="1:6" x14ac:dyDescent="0.25">
      <c r="A94" s="161"/>
      <c r="B94" s="162"/>
      <c r="C94" s="163"/>
      <c r="D94" s="48"/>
      <c r="E94" s="48"/>
      <c r="F94" s="48"/>
    </row>
    <row r="95" spans="1:6" x14ac:dyDescent="0.25">
      <c r="A95" s="161"/>
      <c r="B95" s="162"/>
      <c r="C95" s="163"/>
      <c r="D95" s="48"/>
      <c r="E95" s="48"/>
      <c r="F95" s="48"/>
    </row>
    <row r="96" spans="1:6" x14ac:dyDescent="0.25">
      <c r="A96" s="161"/>
      <c r="B96" s="162"/>
      <c r="C96" s="163"/>
      <c r="D96" s="48"/>
      <c r="E96" s="48"/>
      <c r="F96" s="48"/>
    </row>
    <row r="97" spans="1:6" x14ac:dyDescent="0.25">
      <c r="A97" s="85" t="s">
        <v>360</v>
      </c>
      <c r="C97" s="48"/>
      <c r="D97" s="48"/>
      <c r="E97" s="48"/>
      <c r="F97" s="48"/>
    </row>
    <row r="98" spans="1:6" x14ac:dyDescent="0.25">
      <c r="A98" s="85"/>
      <c r="B98" s="48"/>
      <c r="C98" s="48"/>
      <c r="D98" s="48"/>
      <c r="E98" s="48"/>
      <c r="F98" s="48"/>
    </row>
    <row r="99" spans="1:6" x14ac:dyDescent="0.25">
      <c r="A99" s="99" t="s">
        <v>393</v>
      </c>
      <c r="B99" s="48"/>
      <c r="C99" s="48"/>
      <c r="D99" s="48"/>
      <c r="E99" s="48"/>
      <c r="F99" s="48"/>
    </row>
    <row r="100" spans="1:6" x14ac:dyDescent="0.25">
      <c r="A100" s="99"/>
      <c r="B100" s="48"/>
      <c r="C100" s="48"/>
      <c r="D100" s="48"/>
      <c r="E100" s="48"/>
      <c r="F100" s="48"/>
    </row>
    <row r="101" spans="1:6" x14ac:dyDescent="0.25">
      <c r="A101" s="85" t="s">
        <v>361</v>
      </c>
      <c r="C101" s="48"/>
      <c r="D101" s="48"/>
      <c r="E101" s="48"/>
      <c r="F101" s="48"/>
    </row>
    <row r="102" spans="1:6" x14ac:dyDescent="0.25">
      <c r="A102" s="85"/>
      <c r="B102" s="48"/>
      <c r="C102" s="48"/>
      <c r="D102" s="48"/>
      <c r="E102" s="48"/>
      <c r="F102" s="48"/>
    </row>
    <row r="103" spans="1:6" x14ac:dyDescent="0.25">
      <c r="A103" s="99" t="s">
        <v>394</v>
      </c>
      <c r="B103" s="48"/>
      <c r="C103" s="48"/>
      <c r="D103" s="48"/>
      <c r="E103" s="48"/>
      <c r="F103" s="48"/>
    </row>
    <row r="104" spans="1:6" x14ac:dyDescent="0.25">
      <c r="A104" s="99"/>
      <c r="B104" s="48"/>
      <c r="C104" s="48"/>
      <c r="D104" s="48"/>
      <c r="E104" s="48"/>
      <c r="F104" s="48"/>
    </row>
    <row r="105" spans="1:6" x14ac:dyDescent="0.25">
      <c r="A105" s="85" t="s">
        <v>362</v>
      </c>
      <c r="C105" s="48"/>
      <c r="D105" s="48"/>
      <c r="E105" s="48"/>
      <c r="F105" s="48"/>
    </row>
    <row r="106" spans="1:6" x14ac:dyDescent="0.25">
      <c r="A106" s="85"/>
      <c r="B106" s="48"/>
      <c r="C106" s="48"/>
      <c r="D106" s="48"/>
      <c r="E106" s="48"/>
      <c r="F106" s="48"/>
    </row>
    <row r="107" spans="1:6" x14ac:dyDescent="0.25">
      <c r="A107" s="99" t="s">
        <v>395</v>
      </c>
      <c r="B107" s="48"/>
      <c r="C107" s="48"/>
      <c r="D107" s="48"/>
      <c r="E107" s="48"/>
      <c r="F107" s="48"/>
    </row>
    <row r="108" spans="1:6" x14ac:dyDescent="0.25">
      <c r="A108" s="99"/>
      <c r="B108" s="48"/>
      <c r="C108" s="48"/>
      <c r="D108" s="48"/>
      <c r="E108" s="48"/>
      <c r="F108" s="48"/>
    </row>
    <row r="109" spans="1:6" x14ac:dyDescent="0.25">
      <c r="A109" s="85" t="s">
        <v>363</v>
      </c>
      <c r="C109" s="48"/>
      <c r="D109" s="48"/>
      <c r="E109" s="48"/>
      <c r="F109" s="48"/>
    </row>
    <row r="110" spans="1:6" x14ac:dyDescent="0.25">
      <c r="A110" s="85"/>
      <c r="B110" s="48"/>
      <c r="C110" s="48"/>
      <c r="D110" s="48"/>
      <c r="E110" s="48"/>
      <c r="F110" s="48"/>
    </row>
    <row r="111" spans="1:6" x14ac:dyDescent="0.25">
      <c r="A111" s="99" t="s">
        <v>396</v>
      </c>
      <c r="B111" s="48"/>
      <c r="C111" s="48"/>
      <c r="D111" s="48"/>
      <c r="E111" s="48"/>
      <c r="F111" s="48"/>
    </row>
    <row r="112" spans="1:6" x14ac:dyDescent="0.25">
      <c r="A112" s="99"/>
      <c r="B112" s="48"/>
      <c r="C112" s="48"/>
      <c r="D112" s="48"/>
      <c r="E112" s="48"/>
      <c r="F112" s="48"/>
    </row>
    <row r="113" spans="1:6" x14ac:dyDescent="0.25">
      <c r="A113" s="85" t="s">
        <v>364</v>
      </c>
      <c r="C113" s="48"/>
      <c r="D113" s="48"/>
      <c r="E113" s="48"/>
      <c r="F113" s="48"/>
    </row>
    <row r="114" spans="1:6" ht="15.75" thickBot="1" x14ac:dyDescent="0.3">
      <c r="A114" s="85"/>
      <c r="B114" s="48"/>
      <c r="C114" s="48"/>
      <c r="D114" s="48"/>
      <c r="E114" s="48"/>
      <c r="F114" s="48"/>
    </row>
    <row r="115" spans="1:6" ht="15.75" thickBot="1" x14ac:dyDescent="0.3">
      <c r="A115" s="247" t="s">
        <v>365</v>
      </c>
      <c r="B115" s="248" t="s">
        <v>450</v>
      </c>
      <c r="C115" s="248" t="s">
        <v>451</v>
      </c>
      <c r="D115" s="48"/>
      <c r="E115" s="48"/>
      <c r="F115" s="48"/>
    </row>
    <row r="116" spans="1:6" ht="15.75" thickBot="1" x14ac:dyDescent="0.3">
      <c r="A116" s="240" t="s">
        <v>366</v>
      </c>
      <c r="B116" s="241">
        <v>22228539</v>
      </c>
      <c r="C116" s="241">
        <v>40139963</v>
      </c>
      <c r="D116" s="48"/>
      <c r="E116" s="48"/>
      <c r="F116" s="48"/>
    </row>
    <row r="117" spans="1:6" ht="35.25" customHeight="1" thickBot="1" x14ac:dyDescent="0.3">
      <c r="A117" s="249" t="s">
        <v>367</v>
      </c>
      <c r="B117" s="241">
        <v>5577480</v>
      </c>
      <c r="C117" s="241">
        <v>5577480</v>
      </c>
      <c r="D117" s="48"/>
      <c r="E117" s="48"/>
      <c r="F117" s="48"/>
    </row>
    <row r="118" spans="1:6" ht="15.75" customHeight="1" thickBot="1" x14ac:dyDescent="0.3">
      <c r="A118" s="240" t="s">
        <v>368</v>
      </c>
      <c r="B118" s="241">
        <v>219628</v>
      </c>
      <c r="C118" s="241">
        <v>219628</v>
      </c>
      <c r="D118" s="48"/>
      <c r="E118" s="48"/>
      <c r="F118" s="48"/>
    </row>
    <row r="119" spans="1:6" ht="15.75" thickBot="1" x14ac:dyDescent="0.3">
      <c r="A119" s="250" t="s">
        <v>369</v>
      </c>
      <c r="B119" s="242">
        <f>SUM(B116:B118)</f>
        <v>28025647</v>
      </c>
      <c r="C119" s="242">
        <f>SUM(C116:C118)</f>
        <v>45937071</v>
      </c>
      <c r="D119" s="48"/>
      <c r="E119" s="48"/>
      <c r="F119" s="48"/>
    </row>
    <row r="120" spans="1:6" x14ac:dyDescent="0.25">
      <c r="A120" s="85"/>
      <c r="B120" s="48"/>
      <c r="C120" s="48"/>
      <c r="D120" s="48"/>
      <c r="E120" s="48"/>
      <c r="F120" s="48"/>
    </row>
    <row r="121" spans="1:6" x14ac:dyDescent="0.25">
      <c r="A121" s="85" t="s">
        <v>370</v>
      </c>
      <c r="B121" s="48"/>
      <c r="C121" s="48"/>
      <c r="D121" s="48"/>
      <c r="E121" s="48"/>
      <c r="F121" s="48"/>
    </row>
    <row r="122" spans="1:6" x14ac:dyDescent="0.25">
      <c r="A122" s="85"/>
      <c r="B122" s="48"/>
      <c r="C122" s="48"/>
      <c r="D122" s="48"/>
      <c r="E122" s="48"/>
      <c r="F122" s="48"/>
    </row>
    <row r="123" spans="1:6" x14ac:dyDescent="0.25">
      <c r="A123" s="99" t="s">
        <v>397</v>
      </c>
      <c r="B123" s="48"/>
      <c r="C123" s="48"/>
      <c r="D123" s="48"/>
      <c r="E123" s="48"/>
      <c r="F123" s="48"/>
    </row>
    <row r="124" spans="1:6" x14ac:dyDescent="0.25">
      <c r="A124" s="85"/>
      <c r="B124" s="48"/>
      <c r="C124" s="48"/>
      <c r="D124" s="48"/>
      <c r="E124" s="48"/>
      <c r="F124" s="48"/>
    </row>
    <row r="125" spans="1:6" x14ac:dyDescent="0.25">
      <c r="A125" s="85" t="s">
        <v>371</v>
      </c>
      <c r="B125" s="48"/>
      <c r="C125" s="48"/>
      <c r="D125" s="48"/>
      <c r="E125" s="48"/>
      <c r="F125" s="48"/>
    </row>
    <row r="126" spans="1:6" x14ac:dyDescent="0.25">
      <c r="A126" s="85"/>
      <c r="B126" s="100"/>
      <c r="C126" s="48"/>
      <c r="D126" s="48"/>
      <c r="E126" s="48"/>
      <c r="F126" s="48"/>
    </row>
    <row r="127" spans="1:6" x14ac:dyDescent="0.25">
      <c r="A127" s="102" t="s">
        <v>365</v>
      </c>
      <c r="B127" s="93" t="s">
        <v>471</v>
      </c>
      <c r="C127" s="93" t="s">
        <v>450</v>
      </c>
      <c r="D127" s="93" t="s">
        <v>451</v>
      </c>
      <c r="E127" s="48"/>
      <c r="F127" s="48"/>
    </row>
    <row r="128" spans="1:6" x14ac:dyDescent="0.25">
      <c r="A128" s="103" t="s">
        <v>372</v>
      </c>
      <c r="B128" s="251" t="s">
        <v>377</v>
      </c>
      <c r="C128" s="126">
        <v>65060127</v>
      </c>
      <c r="D128" s="126">
        <v>20167524</v>
      </c>
      <c r="E128" s="48"/>
      <c r="F128" s="48"/>
    </row>
    <row r="129" spans="1:6" x14ac:dyDescent="0.25">
      <c r="A129" s="155" t="s">
        <v>492</v>
      </c>
      <c r="B129" s="251" t="s">
        <v>377</v>
      </c>
      <c r="C129" s="126">
        <v>0</v>
      </c>
      <c r="D129" s="126">
        <v>56412637</v>
      </c>
      <c r="E129" s="48"/>
      <c r="F129" s="48"/>
    </row>
    <row r="130" spans="1:6" x14ac:dyDescent="0.25">
      <c r="A130" s="102" t="s">
        <v>369</v>
      </c>
      <c r="B130" s="198"/>
      <c r="C130" s="146">
        <v>0</v>
      </c>
      <c r="D130" s="146">
        <v>76580161</v>
      </c>
      <c r="E130" s="48"/>
      <c r="F130" s="48"/>
    </row>
    <row r="131" spans="1:6" x14ac:dyDescent="0.25">
      <c r="A131" s="85"/>
      <c r="B131" s="48"/>
      <c r="C131" s="48"/>
      <c r="D131" s="48"/>
      <c r="E131" s="48"/>
      <c r="F131" s="48"/>
    </row>
    <row r="132" spans="1:6" x14ac:dyDescent="0.25">
      <c r="A132" s="85" t="s">
        <v>373</v>
      </c>
      <c r="B132" s="48"/>
      <c r="C132" s="48"/>
      <c r="D132" s="48"/>
      <c r="E132" s="48"/>
      <c r="F132" s="48"/>
    </row>
    <row r="133" spans="1:6" x14ac:dyDescent="0.25">
      <c r="A133" s="85"/>
      <c r="B133" s="48"/>
      <c r="C133" s="48"/>
      <c r="D133" s="48"/>
      <c r="E133" s="48"/>
      <c r="F133" s="48"/>
    </row>
    <row r="134" spans="1:6" x14ac:dyDescent="0.25">
      <c r="A134" s="99" t="s">
        <v>398</v>
      </c>
      <c r="B134" s="48"/>
      <c r="C134" s="48"/>
      <c r="D134" s="48"/>
      <c r="E134" s="48"/>
      <c r="F134" s="48"/>
    </row>
    <row r="135" spans="1:6" x14ac:dyDescent="0.25">
      <c r="A135" s="85"/>
      <c r="B135" s="48"/>
      <c r="C135" s="48"/>
      <c r="D135" s="48"/>
      <c r="E135" s="48"/>
      <c r="F135" s="48"/>
    </row>
    <row r="136" spans="1:6" x14ac:dyDescent="0.25">
      <c r="A136" s="85" t="s">
        <v>374</v>
      </c>
      <c r="B136" s="48"/>
      <c r="C136" s="48"/>
      <c r="D136" s="48"/>
      <c r="E136" s="48"/>
      <c r="F136" s="48"/>
    </row>
    <row r="137" spans="1:6" x14ac:dyDescent="0.25">
      <c r="A137" s="85"/>
      <c r="B137" s="48"/>
      <c r="C137" s="48"/>
      <c r="D137" s="48"/>
      <c r="E137" s="48"/>
      <c r="F137" s="48"/>
    </row>
    <row r="138" spans="1:6" x14ac:dyDescent="0.25">
      <c r="A138" s="99" t="s">
        <v>399</v>
      </c>
      <c r="B138" s="48"/>
      <c r="C138" s="48"/>
      <c r="D138" s="48"/>
      <c r="E138" s="48"/>
      <c r="F138" s="48"/>
    </row>
    <row r="139" spans="1:6" x14ac:dyDescent="0.25">
      <c r="A139" s="85"/>
      <c r="B139" s="48"/>
      <c r="C139" s="48"/>
      <c r="D139" s="48"/>
      <c r="E139" s="48"/>
      <c r="F139" s="48"/>
    </row>
    <row r="140" spans="1:6" x14ac:dyDescent="0.25">
      <c r="A140" s="85" t="s">
        <v>375</v>
      </c>
      <c r="B140" s="48"/>
      <c r="C140" s="48"/>
      <c r="D140" s="48"/>
      <c r="E140" s="48"/>
      <c r="F140" s="48"/>
    </row>
    <row r="141" spans="1:6" x14ac:dyDescent="0.25">
      <c r="A141" s="85"/>
      <c r="B141" s="48"/>
      <c r="C141" s="48"/>
      <c r="D141" s="48"/>
      <c r="E141" s="48"/>
      <c r="F141" s="48"/>
    </row>
    <row r="142" spans="1:6" x14ac:dyDescent="0.25">
      <c r="A142" s="99" t="s">
        <v>399</v>
      </c>
      <c r="B142" s="48"/>
      <c r="C142" s="48"/>
      <c r="D142" s="48"/>
      <c r="E142" s="48"/>
      <c r="F142" s="48"/>
    </row>
    <row r="143" spans="1:6" x14ac:dyDescent="0.25">
      <c r="A143" s="85"/>
      <c r="B143" s="48"/>
      <c r="C143" s="48"/>
      <c r="D143" s="48"/>
      <c r="E143" s="48"/>
      <c r="F143" s="48"/>
    </row>
    <row r="144" spans="1:6" x14ac:dyDescent="0.25">
      <c r="A144" s="85" t="s">
        <v>378</v>
      </c>
      <c r="B144" s="48"/>
      <c r="C144" s="48"/>
      <c r="D144" s="48"/>
      <c r="E144" s="48"/>
      <c r="F144" s="48"/>
    </row>
    <row r="145" spans="1:6" x14ac:dyDescent="0.25">
      <c r="A145" s="85"/>
      <c r="B145" s="48"/>
      <c r="C145" s="48"/>
      <c r="D145" s="48"/>
      <c r="E145" s="48"/>
      <c r="F145" s="48"/>
    </row>
    <row r="146" spans="1:6" x14ac:dyDescent="0.25">
      <c r="A146" s="99" t="s">
        <v>400</v>
      </c>
      <c r="B146" s="48"/>
      <c r="C146" s="48"/>
      <c r="D146" s="48"/>
      <c r="E146" s="48"/>
      <c r="F146" s="48"/>
    </row>
    <row r="147" spans="1:6" x14ac:dyDescent="0.25">
      <c r="A147" s="85"/>
      <c r="B147" s="48"/>
      <c r="C147" s="48"/>
      <c r="D147" s="48"/>
      <c r="E147" s="48"/>
      <c r="F147" s="48"/>
    </row>
    <row r="148" spans="1:6" x14ac:dyDescent="0.25">
      <c r="A148" s="85" t="s">
        <v>379</v>
      </c>
      <c r="B148" s="48"/>
      <c r="C148" s="48"/>
      <c r="D148" s="48"/>
      <c r="E148" s="48"/>
      <c r="F148" s="48"/>
    </row>
    <row r="149" spans="1:6" x14ac:dyDescent="0.25">
      <c r="A149" s="102" t="s">
        <v>365</v>
      </c>
      <c r="B149" s="71" t="s">
        <v>376</v>
      </c>
      <c r="C149" s="71" t="s">
        <v>205</v>
      </c>
      <c r="D149" s="71" t="s">
        <v>450</v>
      </c>
      <c r="E149" s="71" t="s">
        <v>451</v>
      </c>
    </row>
    <row r="150" spans="1:6" x14ac:dyDescent="0.25">
      <c r="A150" s="103" t="s">
        <v>488</v>
      </c>
      <c r="B150" s="105" t="s">
        <v>489</v>
      </c>
      <c r="C150" s="104" t="s">
        <v>377</v>
      </c>
      <c r="D150" s="107">
        <v>3570000</v>
      </c>
      <c r="E150" s="107">
        <v>0</v>
      </c>
    </row>
    <row r="151" spans="1:6" x14ac:dyDescent="0.25">
      <c r="A151" s="103" t="s">
        <v>452</v>
      </c>
      <c r="B151" s="105"/>
      <c r="C151" s="104"/>
      <c r="D151" s="107">
        <v>1583334</v>
      </c>
      <c r="E151" s="107">
        <v>0</v>
      </c>
    </row>
    <row r="152" spans="1:6" x14ac:dyDescent="0.25">
      <c r="A152" s="102" t="s">
        <v>369</v>
      </c>
      <c r="B152" s="71"/>
      <c r="C152" s="106"/>
      <c r="D152" s="172">
        <f>+D150</f>
        <v>3570000</v>
      </c>
      <c r="E152" s="172">
        <f>+E150</f>
        <v>0</v>
      </c>
    </row>
    <row r="153" spans="1:6" x14ac:dyDescent="0.25">
      <c r="A153" s="85"/>
      <c r="B153" s="48"/>
      <c r="C153" s="48"/>
      <c r="D153" s="48"/>
      <c r="E153" s="48"/>
      <c r="F153" s="48"/>
    </row>
    <row r="154" spans="1:6" x14ac:dyDescent="0.25">
      <c r="A154" s="85" t="s">
        <v>380</v>
      </c>
      <c r="B154" s="48"/>
      <c r="C154" s="48"/>
      <c r="D154" s="48"/>
      <c r="E154" s="48"/>
      <c r="F154" s="48"/>
    </row>
    <row r="155" spans="1:6" x14ac:dyDescent="0.25">
      <c r="A155" s="85"/>
      <c r="B155" s="48"/>
      <c r="C155" s="48"/>
      <c r="D155" s="48"/>
      <c r="E155" s="48"/>
      <c r="F155" s="48"/>
    </row>
    <row r="156" spans="1:6" x14ac:dyDescent="0.25">
      <c r="A156" s="99" t="s">
        <v>401</v>
      </c>
      <c r="B156" s="48"/>
      <c r="C156" s="48"/>
      <c r="D156" s="48"/>
      <c r="E156" s="48"/>
      <c r="F156" s="48"/>
    </row>
    <row r="157" spans="1:6" x14ac:dyDescent="0.25">
      <c r="A157" s="85"/>
      <c r="B157" s="48"/>
      <c r="C157" s="48"/>
      <c r="D157" s="48"/>
      <c r="E157" s="48"/>
      <c r="F157" s="48"/>
    </row>
    <row r="158" spans="1:6" x14ac:dyDescent="0.25">
      <c r="A158" s="85"/>
      <c r="B158" s="48"/>
      <c r="C158" s="48"/>
      <c r="D158" s="48"/>
      <c r="E158" s="48"/>
      <c r="F158" s="48"/>
    </row>
    <row r="159" spans="1:6" x14ac:dyDescent="0.25">
      <c r="A159" s="85"/>
      <c r="B159" s="48"/>
      <c r="C159" s="48"/>
      <c r="D159" s="48"/>
      <c r="E159" s="48"/>
      <c r="F159" s="48"/>
    </row>
    <row r="160" spans="1:6" x14ac:dyDescent="0.25">
      <c r="A160" s="85"/>
      <c r="B160" s="48"/>
      <c r="C160" s="48"/>
      <c r="D160" s="48"/>
      <c r="E160" s="48"/>
      <c r="F160" s="48"/>
    </row>
    <row r="161" spans="1:6" x14ac:dyDescent="0.25">
      <c r="A161" s="85"/>
      <c r="B161" s="48"/>
      <c r="C161" s="48"/>
      <c r="D161" s="48"/>
      <c r="E161" s="48"/>
      <c r="F161" s="48"/>
    </row>
    <row r="162" spans="1:6" x14ac:dyDescent="0.25">
      <c r="A162" s="85"/>
      <c r="B162" s="48"/>
      <c r="C162" s="48"/>
      <c r="D162" s="48"/>
      <c r="E162" s="48"/>
      <c r="F162" s="48"/>
    </row>
    <row r="163" spans="1:6" x14ac:dyDescent="0.25">
      <c r="A163" s="85"/>
      <c r="B163" s="48"/>
      <c r="C163" s="48"/>
      <c r="D163" s="48"/>
      <c r="E163" s="48"/>
      <c r="F163" s="48"/>
    </row>
    <row r="164" spans="1:6" x14ac:dyDescent="0.25">
      <c r="A164" s="85"/>
      <c r="B164" s="48"/>
      <c r="C164" s="48"/>
      <c r="D164" s="48"/>
      <c r="E164" s="48"/>
      <c r="F164" s="48"/>
    </row>
    <row r="165" spans="1:6" x14ac:dyDescent="0.25">
      <c r="A165" s="85" t="s">
        <v>381</v>
      </c>
      <c r="B165" s="48"/>
      <c r="C165" s="48"/>
      <c r="D165" s="48"/>
      <c r="E165" s="48"/>
      <c r="F165" s="48"/>
    </row>
    <row r="166" spans="1:6" x14ac:dyDescent="0.25">
      <c r="A166" s="85"/>
      <c r="B166" s="48"/>
      <c r="C166" s="48"/>
      <c r="D166" s="48"/>
      <c r="E166" s="48"/>
      <c r="F166" s="48"/>
    </row>
    <row r="167" spans="1:6" ht="15" customHeight="1" x14ac:dyDescent="0.25">
      <c r="A167" s="308" t="s">
        <v>402</v>
      </c>
      <c r="B167" s="308"/>
      <c r="C167" s="308"/>
      <c r="D167" s="308"/>
      <c r="E167" s="308"/>
      <c r="F167" s="308"/>
    </row>
    <row r="168" spans="1:6" x14ac:dyDescent="0.25">
      <c r="A168" s="85"/>
      <c r="B168" s="48"/>
      <c r="C168" s="48"/>
      <c r="D168" s="48"/>
      <c r="E168" s="48"/>
      <c r="F168" s="48"/>
    </row>
    <row r="169" spans="1:6" x14ac:dyDescent="0.25">
      <c r="A169" s="85" t="s">
        <v>382</v>
      </c>
      <c r="B169" s="48"/>
      <c r="C169" s="48"/>
      <c r="D169" s="48"/>
      <c r="E169" s="48"/>
      <c r="F169" s="48"/>
    </row>
    <row r="170" spans="1:6" x14ac:dyDescent="0.25">
      <c r="A170" s="85"/>
      <c r="B170" s="48"/>
      <c r="C170" s="48"/>
      <c r="D170" s="48"/>
      <c r="E170" s="48"/>
      <c r="F170" s="48"/>
    </row>
    <row r="171" spans="1:6" x14ac:dyDescent="0.25">
      <c r="A171" s="99" t="s">
        <v>403</v>
      </c>
      <c r="B171" s="48"/>
      <c r="C171" s="48"/>
      <c r="D171" s="48"/>
      <c r="E171" s="48"/>
      <c r="F171" s="48"/>
    </row>
    <row r="172" spans="1:6" x14ac:dyDescent="0.25">
      <c r="A172" s="85"/>
      <c r="B172" s="48"/>
      <c r="C172" s="48"/>
      <c r="D172" s="48"/>
      <c r="E172" s="48"/>
      <c r="F172" s="48"/>
    </row>
    <row r="173" spans="1:6" x14ac:dyDescent="0.25">
      <c r="A173" s="85" t="s">
        <v>383</v>
      </c>
      <c r="B173" s="48"/>
      <c r="C173" s="48"/>
      <c r="D173" s="48"/>
      <c r="E173" s="48"/>
      <c r="F173" s="48"/>
    </row>
    <row r="174" spans="1:6" x14ac:dyDescent="0.25">
      <c r="A174" s="85"/>
      <c r="B174" s="48"/>
      <c r="C174" s="48"/>
      <c r="D174" s="48"/>
      <c r="E174" s="48"/>
      <c r="F174" s="48"/>
    </row>
    <row r="175" spans="1:6" ht="61.5" customHeight="1" x14ac:dyDescent="0.25">
      <c r="A175" s="191" t="s">
        <v>190</v>
      </c>
      <c r="B175" s="93" t="s">
        <v>472</v>
      </c>
      <c r="C175" s="191" t="s">
        <v>204</v>
      </c>
      <c r="D175" s="191" t="s">
        <v>206</v>
      </c>
      <c r="E175" s="191" t="s">
        <v>443</v>
      </c>
      <c r="F175" s="48"/>
    </row>
    <row r="176" spans="1:6" x14ac:dyDescent="0.25">
      <c r="A176" s="133" t="s">
        <v>207</v>
      </c>
      <c r="B176" s="140">
        <v>1700000000</v>
      </c>
      <c r="C176" s="192">
        <v>0</v>
      </c>
      <c r="D176" s="192">
        <v>0</v>
      </c>
      <c r="E176" s="192">
        <f>SUM(B176:D176)</f>
        <v>1700000000</v>
      </c>
      <c r="F176" s="48"/>
    </row>
    <row r="177" spans="1:6" x14ac:dyDescent="0.25">
      <c r="A177" s="133" t="s">
        <v>208</v>
      </c>
      <c r="B177" s="252" t="s">
        <v>470</v>
      </c>
      <c r="C177" s="192">
        <v>0</v>
      </c>
      <c r="D177" s="192">
        <v>0</v>
      </c>
      <c r="E177" s="192">
        <f>SUM(B177:D177)</f>
        <v>0</v>
      </c>
      <c r="F177" s="48"/>
    </row>
    <row r="178" spans="1:6" x14ac:dyDescent="0.25">
      <c r="A178" s="133" t="s">
        <v>384</v>
      </c>
      <c r="B178" s="140">
        <v>487857678</v>
      </c>
      <c r="C178" s="192">
        <v>0</v>
      </c>
      <c r="D178" s="192">
        <v>0</v>
      </c>
      <c r="E178" s="192">
        <f>+B178+C178</f>
        <v>487857678</v>
      </c>
      <c r="F178" s="48"/>
    </row>
    <row r="179" spans="1:6" x14ac:dyDescent="0.25">
      <c r="A179" s="133" t="s">
        <v>209</v>
      </c>
      <c r="B179" s="140">
        <v>45388672</v>
      </c>
      <c r="C179" s="192">
        <v>0</v>
      </c>
      <c r="D179" s="192">
        <v>-114044622</v>
      </c>
      <c r="E179" s="192">
        <f>SUM(B179:D179)</f>
        <v>-68655950</v>
      </c>
      <c r="F179" s="48"/>
    </row>
    <row r="180" spans="1:6" x14ac:dyDescent="0.25">
      <c r="A180" s="133" t="s">
        <v>210</v>
      </c>
      <c r="B180" s="253">
        <v>-114044622</v>
      </c>
      <c r="C180" s="192">
        <v>596251218</v>
      </c>
      <c r="D180" s="192">
        <v>114044622</v>
      </c>
      <c r="E180" s="192">
        <f>SUM(B180:D180)</f>
        <v>596251218</v>
      </c>
      <c r="F180" s="48"/>
    </row>
    <row r="181" spans="1:6" x14ac:dyDescent="0.25">
      <c r="A181" s="128" t="s">
        <v>211</v>
      </c>
      <c r="B181" s="146">
        <f>SUM(B176:B180)</f>
        <v>2119201728</v>
      </c>
      <c r="C181" s="146">
        <f>SUM(C176:C180)</f>
        <v>596251218</v>
      </c>
      <c r="D181" s="146">
        <f>SUM(D176:D180)</f>
        <v>0</v>
      </c>
      <c r="E181" s="146">
        <f>SUM(E176:E180)</f>
        <v>2715452946</v>
      </c>
      <c r="F181" s="48"/>
    </row>
    <row r="182" spans="1:6" s="108" customFormat="1" x14ac:dyDescent="0.25">
      <c r="A182" s="110"/>
      <c r="B182" s="101"/>
      <c r="C182" s="101"/>
      <c r="D182" s="101"/>
      <c r="E182" s="101"/>
      <c r="F182" s="101"/>
    </row>
    <row r="183" spans="1:6" x14ac:dyDescent="0.25">
      <c r="A183" s="85" t="s">
        <v>385</v>
      </c>
      <c r="B183" s="48"/>
      <c r="C183" s="48"/>
      <c r="D183" s="48"/>
      <c r="E183" s="48"/>
      <c r="F183" s="48"/>
    </row>
    <row r="184" spans="1:6" x14ac:dyDescent="0.25">
      <c r="A184" s="85"/>
      <c r="B184" s="48"/>
      <c r="C184" s="48"/>
      <c r="D184" s="48"/>
      <c r="E184" s="48"/>
      <c r="F184" s="48"/>
    </row>
    <row r="185" spans="1:6" x14ac:dyDescent="0.25">
      <c r="A185" s="99" t="s">
        <v>404</v>
      </c>
      <c r="B185" s="48"/>
      <c r="C185" s="48"/>
      <c r="D185" s="48"/>
      <c r="E185" s="48"/>
      <c r="F185" s="48"/>
    </row>
    <row r="186" spans="1:6" s="108" customFormat="1" x14ac:dyDescent="0.25">
      <c r="A186" s="110"/>
      <c r="B186" s="101"/>
      <c r="C186" s="101"/>
      <c r="D186" s="101"/>
      <c r="E186" s="101"/>
      <c r="F186" s="101"/>
    </row>
    <row r="187" spans="1:6" s="108" customFormat="1" x14ac:dyDescent="0.25">
      <c r="A187" s="85" t="s">
        <v>386</v>
      </c>
      <c r="B187" s="101"/>
      <c r="C187" s="101"/>
      <c r="D187" s="101"/>
      <c r="E187" s="101"/>
      <c r="F187" s="101"/>
    </row>
    <row r="188" spans="1:6" s="108" customFormat="1" ht="15.75" thickBot="1" x14ac:dyDescent="0.3">
      <c r="A188" s="85"/>
      <c r="B188" s="109"/>
      <c r="C188" s="101"/>
      <c r="D188" s="101"/>
      <c r="E188" s="101"/>
      <c r="F188" s="101"/>
    </row>
    <row r="189" spans="1:6" s="108" customFormat="1" ht="15.75" thickBot="1" x14ac:dyDescent="0.3">
      <c r="A189" s="254" t="s">
        <v>212</v>
      </c>
      <c r="B189" s="248" t="s">
        <v>450</v>
      </c>
      <c r="C189" s="248" t="s">
        <v>451</v>
      </c>
      <c r="D189" s="101"/>
      <c r="E189" s="101"/>
      <c r="F189" s="101"/>
    </row>
    <row r="190" spans="1:6" s="108" customFormat="1" ht="30" x14ac:dyDescent="0.25">
      <c r="A190" s="255" t="s">
        <v>473</v>
      </c>
      <c r="B190" s="256">
        <f>9083143-4315883</f>
        <v>4767260</v>
      </c>
      <c r="C190" s="256">
        <v>170816548</v>
      </c>
      <c r="D190" s="101"/>
      <c r="E190" s="101"/>
      <c r="F190" s="101"/>
    </row>
    <row r="191" spans="1:6" s="108" customFormat="1" ht="30.75" thickBot="1" x14ac:dyDescent="0.3">
      <c r="A191" s="255" t="s">
        <v>474</v>
      </c>
      <c r="B191" s="256">
        <v>4315883</v>
      </c>
      <c r="C191" s="256">
        <v>16602131</v>
      </c>
      <c r="D191" s="101"/>
      <c r="E191" s="101"/>
      <c r="F191" s="101"/>
    </row>
    <row r="192" spans="1:6" s="108" customFormat="1" ht="15.75" thickBot="1" x14ac:dyDescent="0.3">
      <c r="A192" s="247" t="s">
        <v>369</v>
      </c>
      <c r="B192" s="257">
        <f>SUM(B190:B191)</f>
        <v>9083143</v>
      </c>
      <c r="C192" s="257">
        <v>187418679</v>
      </c>
      <c r="D192" s="101"/>
      <c r="E192" s="101"/>
      <c r="F192" s="101"/>
    </row>
    <row r="193" spans="1:6" s="108" customFormat="1" x14ac:dyDescent="0.25">
      <c r="A193" s="143"/>
      <c r="B193" s="258"/>
      <c r="C193" s="258"/>
      <c r="D193" s="101"/>
      <c r="E193" s="101"/>
      <c r="F193" s="101"/>
    </row>
    <row r="194" spans="1:6" s="108" customFormat="1" x14ac:dyDescent="0.25">
      <c r="A194" s="3" t="s">
        <v>475</v>
      </c>
      <c r="B194" s="109"/>
      <c r="C194" s="101"/>
      <c r="D194" s="101"/>
      <c r="E194" s="101"/>
      <c r="F194" s="101"/>
    </row>
    <row r="195" spans="1:6" s="108" customFormat="1" ht="15.75" thickBot="1" x14ac:dyDescent="0.3">
      <c r="A195" s="85"/>
      <c r="B195" s="109"/>
      <c r="C195" s="101"/>
      <c r="D195" s="101"/>
      <c r="E195" s="101"/>
      <c r="F195" s="101"/>
    </row>
    <row r="196" spans="1:6" s="108" customFormat="1" ht="15.75" thickBot="1" x14ac:dyDescent="0.3">
      <c r="A196" s="247" t="s">
        <v>212</v>
      </c>
      <c r="B196" s="248" t="s">
        <v>450</v>
      </c>
      <c r="C196" s="248" t="s">
        <v>451</v>
      </c>
      <c r="D196" s="101"/>
      <c r="E196" s="101"/>
      <c r="F196" s="101"/>
    </row>
    <row r="197" spans="1:6" s="108" customFormat="1" ht="15.75" thickBot="1" x14ac:dyDescent="0.3">
      <c r="A197" s="240" t="s">
        <v>476</v>
      </c>
      <c r="B197" s="241">
        <v>1484820455</v>
      </c>
      <c r="C197" s="241">
        <v>306105</v>
      </c>
      <c r="D197" s="101"/>
      <c r="E197" s="101"/>
      <c r="F197" s="101"/>
    </row>
    <row r="198" spans="1:6" s="108" customFormat="1" ht="15.75" thickBot="1" x14ac:dyDescent="0.3">
      <c r="A198" s="240"/>
      <c r="B198" s="241"/>
      <c r="C198" s="241"/>
      <c r="D198" s="101"/>
      <c r="E198" s="101"/>
      <c r="F198" s="101"/>
    </row>
    <row r="199" spans="1:6" s="108" customFormat="1" ht="15.75" thickBot="1" x14ac:dyDescent="0.3">
      <c r="A199" s="250" t="s">
        <v>369</v>
      </c>
      <c r="B199" s="242">
        <f>SUM(B197:B198)</f>
        <v>1484820455</v>
      </c>
      <c r="C199" s="242">
        <v>306105</v>
      </c>
      <c r="D199" s="101"/>
      <c r="E199" s="101"/>
      <c r="F199" s="101"/>
    </row>
    <row r="200" spans="1:6" s="108" customFormat="1" x14ac:dyDescent="0.25">
      <c r="A200" s="147"/>
      <c r="B200" s="142"/>
      <c r="C200" s="148"/>
      <c r="D200" s="101"/>
      <c r="E200" s="101"/>
      <c r="F200" s="101"/>
    </row>
    <row r="201" spans="1:6" s="108" customFormat="1" x14ac:dyDescent="0.25">
      <c r="A201" s="147"/>
      <c r="B201" s="142"/>
      <c r="C201" s="148"/>
      <c r="D201" s="101"/>
      <c r="E201" s="101"/>
      <c r="F201" s="101"/>
    </row>
    <row r="202" spans="1:6" s="108" customFormat="1" x14ac:dyDescent="0.25">
      <c r="A202" s="85" t="s">
        <v>440</v>
      </c>
      <c r="B202" s="101"/>
      <c r="C202" s="101"/>
      <c r="D202" s="101"/>
      <c r="E202" s="101"/>
      <c r="F202" s="101"/>
    </row>
    <row r="203" spans="1:6" s="108" customFormat="1" x14ac:dyDescent="0.25">
      <c r="A203" s="149"/>
      <c r="B203" s="101"/>
      <c r="C203" s="101"/>
      <c r="D203" s="101"/>
      <c r="E203" s="101"/>
      <c r="F203" s="101"/>
    </row>
    <row r="204" spans="1:6" s="108" customFormat="1" x14ac:dyDescent="0.25">
      <c r="A204" s="259" t="s">
        <v>212</v>
      </c>
      <c r="B204" s="260" t="s">
        <v>450</v>
      </c>
      <c r="C204" s="260" t="s">
        <v>451</v>
      </c>
      <c r="D204" s="101"/>
      <c r="E204" s="101"/>
      <c r="F204" s="101"/>
    </row>
    <row r="205" spans="1:6" s="108" customFormat="1" x14ac:dyDescent="0.25">
      <c r="A205" s="261" t="s">
        <v>297</v>
      </c>
      <c r="B205" s="262" t="s">
        <v>470</v>
      </c>
      <c r="C205" s="262" t="s">
        <v>470</v>
      </c>
      <c r="D205" s="101"/>
      <c r="E205" s="101"/>
      <c r="F205" s="101"/>
    </row>
    <row r="206" spans="1:6" s="108" customFormat="1" x14ac:dyDescent="0.25">
      <c r="A206" s="263" t="s">
        <v>477</v>
      </c>
      <c r="B206" s="264" t="s">
        <v>470</v>
      </c>
      <c r="C206" s="264" t="s">
        <v>470</v>
      </c>
      <c r="D206" s="101"/>
      <c r="E206" s="101"/>
      <c r="F206" s="101"/>
    </row>
    <row r="207" spans="1:6" s="108" customFormat="1" x14ac:dyDescent="0.25">
      <c r="A207" s="261" t="s">
        <v>478</v>
      </c>
      <c r="B207" s="262">
        <v>798336372</v>
      </c>
      <c r="C207" s="262">
        <f>1492816+662795653-375742188</f>
        <v>288546281</v>
      </c>
      <c r="D207" s="101"/>
      <c r="E207" s="101"/>
      <c r="F207" s="101"/>
    </row>
    <row r="208" spans="1:6" s="108" customFormat="1" x14ac:dyDescent="0.25">
      <c r="A208" s="263" t="s">
        <v>477</v>
      </c>
      <c r="B208" s="264" t="s">
        <v>470</v>
      </c>
      <c r="C208" s="264" t="s">
        <v>470</v>
      </c>
      <c r="D208" s="101"/>
      <c r="E208" s="101"/>
      <c r="F208" s="101"/>
    </row>
    <row r="209" spans="1:6" s="108" customFormat="1" x14ac:dyDescent="0.25">
      <c r="A209" s="261" t="s">
        <v>387</v>
      </c>
      <c r="B209" s="262">
        <f>455290004+1437744-333285296</f>
        <v>123442452</v>
      </c>
      <c r="C209" s="262">
        <v>49119004</v>
      </c>
      <c r="D209" s="101"/>
      <c r="E209" s="101"/>
      <c r="F209" s="101"/>
    </row>
    <row r="210" spans="1:6" s="108" customFormat="1" x14ac:dyDescent="0.25">
      <c r="A210" s="261" t="s">
        <v>479</v>
      </c>
      <c r="B210" s="262">
        <v>22793</v>
      </c>
      <c r="C210" s="262">
        <v>354054</v>
      </c>
      <c r="D210" s="101"/>
      <c r="E210" s="101"/>
      <c r="F210" s="101"/>
    </row>
    <row r="211" spans="1:6" s="108" customFormat="1" x14ac:dyDescent="0.25">
      <c r="A211" s="263" t="s">
        <v>477</v>
      </c>
      <c r="B211" s="265">
        <f>SUM(B206:B210)</f>
        <v>921801617</v>
      </c>
      <c r="C211" s="265">
        <f>SUM(C205:C210)</f>
        <v>338019339</v>
      </c>
      <c r="D211" s="101"/>
      <c r="E211" s="101"/>
      <c r="F211" s="101"/>
    </row>
    <row r="212" spans="1:6" s="108" customFormat="1" x14ac:dyDescent="0.25">
      <c r="A212" s="147"/>
      <c r="B212" s="148"/>
      <c r="C212" s="148"/>
      <c r="D212" s="173"/>
      <c r="E212" s="101"/>
      <c r="F212" s="101"/>
    </row>
    <row r="213" spans="1:6" x14ac:dyDescent="0.25">
      <c r="A213" s="86" t="s">
        <v>388</v>
      </c>
      <c r="B213" s="48"/>
      <c r="C213" s="48"/>
      <c r="D213" s="48"/>
      <c r="E213" s="48"/>
      <c r="F213" s="48"/>
    </row>
    <row r="214" spans="1:6" x14ac:dyDescent="0.25">
      <c r="A214" s="85"/>
      <c r="B214" s="48"/>
      <c r="C214" s="48"/>
      <c r="D214" s="48"/>
      <c r="E214" s="48"/>
      <c r="F214" s="48"/>
    </row>
    <row r="215" spans="1:6" x14ac:dyDescent="0.25">
      <c r="A215" s="99" t="s">
        <v>405</v>
      </c>
      <c r="B215" s="48"/>
      <c r="C215" s="48"/>
      <c r="D215" s="48"/>
      <c r="E215" s="48"/>
      <c r="F215" s="48"/>
    </row>
    <row r="216" spans="1:6" s="108" customFormat="1" x14ac:dyDescent="0.25">
      <c r="A216" s="149"/>
      <c r="B216" s="101"/>
      <c r="C216" s="101"/>
      <c r="D216" s="101"/>
      <c r="E216" s="101"/>
      <c r="F216" s="101"/>
    </row>
    <row r="217" spans="1:6" s="108" customFormat="1" x14ac:dyDescent="0.25">
      <c r="A217" s="86" t="s">
        <v>389</v>
      </c>
      <c r="B217" s="109"/>
      <c r="C217" s="109"/>
      <c r="D217" s="101"/>
      <c r="E217" s="101"/>
      <c r="F217" s="101"/>
    </row>
    <row r="218" spans="1:6" s="108" customFormat="1" x14ac:dyDescent="0.25">
      <c r="A218" s="147"/>
      <c r="B218" s="148"/>
      <c r="C218" s="148"/>
      <c r="D218" s="101"/>
      <c r="E218" s="101"/>
      <c r="F218" s="101"/>
    </row>
    <row r="219" spans="1:6" s="108" customFormat="1" x14ac:dyDescent="0.25">
      <c r="A219" s="203" t="s">
        <v>212</v>
      </c>
      <c r="B219" s="260" t="s">
        <v>450</v>
      </c>
      <c r="C219" s="260" t="s">
        <v>451</v>
      </c>
      <c r="D219" s="101"/>
      <c r="E219" s="101"/>
      <c r="F219" s="101"/>
    </row>
    <row r="220" spans="1:6" s="108" customFormat="1" x14ac:dyDescent="0.25">
      <c r="A220" s="145" t="s">
        <v>441</v>
      </c>
      <c r="B220" s="150">
        <v>358296424</v>
      </c>
      <c r="C220" s="150">
        <v>491860052</v>
      </c>
      <c r="D220" s="101"/>
      <c r="E220" s="101"/>
      <c r="F220" s="101"/>
    </row>
    <row r="221" spans="1:6" s="108" customFormat="1" x14ac:dyDescent="0.25">
      <c r="A221" s="145" t="s">
        <v>137</v>
      </c>
      <c r="B221" s="150" t="s">
        <v>217</v>
      </c>
      <c r="C221" s="150">
        <v>-79868021</v>
      </c>
      <c r="D221" s="144"/>
      <c r="E221" s="144"/>
      <c r="F221" s="144"/>
    </row>
    <row r="222" spans="1:6" s="108" customFormat="1" x14ac:dyDescent="0.25">
      <c r="A222" s="145" t="s">
        <v>442</v>
      </c>
      <c r="B222" s="150">
        <f>-333285296-861891</f>
        <v>-334147187</v>
      </c>
      <c r="C222" s="150">
        <v>-375742188</v>
      </c>
      <c r="D222" s="147"/>
      <c r="E222" s="147"/>
      <c r="F222" s="142"/>
    </row>
    <row r="223" spans="1:6" s="108" customFormat="1" x14ac:dyDescent="0.25">
      <c r="A223" s="203" t="s">
        <v>213</v>
      </c>
      <c r="B223" s="146">
        <f>SUM(B220:B222)</f>
        <v>24149237</v>
      </c>
      <c r="C223" s="174">
        <f>SUM(C220:C222)</f>
        <v>36249843</v>
      </c>
      <c r="D223" s="175"/>
      <c r="E223" s="148"/>
      <c r="F223" s="101"/>
    </row>
    <row r="224" spans="1:6" s="108" customFormat="1" x14ac:dyDescent="0.25">
      <c r="A224" s="147"/>
      <c r="B224" s="101"/>
      <c r="C224" s="101"/>
      <c r="D224" s="176"/>
      <c r="E224" s="101"/>
      <c r="F224" s="101"/>
    </row>
    <row r="225" spans="1:6" s="108" customFormat="1" x14ac:dyDescent="0.25">
      <c r="A225" s="147"/>
      <c r="B225" s="101"/>
      <c r="C225" s="101"/>
      <c r="D225" s="176"/>
      <c r="E225" s="101"/>
      <c r="F225" s="101"/>
    </row>
    <row r="226" spans="1:6" s="108" customFormat="1" x14ac:dyDescent="0.25">
      <c r="A226" s="147"/>
      <c r="B226" s="101"/>
      <c r="C226" s="101"/>
      <c r="D226" s="176"/>
      <c r="E226" s="101"/>
      <c r="F226" s="101"/>
    </row>
    <row r="227" spans="1:6" s="108" customFormat="1" x14ac:dyDescent="0.25">
      <c r="A227" s="147"/>
      <c r="B227" s="101"/>
      <c r="C227" s="101"/>
      <c r="D227" s="176"/>
      <c r="E227" s="101"/>
      <c r="F227" s="101"/>
    </row>
    <row r="228" spans="1:6" s="108" customFormat="1" x14ac:dyDescent="0.25">
      <c r="A228" s="147"/>
      <c r="B228" s="101"/>
      <c r="C228" s="101"/>
      <c r="D228" s="176"/>
      <c r="E228" s="101"/>
      <c r="F228" s="101"/>
    </row>
    <row r="229" spans="1:6" s="108" customFormat="1" x14ac:dyDescent="0.25">
      <c r="A229" s="147"/>
      <c r="B229" s="101"/>
      <c r="C229" s="101"/>
      <c r="D229" s="176"/>
      <c r="E229" s="101"/>
      <c r="F229" s="101"/>
    </row>
    <row r="230" spans="1:6" s="108" customFormat="1" x14ac:dyDescent="0.25">
      <c r="A230" s="85" t="s">
        <v>494</v>
      </c>
      <c r="B230" s="101"/>
      <c r="C230" s="101"/>
      <c r="D230" s="101"/>
      <c r="E230" s="101"/>
      <c r="F230" s="101"/>
    </row>
    <row r="231" spans="1:6" s="108" customFormat="1" x14ac:dyDescent="0.25">
      <c r="A231" s="85"/>
      <c r="B231" s="101"/>
      <c r="C231" s="101"/>
      <c r="D231" s="101"/>
      <c r="E231" s="101"/>
      <c r="F231" s="101"/>
    </row>
    <row r="232" spans="1:6" s="108" customFormat="1" x14ac:dyDescent="0.25">
      <c r="A232" s="84" t="s">
        <v>496</v>
      </c>
      <c r="B232" s="101"/>
      <c r="C232" s="101"/>
      <c r="D232" s="101"/>
      <c r="E232" s="101"/>
      <c r="F232" s="101"/>
    </row>
    <row r="233" spans="1:6" s="108" customFormat="1" x14ac:dyDescent="0.25">
      <c r="A233" s="85"/>
      <c r="B233" s="101"/>
      <c r="C233" s="101"/>
      <c r="D233" s="101"/>
      <c r="E233" s="101"/>
      <c r="F233" s="101"/>
    </row>
    <row r="234" spans="1:6" x14ac:dyDescent="0.25">
      <c r="A234" s="3" t="s">
        <v>497</v>
      </c>
      <c r="B234" s="48"/>
      <c r="C234" s="48"/>
      <c r="D234" s="48"/>
      <c r="E234" s="48"/>
      <c r="F234" s="48"/>
    </row>
    <row r="235" spans="1:6" x14ac:dyDescent="0.25">
      <c r="A235" s="99" t="s">
        <v>406</v>
      </c>
      <c r="B235" s="48"/>
      <c r="C235" s="48"/>
      <c r="D235" s="48"/>
      <c r="E235" s="48"/>
      <c r="F235" s="48"/>
    </row>
    <row r="236" spans="1:6" x14ac:dyDescent="0.25">
      <c r="A236" s="99"/>
      <c r="B236" s="48"/>
      <c r="C236" s="48"/>
      <c r="D236" s="48"/>
      <c r="E236" s="48"/>
      <c r="F236" s="48"/>
    </row>
    <row r="237" spans="1:6" x14ac:dyDescent="0.25">
      <c r="A237" s="92" t="s">
        <v>495</v>
      </c>
      <c r="C237" s="48"/>
      <c r="D237" s="48"/>
      <c r="E237" s="48"/>
      <c r="F237" s="48"/>
    </row>
    <row r="238" spans="1:6" x14ac:dyDescent="0.25">
      <c r="A238" s="87"/>
      <c r="B238" s="48"/>
      <c r="C238" s="48"/>
      <c r="D238" s="48"/>
      <c r="E238" s="48"/>
      <c r="F238" s="48"/>
    </row>
    <row r="239" spans="1:6" x14ac:dyDescent="0.25">
      <c r="A239" s="87" t="s">
        <v>409</v>
      </c>
      <c r="B239" s="48"/>
      <c r="C239" s="48"/>
      <c r="D239" s="48"/>
      <c r="E239" s="48"/>
      <c r="F239" s="48"/>
    </row>
    <row r="240" spans="1:6" x14ac:dyDescent="0.25">
      <c r="A240" s="87"/>
      <c r="B240" s="48"/>
      <c r="C240" s="48"/>
      <c r="D240" s="48"/>
      <c r="E240" s="48"/>
      <c r="F240" s="48"/>
    </row>
    <row r="241" spans="1:6" x14ac:dyDescent="0.25">
      <c r="A241" s="88" t="s">
        <v>407</v>
      </c>
      <c r="B241" s="48"/>
      <c r="C241" s="48"/>
      <c r="D241" s="48"/>
      <c r="E241" s="48"/>
      <c r="F241" s="48"/>
    </row>
    <row r="242" spans="1:6" x14ac:dyDescent="0.25">
      <c r="A242" s="88"/>
      <c r="B242" s="48"/>
      <c r="C242" s="48"/>
      <c r="D242" s="48"/>
      <c r="E242" s="48"/>
      <c r="F242" s="48"/>
    </row>
    <row r="243" spans="1:6" x14ac:dyDescent="0.25">
      <c r="A243" s="87" t="s">
        <v>410</v>
      </c>
      <c r="B243" s="48"/>
      <c r="C243" s="48"/>
      <c r="D243" s="48"/>
      <c r="E243" s="48"/>
      <c r="F243" s="48"/>
    </row>
    <row r="244" spans="1:6" x14ac:dyDescent="0.25">
      <c r="A244" s="87"/>
      <c r="B244" s="48"/>
      <c r="C244" s="48"/>
      <c r="D244" s="48"/>
      <c r="E244" s="48"/>
      <c r="F244" s="48"/>
    </row>
    <row r="245" spans="1:6" ht="39" customHeight="1" x14ac:dyDescent="0.25">
      <c r="A245" s="308" t="s">
        <v>408</v>
      </c>
      <c r="B245" s="308"/>
      <c r="C245" s="308"/>
      <c r="D245" s="308"/>
      <c r="E245" s="308"/>
      <c r="F245" s="308"/>
    </row>
    <row r="246" spans="1:6" x14ac:dyDescent="0.25">
      <c r="A246" s="88"/>
      <c r="B246" s="48"/>
      <c r="C246" s="48"/>
      <c r="D246" s="48"/>
      <c r="E246" s="48"/>
      <c r="F246" s="48"/>
    </row>
    <row r="247" spans="1:6" x14ac:dyDescent="0.25">
      <c r="A247" s="87" t="s">
        <v>411</v>
      </c>
      <c r="B247" s="48"/>
      <c r="C247" s="48"/>
      <c r="D247" s="48"/>
      <c r="E247" s="48"/>
      <c r="F247" s="48"/>
    </row>
    <row r="248" spans="1:6" x14ac:dyDescent="0.25">
      <c r="A248" s="88"/>
      <c r="B248" s="48"/>
      <c r="C248" s="48"/>
      <c r="D248" s="48"/>
      <c r="E248" s="48"/>
      <c r="F248" s="48"/>
    </row>
    <row r="249" spans="1:6" ht="73.5" customHeight="1" x14ac:dyDescent="0.25">
      <c r="A249" s="307" t="s">
        <v>507</v>
      </c>
      <c r="B249" s="307"/>
      <c r="C249" s="307"/>
      <c r="D249" s="307"/>
      <c r="E249" s="307"/>
      <c r="F249" s="307"/>
    </row>
    <row r="250" spans="1:6" ht="48.75" customHeight="1" x14ac:dyDescent="0.25">
      <c r="A250" s="307" t="s">
        <v>548</v>
      </c>
      <c r="B250" s="307"/>
      <c r="C250" s="307"/>
      <c r="D250" s="307"/>
      <c r="E250" s="307"/>
      <c r="F250" s="307"/>
    </row>
    <row r="251" spans="1:6" ht="36" customHeight="1" x14ac:dyDescent="0.25">
      <c r="A251" s="307" t="s">
        <v>549</v>
      </c>
      <c r="B251" s="307"/>
      <c r="C251" s="307"/>
      <c r="D251" s="307"/>
      <c r="E251" s="307"/>
      <c r="F251" s="307"/>
    </row>
    <row r="252" spans="1:6" ht="23.25" customHeight="1" x14ac:dyDescent="0.25">
      <c r="A252" s="307"/>
      <c r="B252" s="307"/>
      <c r="C252" s="307"/>
      <c r="D252" s="307"/>
      <c r="E252" s="307"/>
      <c r="F252" s="307"/>
    </row>
    <row r="253" spans="1:6" x14ac:dyDescent="0.25">
      <c r="A253" s="87" t="s">
        <v>412</v>
      </c>
      <c r="B253" s="48"/>
      <c r="C253" s="48"/>
      <c r="D253" s="48"/>
      <c r="E253" s="48"/>
      <c r="F253" s="48"/>
    </row>
    <row r="254" spans="1:6" ht="48.75" customHeight="1" x14ac:dyDescent="0.25">
      <c r="A254" s="308" t="s">
        <v>431</v>
      </c>
      <c r="B254" s="308"/>
      <c r="C254" s="308"/>
      <c r="D254" s="308"/>
      <c r="E254" s="308"/>
      <c r="F254" s="308"/>
    </row>
    <row r="255" spans="1:6" x14ac:dyDescent="0.25">
      <c r="A255" s="87"/>
      <c r="B255" s="48"/>
      <c r="C255" s="48"/>
      <c r="D255" s="48"/>
      <c r="E255" s="48"/>
      <c r="F255" s="48"/>
    </row>
    <row r="256" spans="1:6" x14ac:dyDescent="0.25">
      <c r="A256" s="87" t="s">
        <v>413</v>
      </c>
      <c r="B256" s="48"/>
      <c r="C256" s="48"/>
      <c r="D256" s="48"/>
      <c r="E256" s="48"/>
      <c r="F256" s="48"/>
    </row>
    <row r="257" spans="1:6" ht="54" customHeight="1" x14ac:dyDescent="0.25">
      <c r="A257" s="308" t="s">
        <v>432</v>
      </c>
      <c r="B257" s="308"/>
      <c r="C257" s="308"/>
      <c r="D257" s="308"/>
      <c r="E257" s="308"/>
      <c r="F257" s="308"/>
    </row>
    <row r="258" spans="1:6" x14ac:dyDescent="0.25">
      <c r="A258" s="87"/>
      <c r="B258" s="48"/>
      <c r="C258" s="48"/>
      <c r="D258" s="48"/>
      <c r="E258" s="48"/>
      <c r="F258" s="48"/>
    </row>
    <row r="259" spans="1:6" x14ac:dyDescent="0.25">
      <c r="A259" s="92" t="s">
        <v>498</v>
      </c>
      <c r="B259" s="48"/>
      <c r="C259" s="48"/>
      <c r="D259" s="48"/>
      <c r="E259" s="48"/>
      <c r="F259" s="48"/>
    </row>
    <row r="260" spans="1:6" ht="30" customHeight="1" x14ac:dyDescent="0.25">
      <c r="A260" s="308" t="s">
        <v>493</v>
      </c>
      <c r="B260" s="308"/>
      <c r="C260" s="308"/>
      <c r="D260" s="308"/>
      <c r="E260" s="308"/>
      <c r="F260" s="308"/>
    </row>
    <row r="261" spans="1:6" x14ac:dyDescent="0.25">
      <c r="A261" s="201"/>
      <c r="B261" s="201"/>
      <c r="C261" s="201"/>
      <c r="D261" s="201"/>
      <c r="E261" s="201"/>
      <c r="F261" s="201"/>
    </row>
    <row r="262" spans="1:6" ht="29.25" customHeight="1" x14ac:dyDescent="0.25">
      <c r="A262" s="307" t="s">
        <v>480</v>
      </c>
      <c r="B262" s="307"/>
      <c r="C262" s="307"/>
      <c r="D262" s="307"/>
      <c r="E262" s="307"/>
      <c r="F262" s="307"/>
    </row>
    <row r="263" spans="1:6" x14ac:dyDescent="0.25">
      <c r="A263" s="92"/>
      <c r="B263" s="48"/>
      <c r="C263" s="48"/>
      <c r="D263" s="201"/>
      <c r="E263" s="201"/>
      <c r="F263" s="201"/>
    </row>
    <row r="264" spans="1:6" ht="42" customHeight="1" x14ac:dyDescent="0.25">
      <c r="A264" s="307" t="s">
        <v>481</v>
      </c>
      <c r="B264" s="307"/>
      <c r="C264" s="307"/>
      <c r="D264" s="307"/>
      <c r="E264" s="307"/>
      <c r="F264" s="307"/>
    </row>
    <row r="265" spans="1:6" x14ac:dyDescent="0.25">
      <c r="A265" s="92"/>
      <c r="B265" s="48"/>
      <c r="C265" s="48"/>
      <c r="D265" s="201"/>
      <c r="E265" s="201"/>
      <c r="F265" s="201"/>
    </row>
    <row r="266" spans="1:6" ht="52.5" customHeight="1" x14ac:dyDescent="0.25">
      <c r="A266" s="307" t="s">
        <v>482</v>
      </c>
      <c r="B266" s="307"/>
      <c r="C266" s="307"/>
      <c r="D266" s="307"/>
      <c r="E266" s="307"/>
      <c r="F266" s="307"/>
    </row>
    <row r="267" spans="1:6" x14ac:dyDescent="0.25">
      <c r="A267" s="92"/>
      <c r="B267" s="48"/>
      <c r="C267" s="48"/>
      <c r="D267" s="201"/>
      <c r="E267" s="201"/>
      <c r="F267" s="201"/>
    </row>
    <row r="268" spans="1:6" x14ac:dyDescent="0.25">
      <c r="A268" s="92"/>
      <c r="B268" s="48"/>
      <c r="C268" s="48"/>
      <c r="D268" s="288"/>
      <c r="E268" s="288"/>
      <c r="F268" s="288"/>
    </row>
    <row r="269" spans="1:6" x14ac:dyDescent="0.25">
      <c r="A269" s="92"/>
      <c r="B269" s="48"/>
      <c r="C269" s="48"/>
      <c r="D269" s="288"/>
      <c r="E269" s="288"/>
      <c r="F269" s="288"/>
    </row>
    <row r="270" spans="1:6" x14ac:dyDescent="0.25">
      <c r="A270" s="92"/>
      <c r="B270" s="48"/>
      <c r="C270" s="48"/>
      <c r="D270" s="288"/>
      <c r="E270" s="288"/>
      <c r="F270" s="288"/>
    </row>
    <row r="271" spans="1:6" x14ac:dyDescent="0.25">
      <c r="A271" s="92"/>
      <c r="B271" s="48"/>
      <c r="C271" s="48"/>
      <c r="D271" s="288"/>
      <c r="E271" s="288"/>
      <c r="F271" s="288"/>
    </row>
    <row r="272" spans="1:6" x14ac:dyDescent="0.25">
      <c r="A272" s="92"/>
      <c r="B272" s="48"/>
      <c r="C272" s="48"/>
      <c r="D272" s="288"/>
      <c r="E272" s="288"/>
      <c r="F272" s="288"/>
    </row>
    <row r="273" spans="1:6" x14ac:dyDescent="0.25">
      <c r="A273" s="92"/>
      <c r="B273" s="48"/>
      <c r="C273" s="48"/>
      <c r="D273" s="288"/>
      <c r="E273" s="288"/>
      <c r="F273" s="288"/>
    </row>
    <row r="274" spans="1:6" x14ac:dyDescent="0.25">
      <c r="A274" s="92"/>
      <c r="B274" s="48"/>
      <c r="C274" s="48"/>
      <c r="D274" s="288"/>
      <c r="E274" s="288"/>
      <c r="F274" s="288"/>
    </row>
    <row r="275" spans="1:6" x14ac:dyDescent="0.25">
      <c r="A275" s="92"/>
      <c r="B275" s="48"/>
      <c r="C275" s="48"/>
      <c r="D275" s="288"/>
      <c r="E275" s="288"/>
      <c r="F275" s="288"/>
    </row>
    <row r="276" spans="1:6" x14ac:dyDescent="0.25">
      <c r="A276" s="92"/>
      <c r="B276" s="48"/>
      <c r="C276" s="48"/>
      <c r="D276" s="288"/>
      <c r="E276" s="288"/>
      <c r="F276" s="288"/>
    </row>
    <row r="277" spans="1:6" ht="60.75" customHeight="1" x14ac:dyDescent="0.25">
      <c r="A277" s="307" t="s">
        <v>483</v>
      </c>
      <c r="B277" s="307"/>
      <c r="C277" s="307"/>
      <c r="D277" s="307"/>
      <c r="E277" s="307"/>
      <c r="F277" s="307"/>
    </row>
    <row r="278" spans="1:6" x14ac:dyDescent="0.25">
      <c r="A278" s="92"/>
      <c r="B278" s="48"/>
      <c r="C278" s="48"/>
      <c r="D278" s="201"/>
      <c r="E278" s="201"/>
      <c r="F278" s="201"/>
    </row>
    <row r="279" spans="1:6" ht="43.5" customHeight="1" x14ac:dyDescent="0.25">
      <c r="A279" s="307" t="s">
        <v>484</v>
      </c>
      <c r="B279" s="307"/>
      <c r="C279" s="307"/>
      <c r="D279" s="307"/>
      <c r="E279" s="307"/>
      <c r="F279" s="307"/>
    </row>
    <row r="280" spans="1:6" x14ac:dyDescent="0.25">
      <c r="A280" s="307"/>
      <c r="B280" s="307"/>
      <c r="C280" s="307"/>
      <c r="D280" s="307"/>
      <c r="E280" s="307"/>
      <c r="F280" s="307"/>
    </row>
    <row r="281" spans="1:6" ht="51" customHeight="1" x14ac:dyDescent="0.25">
      <c r="A281" s="307" t="s">
        <v>485</v>
      </c>
      <c r="B281" s="307"/>
      <c r="C281" s="307"/>
      <c r="D281" s="307"/>
      <c r="E281" s="307"/>
      <c r="F281" s="307"/>
    </row>
    <row r="282" spans="1:6" x14ac:dyDescent="0.25">
      <c r="A282" s="92"/>
      <c r="B282" s="48"/>
      <c r="C282" s="48"/>
      <c r="D282" s="201"/>
      <c r="E282" s="201"/>
      <c r="F282" s="201"/>
    </row>
    <row r="283" spans="1:6" x14ac:dyDescent="0.25">
      <c r="A283" s="3" t="s">
        <v>499</v>
      </c>
      <c r="B283" s="48"/>
      <c r="C283" s="48"/>
      <c r="D283" s="201"/>
      <c r="E283" s="201"/>
      <c r="F283" s="201"/>
    </row>
    <row r="284" spans="1:6" x14ac:dyDescent="0.25">
      <c r="A284" s="92"/>
      <c r="B284" s="48"/>
      <c r="C284" s="48"/>
      <c r="D284" s="201"/>
      <c r="E284" s="201"/>
      <c r="F284" s="201"/>
    </row>
    <row r="285" spans="1:6" x14ac:dyDescent="0.25">
      <c r="A285" s="266" t="s">
        <v>500</v>
      </c>
      <c r="B285" s="48"/>
      <c r="C285" s="48"/>
      <c r="D285" s="201"/>
      <c r="E285" s="201"/>
      <c r="F285" s="201"/>
    </row>
    <row r="286" spans="1:6" x14ac:dyDescent="0.25">
      <c r="A286" s="307"/>
      <c r="B286" s="307"/>
      <c r="C286" s="307"/>
      <c r="D286" s="307"/>
      <c r="E286" s="307"/>
      <c r="F286" s="307"/>
    </row>
    <row r="287" spans="1:6" ht="60" customHeight="1" x14ac:dyDescent="0.25">
      <c r="A287" s="307" t="s">
        <v>501</v>
      </c>
      <c r="B287" s="307"/>
      <c r="C287" s="307"/>
      <c r="D287" s="307"/>
      <c r="E287" s="307"/>
      <c r="F287" s="307"/>
    </row>
    <row r="288" spans="1:6" x14ac:dyDescent="0.25">
      <c r="A288" s="92"/>
      <c r="B288" s="48"/>
      <c r="C288" s="48"/>
      <c r="D288" s="201"/>
      <c r="E288" s="201"/>
      <c r="F288" s="201"/>
    </row>
    <row r="289" spans="1:6" x14ac:dyDescent="0.25">
      <c r="A289" s="92"/>
      <c r="B289" s="48"/>
      <c r="C289" s="48"/>
      <c r="D289" s="201"/>
      <c r="E289" s="201"/>
      <c r="F289" s="201"/>
    </row>
    <row r="290" spans="1:6" x14ac:dyDescent="0.25">
      <c r="A290" s="92"/>
      <c r="B290" s="48"/>
      <c r="C290" s="48"/>
      <c r="D290" s="48"/>
      <c r="E290" s="48"/>
      <c r="F290" s="90"/>
    </row>
    <row r="291" spans="1:6" ht="15" customHeight="1" x14ac:dyDescent="0.25">
      <c r="A291" s="310" t="s">
        <v>502</v>
      </c>
      <c r="B291" s="310"/>
      <c r="C291" s="310"/>
      <c r="D291" s="310"/>
      <c r="E291" s="310"/>
      <c r="F291" s="90"/>
    </row>
    <row r="292" spans="1:6" x14ac:dyDescent="0.25">
      <c r="A292" s="88"/>
      <c r="B292" s="48"/>
      <c r="C292" s="48"/>
      <c r="D292" s="48"/>
      <c r="E292" s="48"/>
      <c r="F292" s="90"/>
    </row>
    <row r="293" spans="1:6" x14ac:dyDescent="0.25">
      <c r="A293" s="183" t="s">
        <v>503</v>
      </c>
      <c r="B293" s="90"/>
      <c r="C293" s="90"/>
      <c r="D293" s="90"/>
      <c r="E293" s="90"/>
      <c r="F293" s="90"/>
    </row>
    <row r="294" spans="1:6" ht="15" customHeight="1" x14ac:dyDescent="0.25">
      <c r="A294" s="307" t="s">
        <v>486</v>
      </c>
      <c r="B294" s="307"/>
      <c r="C294" s="307"/>
      <c r="D294" s="307"/>
      <c r="E294" s="307"/>
      <c r="F294" s="307"/>
    </row>
    <row r="295" spans="1:6" ht="34.5" customHeight="1" x14ac:dyDescent="0.25">
      <c r="A295" s="309" t="s">
        <v>414</v>
      </c>
      <c r="B295" s="309"/>
      <c r="C295" s="309"/>
      <c r="D295" s="309"/>
      <c r="E295" s="309"/>
      <c r="F295" s="309"/>
    </row>
    <row r="296" spans="1:6" ht="33" customHeight="1" x14ac:dyDescent="0.25">
      <c r="A296" s="309" t="s">
        <v>415</v>
      </c>
      <c r="B296" s="309"/>
      <c r="C296" s="309"/>
      <c r="D296" s="309"/>
      <c r="E296" s="309"/>
      <c r="F296" s="309"/>
    </row>
    <row r="297" spans="1:6" x14ac:dyDescent="0.25">
      <c r="A297" s="287"/>
      <c r="B297" s="48"/>
      <c r="C297" s="48"/>
      <c r="D297" s="48"/>
      <c r="E297" s="48"/>
      <c r="F297" s="90"/>
    </row>
    <row r="298" spans="1:6" x14ac:dyDescent="0.25">
      <c r="A298" s="87" t="s">
        <v>422</v>
      </c>
      <c r="B298" s="48"/>
      <c r="C298" s="48"/>
      <c r="D298" s="48"/>
      <c r="E298" s="48"/>
      <c r="F298" s="90"/>
    </row>
    <row r="299" spans="1:6" x14ac:dyDescent="0.25">
      <c r="A299" s="88" t="s">
        <v>416</v>
      </c>
      <c r="B299" s="48"/>
      <c r="C299" s="48"/>
      <c r="D299" s="48"/>
      <c r="E299" s="48"/>
      <c r="F299" s="48"/>
    </row>
    <row r="300" spans="1:6" x14ac:dyDescent="0.25">
      <c r="A300" s="88"/>
      <c r="B300" s="48"/>
      <c r="C300" s="48"/>
      <c r="D300" s="48"/>
      <c r="E300" s="48"/>
      <c r="F300" s="48"/>
    </row>
    <row r="301" spans="1:6" x14ac:dyDescent="0.25">
      <c r="A301" s="128" t="s">
        <v>417</v>
      </c>
      <c r="B301" s="128" t="s">
        <v>418</v>
      </c>
      <c r="C301" s="128" t="s">
        <v>450</v>
      </c>
      <c r="D301" s="128" t="s">
        <v>451</v>
      </c>
      <c r="E301" s="48"/>
      <c r="F301" s="48"/>
    </row>
    <row r="302" spans="1:6" x14ac:dyDescent="0.25">
      <c r="A302" s="184" t="s">
        <v>225</v>
      </c>
      <c r="B302" s="185" t="s">
        <v>226</v>
      </c>
      <c r="C302" s="186">
        <v>750000000</v>
      </c>
      <c r="D302" s="186">
        <v>750000000</v>
      </c>
      <c r="E302" s="48"/>
      <c r="F302" s="48"/>
    </row>
    <row r="303" spans="1:6" x14ac:dyDescent="0.25">
      <c r="A303" s="184" t="s">
        <v>419</v>
      </c>
      <c r="B303" s="185" t="s">
        <v>224</v>
      </c>
      <c r="C303" s="187">
        <v>329352570</v>
      </c>
      <c r="D303" s="187">
        <v>323752208</v>
      </c>
      <c r="E303" s="48"/>
      <c r="F303" s="48"/>
    </row>
    <row r="304" spans="1:6" x14ac:dyDescent="0.25">
      <c r="A304" s="184" t="s">
        <v>420</v>
      </c>
      <c r="B304" s="185" t="s">
        <v>224</v>
      </c>
      <c r="C304" s="187">
        <v>327714000</v>
      </c>
      <c r="D304" s="187">
        <v>322141500</v>
      </c>
      <c r="E304" s="48"/>
      <c r="F304" s="48"/>
    </row>
    <row r="305" spans="1:6" x14ac:dyDescent="0.25">
      <c r="A305" s="128" t="s">
        <v>369</v>
      </c>
      <c r="B305" s="171"/>
      <c r="C305" s="188">
        <f>SUM(C302:C304)</f>
        <v>1407066570</v>
      </c>
      <c r="D305" s="188">
        <v>1395893708</v>
      </c>
      <c r="E305" s="48"/>
      <c r="F305" s="48"/>
    </row>
    <row r="306" spans="1:6" x14ac:dyDescent="0.25">
      <c r="A306" s="189"/>
      <c r="B306" s="90"/>
      <c r="C306" s="190"/>
      <c r="D306" s="90"/>
      <c r="E306" s="48"/>
      <c r="F306" s="48"/>
    </row>
    <row r="307" spans="1:6" x14ac:dyDescent="0.25">
      <c r="A307" s="128" t="s">
        <v>421</v>
      </c>
      <c r="B307" s="128" t="s">
        <v>418</v>
      </c>
      <c r="C307" s="128" t="s">
        <v>450</v>
      </c>
      <c r="D307" s="128" t="s">
        <v>451</v>
      </c>
      <c r="E307" s="48"/>
      <c r="F307" s="48"/>
    </row>
    <row r="308" spans="1:6" x14ac:dyDescent="0.25">
      <c r="A308" s="184" t="s">
        <v>225</v>
      </c>
      <c r="B308" s="185" t="s">
        <v>226</v>
      </c>
      <c r="C308" s="186">
        <v>750000000</v>
      </c>
      <c r="D308" s="186">
        <v>750000000</v>
      </c>
      <c r="E308" s="48"/>
      <c r="F308" s="48"/>
    </row>
    <row r="309" spans="1:6" x14ac:dyDescent="0.25">
      <c r="A309" s="184" t="s">
        <v>419</v>
      </c>
      <c r="B309" s="185" t="s">
        <v>224</v>
      </c>
      <c r="C309" s="187">
        <v>329352570</v>
      </c>
      <c r="D309" s="187">
        <v>323752208</v>
      </c>
      <c r="E309" s="48"/>
      <c r="F309" s="48"/>
    </row>
    <row r="310" spans="1:6" x14ac:dyDescent="0.25">
      <c r="A310" s="184" t="s">
        <v>420</v>
      </c>
      <c r="B310" s="185" t="s">
        <v>224</v>
      </c>
      <c r="C310" s="187">
        <v>327714000</v>
      </c>
      <c r="D310" s="187">
        <v>322141500</v>
      </c>
      <c r="E310" s="48"/>
      <c r="F310" s="48"/>
    </row>
    <row r="311" spans="1:6" x14ac:dyDescent="0.25">
      <c r="A311" s="128" t="s">
        <v>369</v>
      </c>
      <c r="B311" s="171"/>
      <c r="C311" s="188">
        <f>SUM(C308:C310)</f>
        <v>1407066570</v>
      </c>
      <c r="D311" s="188">
        <v>1395893708</v>
      </c>
      <c r="E311" s="48"/>
      <c r="F311" s="48"/>
    </row>
    <row r="312" spans="1:6" x14ac:dyDescent="0.25">
      <c r="A312" s="88"/>
      <c r="B312" s="48"/>
      <c r="C312" s="182"/>
      <c r="D312" s="48"/>
      <c r="E312" s="48"/>
      <c r="F312" s="48"/>
    </row>
    <row r="313" spans="1:6" x14ac:dyDescent="0.25">
      <c r="A313" s="92" t="s">
        <v>504</v>
      </c>
      <c r="B313" s="92"/>
      <c r="C313" s="48"/>
      <c r="D313" s="48"/>
      <c r="E313" s="48"/>
      <c r="F313" s="48"/>
    </row>
    <row r="314" spans="1:6" x14ac:dyDescent="0.25">
      <c r="A314" s="87"/>
      <c r="B314" s="48"/>
      <c r="C314" s="48"/>
      <c r="D314" s="48"/>
      <c r="E314" s="48"/>
      <c r="F314" s="48"/>
    </row>
    <row r="315" spans="1:6" x14ac:dyDescent="0.25">
      <c r="A315" s="88" t="s">
        <v>423</v>
      </c>
      <c r="B315" s="48"/>
      <c r="C315" s="48"/>
      <c r="D315" s="48"/>
      <c r="E315" s="48"/>
      <c r="F315" s="48"/>
    </row>
    <row r="316" spans="1:6" x14ac:dyDescent="0.25">
      <c r="A316" s="88"/>
      <c r="B316" s="48"/>
      <c r="C316" s="48"/>
      <c r="D316" s="48"/>
      <c r="E316" s="48"/>
      <c r="F316" s="48"/>
    </row>
    <row r="317" spans="1:6" x14ac:dyDescent="0.25">
      <c r="A317" s="87" t="s">
        <v>505</v>
      </c>
      <c r="B317" s="92"/>
      <c r="C317" s="48"/>
      <c r="D317" s="48"/>
      <c r="E317" s="48"/>
      <c r="F317" s="48"/>
    </row>
    <row r="318" spans="1:6" x14ac:dyDescent="0.25">
      <c r="A318" s="87"/>
      <c r="B318" s="48"/>
      <c r="C318" s="48"/>
      <c r="D318" s="48"/>
      <c r="E318" s="48"/>
      <c r="F318" s="48"/>
    </row>
    <row r="319" spans="1:6" ht="36" customHeight="1" x14ac:dyDescent="0.25">
      <c r="A319" s="307" t="s">
        <v>424</v>
      </c>
      <c r="B319" s="307"/>
      <c r="C319" s="307"/>
      <c r="D319" s="307"/>
      <c r="E319" s="307"/>
      <c r="F319" s="307"/>
    </row>
    <row r="320" spans="1:6" ht="27.75" customHeight="1" x14ac:dyDescent="0.25">
      <c r="A320" s="307" t="s">
        <v>425</v>
      </c>
      <c r="B320" s="307"/>
      <c r="C320" s="307"/>
      <c r="D320" s="307"/>
      <c r="E320" s="307"/>
      <c r="F320" s="307"/>
    </row>
    <row r="321" spans="1:6" ht="33" customHeight="1" x14ac:dyDescent="0.25">
      <c r="A321" s="307" t="s">
        <v>426</v>
      </c>
      <c r="B321" s="307"/>
      <c r="C321" s="307"/>
      <c r="D321" s="307"/>
      <c r="E321" s="307"/>
      <c r="F321" s="307"/>
    </row>
    <row r="322" spans="1:6" ht="31.5" customHeight="1" x14ac:dyDescent="0.25">
      <c r="A322" s="307" t="s">
        <v>427</v>
      </c>
      <c r="B322" s="307"/>
      <c r="C322" s="307"/>
      <c r="D322" s="307"/>
      <c r="E322" s="307"/>
      <c r="F322" s="307"/>
    </row>
    <row r="323" spans="1:6" x14ac:dyDescent="0.25">
      <c r="A323" s="88"/>
      <c r="B323" s="48"/>
      <c r="C323" s="48"/>
      <c r="D323" s="48"/>
      <c r="E323" s="48"/>
      <c r="F323" s="48"/>
    </row>
    <row r="324" spans="1:6" x14ac:dyDescent="0.25">
      <c r="A324" s="88"/>
      <c r="B324" s="48"/>
      <c r="C324" s="48"/>
      <c r="D324" s="48"/>
      <c r="E324" s="48"/>
      <c r="F324" s="48"/>
    </row>
    <row r="325" spans="1:6" x14ac:dyDescent="0.25">
      <c r="A325" s="87" t="s">
        <v>506</v>
      </c>
      <c r="B325" s="92"/>
      <c r="C325" s="48"/>
      <c r="D325" s="48"/>
      <c r="E325" s="48"/>
      <c r="F325" s="48"/>
    </row>
    <row r="326" spans="1:6" x14ac:dyDescent="0.25">
      <c r="A326" s="88"/>
      <c r="B326" s="48"/>
      <c r="C326" s="48"/>
      <c r="D326" s="48"/>
      <c r="E326" s="48"/>
      <c r="F326" s="48"/>
    </row>
    <row r="327" spans="1:6" x14ac:dyDescent="0.25">
      <c r="A327" s="307" t="s">
        <v>428</v>
      </c>
      <c r="B327" s="307"/>
      <c r="C327" s="307"/>
      <c r="D327" s="307"/>
      <c r="E327" s="307"/>
      <c r="F327" s="48"/>
    </row>
    <row r="328" spans="1:6" x14ac:dyDescent="0.25">
      <c r="A328" s="202"/>
      <c r="B328" s="202"/>
      <c r="C328" s="202"/>
      <c r="D328" s="202"/>
      <c r="E328" s="202"/>
      <c r="F328" s="48"/>
    </row>
    <row r="329" spans="1:6" x14ac:dyDescent="0.25">
      <c r="A329" s="202"/>
      <c r="B329" s="202"/>
      <c r="C329" s="202"/>
      <c r="D329" s="202"/>
      <c r="E329" s="202"/>
      <c r="F329" s="48"/>
    </row>
    <row r="330" spans="1:6" x14ac:dyDescent="0.25">
      <c r="A330" s="202"/>
      <c r="B330" s="202"/>
      <c r="C330" s="202"/>
      <c r="D330" s="202"/>
      <c r="E330" s="202"/>
      <c r="F330" s="48"/>
    </row>
    <row r="331" spans="1:6" x14ac:dyDescent="0.25">
      <c r="A331" s="202"/>
      <c r="B331" s="202"/>
      <c r="C331" s="202"/>
      <c r="D331" s="202"/>
      <c r="E331" s="202"/>
      <c r="F331" s="48"/>
    </row>
    <row r="332" spans="1:6" x14ac:dyDescent="0.25">
      <c r="A332" s="202"/>
      <c r="B332" s="202"/>
      <c r="C332" s="202"/>
      <c r="D332" s="202"/>
      <c r="E332" s="202"/>
      <c r="F332" s="48"/>
    </row>
    <row r="333" spans="1:6" x14ac:dyDescent="0.25">
      <c r="A333" s="202"/>
      <c r="B333" s="202"/>
      <c r="C333" s="202"/>
      <c r="D333" s="202"/>
      <c r="E333" s="202"/>
      <c r="F333" s="48"/>
    </row>
    <row r="334" spans="1:6" x14ac:dyDescent="0.25">
      <c r="A334" s="202"/>
      <c r="B334" s="202"/>
      <c r="C334" s="202"/>
      <c r="D334" s="202"/>
      <c r="E334" s="202"/>
      <c r="F334" s="48"/>
    </row>
    <row r="335" spans="1:6" x14ac:dyDescent="0.25">
      <c r="A335" s="202"/>
      <c r="B335" s="202"/>
      <c r="C335" s="202"/>
      <c r="D335" s="202"/>
      <c r="E335" s="202"/>
      <c r="F335" s="48"/>
    </row>
    <row r="336" spans="1:6" x14ac:dyDescent="0.25">
      <c r="A336" s="202"/>
      <c r="B336" s="202"/>
      <c r="C336" s="202"/>
      <c r="D336" s="202"/>
      <c r="E336" s="202"/>
      <c r="F336" s="48"/>
    </row>
    <row r="337" spans="1:6" x14ac:dyDescent="0.25">
      <c r="A337" s="202"/>
      <c r="B337" s="202"/>
      <c r="C337" s="202"/>
      <c r="D337" s="202"/>
      <c r="E337" s="202"/>
      <c r="F337" s="48"/>
    </row>
    <row r="341" spans="1:6" x14ac:dyDescent="0.25">
      <c r="A341" s="3"/>
    </row>
    <row r="342" spans="1:6" x14ac:dyDescent="0.25">
      <c r="A342" s="3"/>
    </row>
  </sheetData>
  <mergeCells count="49">
    <mergeCell ref="A60:F60"/>
    <mergeCell ref="A1:F1"/>
    <mergeCell ref="A7:E7"/>
    <mergeCell ref="A3:E3"/>
    <mergeCell ref="A2:E2"/>
    <mergeCell ref="A59:F59"/>
    <mergeCell ref="A70:F71"/>
    <mergeCell ref="A72:F72"/>
    <mergeCell ref="A73:F73"/>
    <mergeCell ref="A167:F167"/>
    <mergeCell ref="A245:F245"/>
    <mergeCell ref="A249:F249"/>
    <mergeCell ref="A250:F250"/>
    <mergeCell ref="A251:F251"/>
    <mergeCell ref="A291:E291"/>
    <mergeCell ref="A254:F254"/>
    <mergeCell ref="A257:F257"/>
    <mergeCell ref="A260:F260"/>
    <mergeCell ref="A262:F262"/>
    <mergeCell ref="A264:F264"/>
    <mergeCell ref="A266:F266"/>
    <mergeCell ref="A277:F277"/>
    <mergeCell ref="A279:F279"/>
    <mergeCell ref="A280:F280"/>
    <mergeCell ref="A281:F281"/>
    <mergeCell ref="A286:F286"/>
    <mergeCell ref="A287:F287"/>
    <mergeCell ref="A252:F252"/>
    <mergeCell ref="A295:F295"/>
    <mergeCell ref="A296:F296"/>
    <mergeCell ref="A319:F319"/>
    <mergeCell ref="A320:F320"/>
    <mergeCell ref="A294:F294"/>
    <mergeCell ref="A321:F321"/>
    <mergeCell ref="A322:F322"/>
    <mergeCell ref="A327:E327"/>
    <mergeCell ref="A12:F12"/>
    <mergeCell ref="A16:F16"/>
    <mergeCell ref="A21:F21"/>
    <mergeCell ref="A22:F22"/>
    <mergeCell ref="A25:F25"/>
    <mergeCell ref="A28:F28"/>
    <mergeCell ref="A41:F41"/>
    <mergeCell ref="A46:F46"/>
    <mergeCell ref="A49:F49"/>
    <mergeCell ref="A50:F50"/>
    <mergeCell ref="A67:F67"/>
    <mergeCell ref="A63:F63"/>
    <mergeCell ref="A64:F64"/>
  </mergeCells>
  <printOptions horizontalCentered="1"/>
  <pageMargins left="0.23622047244094491" right="0.23622047244094491" top="0.94488188976377963" bottom="0.74803149606299213" header="0.31496062992125984" footer="0.31496062992125984"/>
  <pageSetup paperSize="9" scale="63" fitToWidth="0" fitToHeight="0" orientation="portrait" r:id="rId1"/>
  <headerFooter>
    <oddHeader>&amp;C&amp;G</oddHeader>
  </headerFooter>
  <rowBreaks count="4" manualBreakCount="4">
    <brk id="39" max="16383" man="1"/>
    <brk id="164" max="5" man="1"/>
    <brk id="229" max="5" man="1"/>
    <brk id="276" max="5"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15"/>
  <sheetViews>
    <sheetView view="pageBreakPreview" topLeftCell="B99" zoomScale="70" zoomScaleNormal="80" zoomScaleSheetLayoutView="70" workbookViewId="0">
      <selection activeCell="G44" sqref="G44"/>
    </sheetView>
  </sheetViews>
  <sheetFormatPr baseColWidth="10" defaultRowHeight="15" x14ac:dyDescent="0.25"/>
  <cols>
    <col min="1" max="1" width="40.7109375" style="84" customWidth="1"/>
    <col min="2" max="2" width="18.7109375" style="84" customWidth="1"/>
    <col min="3" max="3" width="22.7109375" style="84" customWidth="1"/>
    <col min="4" max="4" width="16.42578125" style="84" customWidth="1"/>
    <col min="5" max="5" width="23.7109375" style="84" customWidth="1"/>
    <col min="6" max="6" width="24.85546875" style="210" customWidth="1"/>
    <col min="7" max="7" width="15.85546875" style="84" customWidth="1"/>
    <col min="8" max="8" width="20.5703125" style="84" customWidth="1"/>
    <col min="9" max="9" width="15" style="84" bestFit="1" customWidth="1"/>
    <col min="10" max="10" width="14.140625" style="84" customWidth="1"/>
    <col min="11" max="16384" width="11.42578125" style="84"/>
  </cols>
  <sheetData>
    <row r="1" spans="1:10" x14ac:dyDescent="0.25">
      <c r="A1" s="86" t="s">
        <v>345</v>
      </c>
      <c r="C1" s="48"/>
      <c r="D1" s="48"/>
      <c r="E1" s="48"/>
      <c r="F1" s="48"/>
    </row>
    <row r="2" spans="1:10" x14ac:dyDescent="0.25">
      <c r="A2" s="85"/>
      <c r="B2" s="48"/>
      <c r="C2" s="48"/>
      <c r="D2" s="48"/>
      <c r="E2" s="48"/>
      <c r="F2" s="48"/>
    </row>
    <row r="3" spans="1:10" x14ac:dyDescent="0.25">
      <c r="A3" s="85" t="s">
        <v>328</v>
      </c>
      <c r="C3" s="48"/>
      <c r="D3" s="48"/>
      <c r="E3" s="48"/>
      <c r="F3" s="48"/>
    </row>
    <row r="4" spans="1:10" x14ac:dyDescent="0.25">
      <c r="A4" s="99"/>
      <c r="B4" s="48"/>
      <c r="C4" s="48"/>
      <c r="D4" s="48"/>
      <c r="E4" s="48"/>
      <c r="F4" s="48"/>
    </row>
    <row r="5" spans="1:10" ht="58.5" customHeight="1" x14ac:dyDescent="0.25">
      <c r="A5" s="308" t="s">
        <v>466</v>
      </c>
      <c r="B5" s="308"/>
      <c r="C5" s="308"/>
      <c r="D5" s="308"/>
      <c r="E5" s="308"/>
      <c r="F5" s="48"/>
    </row>
    <row r="6" spans="1:10" x14ac:dyDescent="0.25">
      <c r="A6" s="99"/>
      <c r="B6" s="48"/>
      <c r="C6" s="48"/>
      <c r="D6" s="48"/>
      <c r="E6" s="48"/>
      <c r="F6" s="48"/>
    </row>
    <row r="7" spans="1:10" ht="15.75" thickBot="1" x14ac:dyDescent="0.3">
      <c r="A7" s="325" t="s">
        <v>467</v>
      </c>
      <c r="B7" s="325"/>
      <c r="C7" s="245" t="s">
        <v>450</v>
      </c>
      <c r="D7" s="245" t="s">
        <v>451</v>
      </c>
      <c r="F7" s="48"/>
    </row>
    <row r="8" spans="1:10" x14ac:dyDescent="0.25">
      <c r="A8" s="326" t="s">
        <v>468</v>
      </c>
      <c r="B8" s="326"/>
      <c r="C8" s="246">
        <v>6554.28</v>
      </c>
      <c r="D8" s="246">
        <v>6442.33</v>
      </c>
      <c r="F8" s="48"/>
    </row>
    <row r="9" spans="1:10" x14ac:dyDescent="0.25">
      <c r="A9" s="326" t="s">
        <v>469</v>
      </c>
      <c r="B9" s="326"/>
      <c r="C9" s="246">
        <v>6571.72</v>
      </c>
      <c r="D9" s="246">
        <v>6463.95</v>
      </c>
      <c r="F9" s="48"/>
    </row>
    <row r="12" spans="1:10" x14ac:dyDescent="0.25">
      <c r="A12" s="85" t="s">
        <v>329</v>
      </c>
      <c r="C12" s="48"/>
      <c r="D12" s="48"/>
      <c r="E12" s="48"/>
      <c r="F12" s="227"/>
      <c r="G12" s="48"/>
      <c r="I12" s="48"/>
      <c r="J12" s="48"/>
    </row>
    <row r="13" spans="1:10" x14ac:dyDescent="0.25">
      <c r="A13" s="85"/>
      <c r="B13" s="48"/>
      <c r="C13" s="48"/>
      <c r="D13" s="48"/>
      <c r="E13" s="48"/>
      <c r="F13" s="227"/>
      <c r="G13" s="48"/>
      <c r="H13" s="48"/>
      <c r="J13" s="48"/>
    </row>
    <row r="14" spans="1:10" x14ac:dyDescent="0.25">
      <c r="A14" s="102" t="s">
        <v>181</v>
      </c>
      <c r="B14" s="105"/>
      <c r="C14" s="105"/>
      <c r="D14" s="323" t="s">
        <v>450</v>
      </c>
      <c r="E14" s="323"/>
      <c r="F14" s="323" t="s">
        <v>451</v>
      </c>
      <c r="G14" s="323"/>
      <c r="H14" s="323"/>
      <c r="I14" s="48"/>
      <c r="J14" s="48"/>
    </row>
    <row r="15" spans="1:10" ht="66" customHeight="1" x14ac:dyDescent="0.25">
      <c r="A15" s="154" t="s">
        <v>182</v>
      </c>
      <c r="B15" s="154" t="s">
        <v>184</v>
      </c>
      <c r="C15" s="154" t="s">
        <v>185</v>
      </c>
      <c r="D15" s="154" t="s">
        <v>547</v>
      </c>
      <c r="E15" s="154" t="s">
        <v>183</v>
      </c>
      <c r="F15" s="226" t="s">
        <v>185</v>
      </c>
      <c r="G15" s="93" t="s">
        <v>186</v>
      </c>
      <c r="H15" s="93" t="s">
        <v>187</v>
      </c>
      <c r="I15" s="48"/>
      <c r="J15" s="48"/>
    </row>
    <row r="16" spans="1:10" x14ac:dyDescent="0.25">
      <c r="A16" s="154" t="s">
        <v>72</v>
      </c>
      <c r="B16" s="155"/>
      <c r="C16" s="156"/>
      <c r="D16" s="156"/>
      <c r="E16" s="157"/>
      <c r="F16" s="228"/>
      <c r="G16" s="123"/>
      <c r="H16" s="123"/>
      <c r="I16" s="48"/>
      <c r="J16" s="48"/>
    </row>
    <row r="17" spans="1:10" x14ac:dyDescent="0.25">
      <c r="A17" s="154" t="s">
        <v>188</v>
      </c>
      <c r="B17" s="155"/>
      <c r="C17" s="156"/>
      <c r="D17" s="156"/>
      <c r="E17" s="157"/>
      <c r="F17" s="228"/>
      <c r="G17" s="89"/>
      <c r="H17" s="89"/>
      <c r="I17" s="48"/>
      <c r="J17" s="48"/>
    </row>
    <row r="18" spans="1:10" x14ac:dyDescent="0.25">
      <c r="A18" s="59" t="s">
        <v>330</v>
      </c>
      <c r="B18" s="155"/>
      <c r="C18" s="156"/>
      <c r="D18" s="156"/>
      <c r="E18" s="157"/>
      <c r="F18" s="228"/>
      <c r="G18" s="89"/>
      <c r="H18" s="89"/>
      <c r="I18" s="324"/>
      <c r="J18" s="324"/>
    </row>
    <row r="19" spans="1:10" x14ac:dyDescent="0.25">
      <c r="A19" s="124" t="s">
        <v>50</v>
      </c>
      <c r="B19" s="155" t="s">
        <v>338</v>
      </c>
      <c r="C19" s="156">
        <f>1128.42+2932.4+201532.412</f>
        <v>205593.23200000002</v>
      </c>
      <c r="D19" s="156">
        <v>6375.54</v>
      </c>
      <c r="E19" s="157">
        <v>1347532044</v>
      </c>
      <c r="F19" s="228">
        <v>116577.75</v>
      </c>
      <c r="G19" s="267">
        <v>6442.33</v>
      </c>
      <c r="H19" s="126">
        <v>751001613</v>
      </c>
      <c r="I19" s="321"/>
      <c r="J19" s="321"/>
    </row>
    <row r="20" spans="1:10" x14ac:dyDescent="0.25">
      <c r="A20" s="59" t="s">
        <v>331</v>
      </c>
      <c r="B20" s="155"/>
      <c r="C20" s="156"/>
      <c r="D20" s="156"/>
      <c r="E20" s="157"/>
      <c r="F20" s="228"/>
      <c r="G20" s="268"/>
      <c r="H20" s="268"/>
      <c r="I20" s="327"/>
      <c r="J20" s="327"/>
    </row>
    <row r="21" spans="1:10" x14ac:dyDescent="0.25">
      <c r="A21" s="124" t="s">
        <v>52</v>
      </c>
      <c r="B21" s="155" t="s">
        <v>338</v>
      </c>
      <c r="C21" s="156"/>
      <c r="D21" s="156">
        <v>6375.54</v>
      </c>
      <c r="E21" s="157">
        <v>639212597</v>
      </c>
      <c r="F21" s="228" t="s">
        <v>513</v>
      </c>
      <c r="G21" s="268" t="s">
        <v>513</v>
      </c>
      <c r="H21" s="268" t="s">
        <v>513</v>
      </c>
      <c r="I21" s="321"/>
      <c r="J21" s="321"/>
    </row>
    <row r="22" spans="1:10" ht="30" x14ac:dyDescent="0.25">
      <c r="A22" s="124" t="s">
        <v>267</v>
      </c>
      <c r="B22" s="155" t="s">
        <v>338</v>
      </c>
      <c r="C22" s="156"/>
      <c r="D22" s="156">
        <v>6375.54</v>
      </c>
      <c r="E22" s="157">
        <v>3665999</v>
      </c>
      <c r="F22" s="228" t="s">
        <v>513</v>
      </c>
      <c r="G22" s="268" t="s">
        <v>513</v>
      </c>
      <c r="H22" s="268" t="s">
        <v>513</v>
      </c>
      <c r="I22" s="321"/>
      <c r="J22" s="321"/>
    </row>
    <row r="23" spans="1:10" x14ac:dyDescent="0.25">
      <c r="A23" s="154" t="s">
        <v>189</v>
      </c>
      <c r="B23" s="155"/>
      <c r="C23" s="156"/>
      <c r="D23" s="156"/>
      <c r="E23" s="157"/>
      <c r="F23" s="228"/>
      <c r="G23" s="268"/>
      <c r="H23" s="268"/>
      <c r="I23" s="324"/>
      <c r="J23" s="324"/>
    </row>
    <row r="24" spans="1:10" x14ac:dyDescent="0.25">
      <c r="A24" s="59" t="s">
        <v>332</v>
      </c>
      <c r="B24" s="155"/>
      <c r="C24" s="156"/>
      <c r="D24" s="156"/>
      <c r="E24" s="157"/>
      <c r="F24" s="221"/>
      <c r="G24" s="145"/>
      <c r="H24" s="145"/>
      <c r="I24" s="324"/>
      <c r="J24" s="324"/>
    </row>
    <row r="25" spans="1:10" x14ac:dyDescent="0.25">
      <c r="A25" s="124" t="s">
        <v>333</v>
      </c>
      <c r="B25" s="155" t="s">
        <v>338</v>
      </c>
      <c r="C25" s="156">
        <f>50250+50000</f>
        <v>100250</v>
      </c>
      <c r="D25" s="156">
        <v>6375.54</v>
      </c>
      <c r="E25" s="157">
        <f>320370885+318777000</f>
        <v>639147885</v>
      </c>
      <c r="F25" s="228">
        <v>100250</v>
      </c>
      <c r="G25" s="267">
        <v>6442.33</v>
      </c>
      <c r="H25" s="126">
        <v>645893708</v>
      </c>
      <c r="I25" s="321"/>
      <c r="J25" s="321"/>
    </row>
    <row r="26" spans="1:10" ht="30" x14ac:dyDescent="0.25">
      <c r="A26" s="124" t="s">
        <v>334</v>
      </c>
      <c r="B26" s="155" t="s">
        <v>338</v>
      </c>
      <c r="C26" s="156">
        <f>3316.1+1199.97</f>
        <v>4516.07</v>
      </c>
      <c r="D26" s="156">
        <v>6375.54</v>
      </c>
      <c r="E26" s="157">
        <f>30281647+16091672</f>
        <v>46373319</v>
      </c>
      <c r="F26" s="228">
        <v>5894.85</v>
      </c>
      <c r="G26" s="267">
        <v>6442.33</v>
      </c>
      <c r="H26" s="126">
        <v>37979516</v>
      </c>
      <c r="I26" s="321"/>
      <c r="J26" s="321"/>
    </row>
    <row r="27" spans="1:10" x14ac:dyDescent="0.25">
      <c r="A27" s="154" t="s">
        <v>335</v>
      </c>
      <c r="B27" s="155"/>
      <c r="C27" s="156"/>
      <c r="D27" s="156"/>
      <c r="E27" s="157"/>
      <c r="F27" s="228">
        <v>3120</v>
      </c>
      <c r="G27" s="267">
        <v>6463.95</v>
      </c>
      <c r="H27" s="126">
        <v>20167524</v>
      </c>
      <c r="I27" s="324"/>
      <c r="J27" s="324"/>
    </row>
    <row r="28" spans="1:10" x14ac:dyDescent="0.25">
      <c r="A28" s="154" t="s">
        <v>74</v>
      </c>
      <c r="B28" s="155"/>
      <c r="C28" s="156"/>
      <c r="D28" s="156"/>
      <c r="E28" s="157"/>
      <c r="F28" s="228">
        <v>8727.27</v>
      </c>
      <c r="G28" s="267">
        <v>6463.95</v>
      </c>
      <c r="H28" s="126">
        <v>56412637</v>
      </c>
      <c r="I28" s="101"/>
      <c r="J28" s="225"/>
    </row>
    <row r="29" spans="1:10" x14ac:dyDescent="0.25">
      <c r="A29" s="59" t="s">
        <v>336</v>
      </c>
      <c r="B29" s="155"/>
      <c r="C29" s="156"/>
      <c r="D29" s="155"/>
      <c r="E29" s="157"/>
      <c r="F29" s="228"/>
      <c r="G29" s="89"/>
      <c r="H29" s="89"/>
      <c r="I29" s="48"/>
      <c r="J29" s="94"/>
    </row>
    <row r="30" spans="1:10" x14ac:dyDescent="0.25">
      <c r="A30" s="124" t="s">
        <v>514</v>
      </c>
      <c r="B30" s="155"/>
      <c r="C30" s="156">
        <v>9900</v>
      </c>
      <c r="D30" s="155">
        <f>+E30/C30</f>
        <v>6571.73</v>
      </c>
      <c r="E30" s="157">
        <v>65060127</v>
      </c>
      <c r="F30" s="228"/>
      <c r="G30" s="89"/>
      <c r="H30" s="89"/>
      <c r="I30" s="48"/>
      <c r="J30" s="94"/>
    </row>
    <row r="31" spans="1:10" ht="30" x14ac:dyDescent="0.25">
      <c r="A31" s="124" t="s">
        <v>337</v>
      </c>
      <c r="B31" s="155" t="s">
        <v>338</v>
      </c>
      <c r="C31" s="156"/>
      <c r="D31" s="155"/>
      <c r="E31" s="157"/>
      <c r="F31" s="228">
        <v>440</v>
      </c>
      <c r="G31" s="89">
        <v>5960.94</v>
      </c>
      <c r="H31" s="180">
        <v>2809272</v>
      </c>
      <c r="I31" s="95"/>
      <c r="J31" s="94"/>
    </row>
    <row r="32" spans="1:10" x14ac:dyDescent="0.25">
      <c r="A32" s="158"/>
      <c r="B32" s="158"/>
      <c r="C32" s="158"/>
      <c r="D32" s="158"/>
      <c r="E32" s="158"/>
      <c r="F32" s="229"/>
      <c r="G32" s="125"/>
      <c r="H32" s="125"/>
      <c r="I32" s="48"/>
      <c r="J32" s="48"/>
    </row>
    <row r="33" spans="1:10" x14ac:dyDescent="0.25">
      <c r="A33" s="158"/>
      <c r="B33" s="158"/>
      <c r="C33" s="158"/>
      <c r="D33" s="158"/>
      <c r="E33" s="158"/>
      <c r="F33" s="229"/>
      <c r="G33" s="125"/>
      <c r="H33" s="125"/>
      <c r="I33" s="48"/>
      <c r="J33" s="48"/>
    </row>
    <row r="34" spans="1:10" x14ac:dyDescent="0.25">
      <c r="A34" s="158"/>
      <c r="B34" s="158"/>
      <c r="C34" s="158"/>
      <c r="D34" s="158"/>
      <c r="E34" s="158"/>
      <c r="F34" s="229"/>
      <c r="G34" s="125"/>
      <c r="H34" s="125"/>
      <c r="I34" s="48"/>
      <c r="J34" s="48"/>
    </row>
    <row r="35" spans="1:10" x14ac:dyDescent="0.25">
      <c r="A35" s="158"/>
      <c r="B35" s="158"/>
      <c r="C35" s="158"/>
      <c r="D35" s="158"/>
      <c r="E35" s="158"/>
      <c r="F35" s="229"/>
      <c r="G35" s="125"/>
      <c r="H35" s="125"/>
      <c r="I35" s="48"/>
      <c r="J35" s="48"/>
    </row>
    <row r="36" spans="1:10" x14ac:dyDescent="0.25">
      <c r="A36" s="158"/>
      <c r="B36" s="158"/>
      <c r="C36" s="158"/>
      <c r="D36" s="158"/>
      <c r="E36" s="158"/>
      <c r="F36" s="229"/>
      <c r="G36" s="125"/>
      <c r="H36" s="125"/>
      <c r="I36" s="48"/>
      <c r="J36" s="48"/>
    </row>
    <row r="37" spans="1:10" x14ac:dyDescent="0.25">
      <c r="A37" s="158"/>
      <c r="B37" s="158"/>
      <c r="C37" s="158"/>
      <c r="D37" s="158"/>
      <c r="E37" s="158"/>
      <c r="F37" s="229"/>
      <c r="G37" s="125"/>
      <c r="H37" s="125"/>
      <c r="I37" s="48"/>
      <c r="J37" s="48"/>
    </row>
    <row r="38" spans="1:10" x14ac:dyDescent="0.25">
      <c r="A38" s="158"/>
      <c r="B38" s="158"/>
      <c r="C38" s="158"/>
      <c r="D38" s="158"/>
      <c r="E38" s="158"/>
      <c r="F38" s="229"/>
      <c r="G38" s="125"/>
      <c r="H38" s="125"/>
      <c r="I38" s="48"/>
      <c r="J38" s="48"/>
    </row>
    <row r="39" spans="1:10" x14ac:dyDescent="0.25">
      <c r="A39" s="158"/>
      <c r="B39" s="158"/>
      <c r="C39" s="158"/>
      <c r="D39" s="158"/>
      <c r="E39" s="158"/>
      <c r="F39" s="229"/>
      <c r="G39" s="125"/>
      <c r="H39" s="125"/>
      <c r="I39" s="48"/>
      <c r="J39" s="48"/>
    </row>
    <row r="40" spans="1:10" x14ac:dyDescent="0.25">
      <c r="A40" s="158"/>
      <c r="B40" s="158"/>
      <c r="C40" s="158"/>
      <c r="D40" s="158"/>
      <c r="E40" s="158"/>
      <c r="F40" s="229"/>
      <c r="G40" s="125"/>
      <c r="H40" s="125"/>
      <c r="I40" s="48"/>
      <c r="J40" s="48"/>
    </row>
    <row r="41" spans="1:10" x14ac:dyDescent="0.25">
      <c r="A41" s="322" t="s">
        <v>340</v>
      </c>
      <c r="B41" s="322"/>
      <c r="C41" s="322"/>
      <c r="D41" s="153"/>
      <c r="E41" s="153"/>
      <c r="F41" s="230"/>
      <c r="G41" s="48"/>
      <c r="H41" s="48"/>
      <c r="I41" s="48"/>
      <c r="J41" s="48"/>
    </row>
    <row r="42" spans="1:10" x14ac:dyDescent="0.25">
      <c r="A42" s="159"/>
      <c r="B42" s="153"/>
      <c r="C42" s="153"/>
      <c r="D42" s="153"/>
      <c r="E42" s="153"/>
      <c r="F42" s="230"/>
      <c r="G42" s="48"/>
      <c r="H42" s="48"/>
      <c r="I42" s="48"/>
      <c r="J42" s="48"/>
    </row>
    <row r="43" spans="1:10" ht="68.25" customHeight="1" x14ac:dyDescent="0.25">
      <c r="A43" s="154" t="s">
        <v>190</v>
      </c>
      <c r="B43" s="154" t="s">
        <v>191</v>
      </c>
      <c r="C43" s="154" t="s">
        <v>192</v>
      </c>
      <c r="D43" s="154" t="s">
        <v>193</v>
      </c>
      <c r="E43" s="154" t="s">
        <v>194</v>
      </c>
      <c r="F43" s="229"/>
      <c r="G43" s="48"/>
      <c r="H43" s="48"/>
      <c r="I43" s="48"/>
      <c r="J43" s="48"/>
    </row>
    <row r="44" spans="1:10" ht="45" customHeight="1" x14ac:dyDescent="0.25">
      <c r="A44" s="155" t="s">
        <v>195</v>
      </c>
      <c r="B44" s="177">
        <v>6554.28</v>
      </c>
      <c r="C44" s="178">
        <v>358296424</v>
      </c>
      <c r="D44" s="269">
        <v>6442.33</v>
      </c>
      <c r="E44" s="270">
        <v>491860052</v>
      </c>
      <c r="F44" s="231"/>
      <c r="G44" s="48"/>
      <c r="H44" s="48"/>
      <c r="I44" s="48"/>
      <c r="J44" s="48"/>
    </row>
    <row r="45" spans="1:10" ht="45" customHeight="1" x14ac:dyDescent="0.25">
      <c r="A45" s="155" t="s">
        <v>196</v>
      </c>
      <c r="B45" s="177"/>
      <c r="C45" s="178"/>
      <c r="D45" s="271" t="s">
        <v>470</v>
      </c>
      <c r="E45" s="270" t="s">
        <v>470</v>
      </c>
      <c r="F45" s="231"/>
      <c r="G45" s="48"/>
      <c r="H45" s="48"/>
      <c r="I45" s="48"/>
      <c r="J45" s="48"/>
    </row>
    <row r="46" spans="1:10" ht="45" customHeight="1" x14ac:dyDescent="0.25">
      <c r="A46" s="155" t="s">
        <v>197</v>
      </c>
      <c r="B46" s="177"/>
      <c r="C46" s="178"/>
      <c r="D46" s="271" t="s">
        <v>470</v>
      </c>
      <c r="E46" s="270" t="s">
        <v>470</v>
      </c>
      <c r="F46" s="231"/>
      <c r="G46" s="48"/>
      <c r="H46" s="48"/>
      <c r="I46" s="48"/>
      <c r="J46" s="48"/>
    </row>
    <row r="47" spans="1:10" ht="45" customHeight="1" x14ac:dyDescent="0.25">
      <c r="A47" s="155" t="s">
        <v>198</v>
      </c>
      <c r="B47" s="179">
        <v>6571.73</v>
      </c>
      <c r="C47" s="178">
        <f>-861891-333285296</f>
        <v>-334147187</v>
      </c>
      <c r="D47" s="269">
        <v>6463.95</v>
      </c>
      <c r="E47" s="270">
        <v>-375742188</v>
      </c>
      <c r="F47" s="231"/>
      <c r="G47" s="48"/>
      <c r="H47" s="48"/>
      <c r="I47" s="48"/>
      <c r="J47" s="48"/>
    </row>
    <row r="48" spans="1:10" ht="18" customHeight="1" x14ac:dyDescent="0.25">
      <c r="A48" s="160"/>
      <c r="B48" s="153"/>
      <c r="C48" s="153"/>
      <c r="D48" s="153"/>
      <c r="E48" s="153"/>
      <c r="F48" s="230"/>
      <c r="G48" s="48"/>
      <c r="H48" s="48"/>
      <c r="I48" s="48"/>
      <c r="J48" s="48"/>
    </row>
    <row r="49" spans="1:10" x14ac:dyDescent="0.25">
      <c r="A49" s="87" t="s">
        <v>346</v>
      </c>
      <c r="C49" s="48"/>
      <c r="D49" s="48"/>
      <c r="E49" s="48"/>
      <c r="F49" s="227"/>
      <c r="G49" s="48"/>
      <c r="H49" s="48"/>
      <c r="I49" s="48"/>
      <c r="J49" s="48"/>
    </row>
    <row r="50" spans="1:10" x14ac:dyDescent="0.25">
      <c r="A50" s="88" t="s">
        <v>339</v>
      </c>
      <c r="B50" s="48"/>
      <c r="C50" s="48"/>
      <c r="D50" s="48"/>
      <c r="E50" s="48"/>
      <c r="F50" s="227"/>
      <c r="G50" s="48"/>
      <c r="H50" s="48"/>
      <c r="I50" s="48"/>
      <c r="J50" s="48"/>
    </row>
    <row r="51" spans="1:10" x14ac:dyDescent="0.25">
      <c r="A51" s="88"/>
      <c r="B51" s="48"/>
      <c r="C51" s="48"/>
      <c r="D51" s="48"/>
      <c r="E51" s="48"/>
      <c r="F51" s="227"/>
      <c r="G51" s="48"/>
      <c r="H51" s="48"/>
      <c r="I51" s="48"/>
      <c r="J51" s="48"/>
    </row>
    <row r="52" spans="1:10" x14ac:dyDescent="0.25">
      <c r="A52" s="237" t="s">
        <v>190</v>
      </c>
      <c r="B52" s="213" t="s">
        <v>450</v>
      </c>
      <c r="C52" s="213" t="s">
        <v>451</v>
      </c>
      <c r="D52" s="48"/>
      <c r="E52" s="48"/>
      <c r="F52" s="227"/>
      <c r="G52" s="48"/>
      <c r="H52" s="48"/>
      <c r="I52" s="48"/>
      <c r="J52" s="48"/>
    </row>
    <row r="53" spans="1:10" x14ac:dyDescent="0.25">
      <c r="A53" s="215" t="s">
        <v>341</v>
      </c>
      <c r="B53" s="218"/>
      <c r="C53" s="218"/>
      <c r="D53" s="48"/>
      <c r="E53" s="48"/>
      <c r="F53" s="227"/>
      <c r="G53" s="48"/>
      <c r="H53" s="48"/>
      <c r="I53" s="48"/>
      <c r="J53" s="48"/>
    </row>
    <row r="54" spans="1:10" x14ac:dyDescent="0.25">
      <c r="A54" s="215" t="s">
        <v>342</v>
      </c>
      <c r="B54" s="218"/>
      <c r="C54" s="218"/>
      <c r="D54" s="48"/>
      <c r="E54" s="48"/>
      <c r="F54" s="227"/>
      <c r="G54" s="48"/>
      <c r="H54" s="48"/>
      <c r="I54" s="48"/>
      <c r="J54" s="48"/>
    </row>
    <row r="55" spans="1:10" x14ac:dyDescent="0.25">
      <c r="A55" s="214" t="s">
        <v>515</v>
      </c>
      <c r="B55" s="217">
        <v>16448</v>
      </c>
      <c r="C55" s="217">
        <v>3871</v>
      </c>
      <c r="D55" s="48"/>
      <c r="E55" s="48"/>
      <c r="F55" s="227"/>
      <c r="G55" s="48"/>
      <c r="H55" s="48"/>
      <c r="I55" s="48"/>
      <c r="J55" s="48"/>
    </row>
    <row r="56" spans="1:10" x14ac:dyDescent="0.25">
      <c r="A56" s="214" t="s">
        <v>516</v>
      </c>
      <c r="B56" s="217">
        <v>7395981</v>
      </c>
      <c r="C56" s="217">
        <v>76993059</v>
      </c>
      <c r="D56" s="48"/>
      <c r="E56" s="48"/>
      <c r="F56" s="227"/>
      <c r="G56" s="48"/>
      <c r="H56" s="48"/>
      <c r="I56" s="48"/>
      <c r="J56" s="48"/>
    </row>
    <row r="57" spans="1:10" x14ac:dyDescent="0.25">
      <c r="A57" s="214" t="s">
        <v>517</v>
      </c>
      <c r="B57" s="217">
        <v>19219771</v>
      </c>
      <c r="C57" s="217">
        <v>19989906</v>
      </c>
      <c r="D57" s="48"/>
      <c r="E57" s="48"/>
      <c r="F57" s="227"/>
      <c r="G57" s="48"/>
      <c r="H57" s="48"/>
      <c r="I57" s="48"/>
      <c r="J57" s="48"/>
    </row>
    <row r="58" spans="1:10" x14ac:dyDescent="0.25">
      <c r="A58" s="214" t="s">
        <v>518</v>
      </c>
      <c r="B58" s="217">
        <v>1320899844</v>
      </c>
      <c r="C58" s="217">
        <v>654014777</v>
      </c>
      <c r="D58" s="48"/>
      <c r="E58" s="48"/>
      <c r="F58" s="227"/>
      <c r="G58" s="48"/>
      <c r="H58" s="48"/>
      <c r="I58" s="48"/>
      <c r="J58" s="48"/>
    </row>
    <row r="59" spans="1:10" x14ac:dyDescent="0.25">
      <c r="A59" s="237" t="s">
        <v>256</v>
      </c>
      <c r="B59" s="216">
        <f>SUM(B55:B58)</f>
        <v>1347532044</v>
      </c>
      <c r="C59" s="216">
        <v>751001613</v>
      </c>
      <c r="D59" s="48"/>
      <c r="E59" s="48"/>
      <c r="F59" s="227"/>
      <c r="G59" s="48"/>
      <c r="H59" s="48"/>
      <c r="I59" s="48"/>
      <c r="J59" s="48"/>
    </row>
    <row r="60" spans="1:10" x14ac:dyDescent="0.25">
      <c r="A60" s="88"/>
      <c r="B60" s="48"/>
      <c r="C60" s="48"/>
      <c r="D60" s="48"/>
      <c r="E60" s="48"/>
      <c r="F60" s="227"/>
      <c r="G60" s="48"/>
      <c r="H60" s="48"/>
      <c r="I60" s="48"/>
      <c r="J60" s="48"/>
    </row>
    <row r="61" spans="1:10" x14ac:dyDescent="0.25">
      <c r="A61" s="88"/>
      <c r="B61" s="48"/>
      <c r="C61" s="48"/>
      <c r="D61" s="48"/>
      <c r="E61" s="48"/>
      <c r="F61" s="227"/>
      <c r="G61" s="48"/>
      <c r="H61" s="48"/>
      <c r="I61" s="48"/>
      <c r="J61" s="48"/>
    </row>
    <row r="62" spans="1:10" x14ac:dyDescent="0.25">
      <c r="A62" s="88"/>
      <c r="B62" s="48"/>
      <c r="C62" s="48"/>
      <c r="D62" s="48"/>
      <c r="E62" s="48"/>
      <c r="F62" s="227"/>
      <c r="G62" s="48"/>
      <c r="H62" s="48"/>
      <c r="I62" s="48"/>
      <c r="J62" s="48"/>
    </row>
    <row r="63" spans="1:10" x14ac:dyDescent="0.25">
      <c r="A63" s="88"/>
      <c r="B63" s="48"/>
      <c r="C63" s="48"/>
      <c r="D63" s="48"/>
      <c r="E63" s="48"/>
      <c r="F63" s="227"/>
      <c r="G63" s="48"/>
      <c r="H63" s="48"/>
      <c r="I63" s="48"/>
      <c r="J63" s="48"/>
    </row>
    <row r="64" spans="1:10" x14ac:dyDescent="0.25">
      <c r="A64" s="88"/>
      <c r="B64" s="48"/>
      <c r="C64" s="48"/>
      <c r="D64" s="48"/>
      <c r="E64" s="48"/>
      <c r="F64" s="227"/>
      <c r="G64" s="48"/>
      <c r="H64" s="48"/>
      <c r="I64" s="48"/>
      <c r="J64" s="48"/>
    </row>
    <row r="65" spans="1:10" x14ac:dyDescent="0.25">
      <c r="A65" s="88"/>
      <c r="B65" s="48"/>
      <c r="C65" s="48"/>
      <c r="D65" s="48"/>
      <c r="E65" s="48"/>
      <c r="F65" s="227"/>
      <c r="G65" s="48"/>
      <c r="H65" s="48"/>
      <c r="I65" s="48"/>
      <c r="J65" s="48"/>
    </row>
    <row r="66" spans="1:10" x14ac:dyDescent="0.25">
      <c r="A66" s="88"/>
      <c r="B66" s="48"/>
      <c r="C66" s="48"/>
      <c r="D66" s="48"/>
      <c r="E66" s="48"/>
      <c r="F66" s="227"/>
      <c r="G66" s="48"/>
      <c r="H66" s="48"/>
      <c r="I66" s="48"/>
      <c r="J66" s="48"/>
    </row>
    <row r="67" spans="1:10" x14ac:dyDescent="0.25">
      <c r="A67" s="88"/>
      <c r="B67" s="48"/>
      <c r="C67" s="48"/>
      <c r="D67" s="48"/>
      <c r="E67" s="48"/>
      <c r="F67" s="227"/>
      <c r="G67" s="48"/>
      <c r="H67" s="48"/>
      <c r="I67" s="48"/>
      <c r="J67" s="48"/>
    </row>
    <row r="68" spans="1:10" x14ac:dyDescent="0.25">
      <c r="A68" s="88"/>
      <c r="B68" s="48"/>
      <c r="C68" s="48"/>
      <c r="D68" s="48"/>
      <c r="E68" s="48"/>
      <c r="F68" s="227"/>
      <c r="G68" s="48"/>
      <c r="H68" s="48"/>
      <c r="I68" s="48"/>
      <c r="J68" s="48"/>
    </row>
    <row r="69" spans="1:10" x14ac:dyDescent="0.25">
      <c r="A69" s="88"/>
      <c r="B69" s="48"/>
      <c r="C69" s="48"/>
      <c r="D69" s="48"/>
      <c r="E69" s="48"/>
      <c r="F69" s="227"/>
      <c r="G69" s="48"/>
      <c r="H69" s="48"/>
      <c r="I69" s="48"/>
      <c r="J69" s="48"/>
    </row>
    <row r="70" spans="1:10" x14ac:dyDescent="0.25">
      <c r="A70" s="88"/>
      <c r="B70" s="48"/>
      <c r="C70" s="48"/>
      <c r="D70" s="48"/>
      <c r="E70" s="48"/>
      <c r="F70" s="227"/>
      <c r="G70" s="48"/>
      <c r="H70" s="48"/>
      <c r="I70" s="48"/>
      <c r="J70" s="48"/>
    </row>
    <row r="71" spans="1:10" x14ac:dyDescent="0.25">
      <c r="A71" s="88"/>
      <c r="B71" s="48"/>
      <c r="C71" s="48"/>
      <c r="D71" s="48"/>
      <c r="E71" s="48"/>
      <c r="F71" s="227"/>
      <c r="G71" s="48"/>
      <c r="H71" s="48"/>
      <c r="I71" s="48"/>
      <c r="J71" s="48"/>
    </row>
    <row r="72" spans="1:10" x14ac:dyDescent="0.25">
      <c r="A72" s="88"/>
      <c r="B72" s="48"/>
      <c r="C72" s="48"/>
      <c r="D72" s="48"/>
      <c r="E72" s="48"/>
      <c r="F72" s="227"/>
      <c r="G72" s="48"/>
      <c r="H72" s="48"/>
      <c r="I72" s="48"/>
      <c r="J72" s="48"/>
    </row>
    <row r="73" spans="1:10" x14ac:dyDescent="0.25">
      <c r="A73" s="88"/>
      <c r="B73" s="48"/>
      <c r="C73" s="48"/>
      <c r="D73" s="48"/>
      <c r="E73" s="48"/>
      <c r="F73" s="227"/>
      <c r="G73" s="48"/>
      <c r="H73" s="48"/>
      <c r="I73" s="48"/>
      <c r="J73" s="48"/>
    </row>
    <row r="74" spans="1:10" x14ac:dyDescent="0.25">
      <c r="A74" s="96" t="s">
        <v>347</v>
      </c>
      <c r="C74" s="48"/>
      <c r="D74" s="48"/>
      <c r="E74" s="48"/>
      <c r="F74" s="227"/>
      <c r="G74" s="48"/>
      <c r="H74" s="48"/>
      <c r="I74" s="48"/>
      <c r="J74" s="48"/>
    </row>
    <row r="75" spans="1:10" x14ac:dyDescent="0.25">
      <c r="A75" s="88" t="s">
        <v>348</v>
      </c>
      <c r="B75" s="48"/>
      <c r="C75" s="48"/>
      <c r="D75" s="48"/>
      <c r="E75" s="48"/>
      <c r="F75" s="227"/>
      <c r="G75" s="48"/>
      <c r="H75" s="48"/>
      <c r="I75" s="48"/>
      <c r="J75" s="48"/>
    </row>
    <row r="76" spans="1:10" ht="18" customHeight="1" x14ac:dyDescent="0.25">
      <c r="A76" s="307" t="s">
        <v>349</v>
      </c>
      <c r="B76" s="307"/>
      <c r="C76" s="307"/>
      <c r="D76" s="307"/>
      <c r="E76" s="307"/>
      <c r="F76" s="307"/>
      <c r="G76" s="307"/>
      <c r="H76" s="307"/>
      <c r="I76" s="307"/>
      <c r="J76" s="307"/>
    </row>
    <row r="77" spans="1:10" ht="19.5" customHeight="1" x14ac:dyDescent="0.25">
      <c r="A77" s="307" t="s">
        <v>350</v>
      </c>
      <c r="B77" s="307"/>
      <c r="C77" s="307"/>
      <c r="D77" s="307"/>
      <c r="E77" s="307"/>
      <c r="F77" s="307"/>
      <c r="G77" s="307"/>
      <c r="H77" s="307"/>
      <c r="I77" s="307"/>
      <c r="J77" s="307"/>
    </row>
    <row r="78" spans="1:10" ht="15" customHeight="1" x14ac:dyDescent="0.25">
      <c r="A78" s="307" t="s">
        <v>351</v>
      </c>
      <c r="B78" s="307"/>
      <c r="C78" s="307"/>
      <c r="D78" s="307"/>
      <c r="E78" s="307"/>
      <c r="F78" s="307"/>
      <c r="G78" s="307"/>
      <c r="H78" s="307"/>
      <c r="I78" s="307"/>
      <c r="J78" s="307"/>
    </row>
    <row r="79" spans="1:10" ht="33" customHeight="1" x14ac:dyDescent="0.25">
      <c r="A79" s="307" t="s">
        <v>352</v>
      </c>
      <c r="B79" s="307"/>
      <c r="C79" s="307"/>
      <c r="D79" s="307"/>
      <c r="E79" s="307"/>
      <c r="F79" s="307"/>
      <c r="G79" s="307"/>
      <c r="H79" s="307"/>
      <c r="I79" s="307"/>
      <c r="J79" s="307"/>
    </row>
    <row r="80" spans="1:10" x14ac:dyDescent="0.25">
      <c r="A80" s="88"/>
      <c r="B80" s="48"/>
      <c r="C80" s="48"/>
      <c r="D80" s="48"/>
      <c r="E80" s="48"/>
      <c r="F80" s="227"/>
      <c r="G80" s="48"/>
      <c r="H80" s="48"/>
      <c r="I80" s="48"/>
      <c r="J80" s="48"/>
    </row>
    <row r="81" spans="1:10" x14ac:dyDescent="0.25">
      <c r="A81" s="87" t="s">
        <v>353</v>
      </c>
      <c r="B81" s="48"/>
      <c r="C81" s="48"/>
      <c r="D81" s="48"/>
      <c r="E81" s="48"/>
      <c r="F81" s="227"/>
      <c r="G81" s="48"/>
      <c r="H81" s="48"/>
      <c r="I81" s="48"/>
      <c r="J81" s="48"/>
    </row>
    <row r="82" spans="1:10" ht="27" customHeight="1" x14ac:dyDescent="0.25">
      <c r="A82" s="317" t="s">
        <v>199</v>
      </c>
      <c r="B82" s="317"/>
      <c r="C82" s="317"/>
      <c r="D82" s="317"/>
      <c r="E82" s="317"/>
      <c r="F82" s="232"/>
      <c r="G82" s="122"/>
      <c r="H82" s="318" t="s">
        <v>444</v>
      </c>
      <c r="I82" s="319"/>
      <c r="J82" s="320"/>
    </row>
    <row r="83" spans="1:10" s="100" customFormat="1" ht="25.5" x14ac:dyDescent="0.25">
      <c r="A83" s="213" t="s">
        <v>519</v>
      </c>
      <c r="B83" s="213" t="s">
        <v>520</v>
      </c>
      <c r="C83" s="213" t="s">
        <v>521</v>
      </c>
      <c r="D83" s="213" t="s">
        <v>522</v>
      </c>
      <c r="E83" s="213" t="s">
        <v>523</v>
      </c>
      <c r="F83" s="213" t="s">
        <v>524</v>
      </c>
      <c r="G83" s="213" t="s">
        <v>525</v>
      </c>
      <c r="H83" s="213" t="s">
        <v>526</v>
      </c>
      <c r="I83" s="213" t="s">
        <v>527</v>
      </c>
      <c r="J83" s="93"/>
    </row>
    <row r="84" spans="1:10" x14ac:dyDescent="0.25">
      <c r="A84" s="215" t="s">
        <v>528</v>
      </c>
      <c r="B84" s="272"/>
      <c r="C84" s="272"/>
      <c r="D84" s="272"/>
      <c r="E84" s="272"/>
      <c r="F84" s="272"/>
      <c r="G84" s="220"/>
      <c r="H84" s="220"/>
      <c r="I84" s="220"/>
      <c r="J84" s="130"/>
    </row>
    <row r="85" spans="1:10" ht="15" customHeight="1" x14ac:dyDescent="0.25">
      <c r="A85" s="215" t="s">
        <v>533</v>
      </c>
      <c r="B85" s="238"/>
      <c r="C85" s="218"/>
      <c r="D85" s="274"/>
      <c r="E85" s="217"/>
      <c r="F85" s="217"/>
      <c r="G85" s="275"/>
      <c r="H85" s="275"/>
      <c r="I85" s="275"/>
      <c r="J85" s="200"/>
    </row>
    <row r="86" spans="1:10" ht="15" customHeight="1" x14ac:dyDescent="0.25">
      <c r="A86" s="215" t="s">
        <v>530</v>
      </c>
      <c r="B86" s="238"/>
      <c r="C86" s="218"/>
      <c r="D86" s="274"/>
      <c r="E86" s="217"/>
      <c r="F86" s="217"/>
      <c r="G86" s="275"/>
      <c r="H86" s="275"/>
      <c r="I86" s="275"/>
      <c r="J86" s="200"/>
    </row>
    <row r="87" spans="1:10" ht="15" customHeight="1" x14ac:dyDescent="0.25">
      <c r="A87" s="215"/>
      <c r="B87" s="215"/>
      <c r="C87" s="215"/>
      <c r="D87" s="215"/>
      <c r="E87" s="216"/>
      <c r="F87" s="216"/>
      <c r="G87" s="220"/>
      <c r="H87" s="220"/>
      <c r="I87" s="220"/>
      <c r="J87" s="200"/>
    </row>
    <row r="88" spans="1:10" ht="15" customHeight="1" x14ac:dyDescent="0.25">
      <c r="A88" s="215" t="s">
        <v>532</v>
      </c>
      <c r="B88" s="215"/>
      <c r="C88" s="215"/>
      <c r="D88" s="215"/>
      <c r="E88" s="216"/>
      <c r="F88" s="216"/>
      <c r="G88" s="220"/>
      <c r="H88" s="220"/>
      <c r="I88" s="220"/>
      <c r="J88" s="130"/>
    </row>
    <row r="89" spans="1:10" ht="15" customHeight="1" x14ac:dyDescent="0.25">
      <c r="A89" s="215" t="s">
        <v>534</v>
      </c>
      <c r="B89" s="128"/>
      <c r="C89" s="131">
        <v>0</v>
      </c>
      <c r="D89" s="199"/>
      <c r="E89" s="199">
        <v>0</v>
      </c>
      <c r="F89" s="222">
        <v>14100220576</v>
      </c>
      <c r="G89" s="167">
        <v>43876405</v>
      </c>
      <c r="H89" s="132">
        <v>0</v>
      </c>
      <c r="I89" s="132">
        <v>0</v>
      </c>
      <c r="J89" s="132"/>
    </row>
    <row r="90" spans="1:10" ht="15" customHeight="1" x14ac:dyDescent="0.25">
      <c r="A90" s="215" t="s">
        <v>535</v>
      </c>
      <c r="B90" s="128"/>
      <c r="C90" s="133"/>
      <c r="D90" s="199"/>
      <c r="E90" s="199"/>
      <c r="F90" s="233"/>
      <c r="G90" s="134"/>
      <c r="H90" s="134"/>
      <c r="I90" s="134"/>
      <c r="J90" s="134"/>
    </row>
    <row r="91" spans="1:10" ht="15" customHeight="1" x14ac:dyDescent="0.25">
      <c r="A91" s="127"/>
      <c r="B91" s="128"/>
      <c r="C91" s="133"/>
      <c r="D91" s="199"/>
      <c r="E91" s="199"/>
      <c r="F91" s="233"/>
      <c r="G91" s="134"/>
      <c r="H91" s="134"/>
      <c r="I91" s="134"/>
      <c r="J91" s="134"/>
    </row>
    <row r="92" spans="1:10" ht="15" customHeight="1" x14ac:dyDescent="0.25">
      <c r="A92" s="127" t="s">
        <v>531</v>
      </c>
      <c r="B92" s="128"/>
      <c r="C92" s="128"/>
      <c r="D92" s="199"/>
      <c r="E92" s="199"/>
      <c r="F92" s="234"/>
      <c r="G92" s="135"/>
      <c r="H92" s="135"/>
      <c r="I92" s="135"/>
      <c r="J92" s="135"/>
    </row>
    <row r="93" spans="1:10" x14ac:dyDescent="0.25">
      <c r="A93" s="272" t="s">
        <v>550</v>
      </c>
      <c r="B93" s="238" t="s">
        <v>226</v>
      </c>
      <c r="C93" s="218">
        <v>1</v>
      </c>
      <c r="D93" s="217">
        <v>200000000</v>
      </c>
      <c r="E93" s="217">
        <v>750000000</v>
      </c>
      <c r="F93" s="184"/>
      <c r="G93" s="273">
        <v>8800000000</v>
      </c>
      <c r="H93" s="273">
        <v>1726980832</v>
      </c>
      <c r="I93" s="273">
        <v>13587936192</v>
      </c>
      <c r="J93" s="135"/>
    </row>
    <row r="94" spans="1:10" x14ac:dyDescent="0.25">
      <c r="A94" s="272" t="s">
        <v>551</v>
      </c>
      <c r="B94" s="238" t="s">
        <v>224</v>
      </c>
      <c r="C94" s="218">
        <v>50</v>
      </c>
      <c r="D94" s="274">
        <v>1005</v>
      </c>
      <c r="E94" s="217">
        <v>329352570</v>
      </c>
      <c r="F94" s="218">
        <v>1493165</v>
      </c>
      <c r="G94" s="275">
        <v>476000000000</v>
      </c>
      <c r="H94" s="275" t="s">
        <v>529</v>
      </c>
      <c r="I94" s="275">
        <v>556184319388</v>
      </c>
      <c r="J94" s="135"/>
    </row>
    <row r="95" spans="1:10" s="91" customFormat="1" x14ac:dyDescent="0.25">
      <c r="A95" s="272" t="s">
        <v>552</v>
      </c>
      <c r="B95" s="238" t="s">
        <v>224</v>
      </c>
      <c r="C95" s="218">
        <v>1</v>
      </c>
      <c r="D95" s="274">
        <v>50000</v>
      </c>
      <c r="E95" s="217">
        <v>327714000</v>
      </c>
      <c r="F95" s="217">
        <v>1548981</v>
      </c>
      <c r="G95" s="275">
        <v>277910000000</v>
      </c>
      <c r="H95" s="275">
        <v>104444434298</v>
      </c>
      <c r="I95" s="275">
        <v>581677167613</v>
      </c>
      <c r="J95" s="135"/>
    </row>
    <row r="96" spans="1:10" s="91" customFormat="1" x14ac:dyDescent="0.25">
      <c r="A96" s="215" t="s">
        <v>534</v>
      </c>
      <c r="B96" s="128"/>
      <c r="C96" s="128"/>
      <c r="D96" s="239"/>
      <c r="E96" s="239"/>
      <c r="F96" s="234"/>
      <c r="G96" s="135"/>
      <c r="H96" s="135"/>
      <c r="I96" s="135"/>
      <c r="J96" s="135"/>
    </row>
    <row r="97" spans="1:10" s="91" customFormat="1" x14ac:dyDescent="0.25">
      <c r="A97" s="215" t="s">
        <v>535</v>
      </c>
      <c r="B97" s="128"/>
      <c r="C97" s="128"/>
      <c r="D97" s="239"/>
      <c r="E97" s="239"/>
      <c r="F97" s="234"/>
      <c r="G97" s="135"/>
      <c r="H97" s="135"/>
      <c r="I97" s="135"/>
      <c r="J97" s="135"/>
    </row>
    <row r="98" spans="1:10" s="91" customFormat="1" x14ac:dyDescent="0.25">
      <c r="A98" s="136"/>
      <c r="B98" s="137"/>
      <c r="C98" s="138"/>
      <c r="D98" s="138"/>
      <c r="E98" s="138"/>
      <c r="F98" s="235"/>
      <c r="G98" s="139"/>
      <c r="H98" s="139"/>
      <c r="I98" s="139"/>
      <c r="J98" s="90"/>
    </row>
    <row r="99" spans="1:10" s="91" customFormat="1" x14ac:dyDescent="0.25">
      <c r="A99" s="141"/>
      <c r="B99" s="142"/>
      <c r="C99" s="142"/>
      <c r="D99" s="142"/>
      <c r="E99" s="48"/>
      <c r="F99" s="227"/>
      <c r="G99" s="48"/>
      <c r="H99" s="48"/>
      <c r="I99" s="48"/>
      <c r="J99" s="48"/>
    </row>
    <row r="100" spans="1:10" s="91" customFormat="1" x14ac:dyDescent="0.25">
      <c r="A100" s="141" t="s">
        <v>359</v>
      </c>
      <c r="B100" s="142"/>
      <c r="C100" s="142"/>
      <c r="D100" s="142"/>
      <c r="E100" s="48"/>
      <c r="F100" s="227"/>
      <c r="G100" s="48"/>
      <c r="H100" s="48"/>
      <c r="I100" s="48"/>
      <c r="J100" s="48"/>
    </row>
    <row r="101" spans="1:10" s="91" customFormat="1" x14ac:dyDescent="0.25">
      <c r="A101" s="143"/>
      <c r="B101" s="143"/>
      <c r="C101" s="143"/>
      <c r="D101" s="315" t="s">
        <v>358</v>
      </c>
      <c r="E101" s="316"/>
      <c r="F101" s="236"/>
      <c r="G101" s="144"/>
      <c r="H101" s="101"/>
      <c r="I101" s="48"/>
      <c r="J101" s="48"/>
    </row>
    <row r="102" spans="1:10" s="91" customFormat="1" x14ac:dyDescent="0.25">
      <c r="A102" s="93" t="s">
        <v>201</v>
      </c>
      <c r="B102" s="93" t="s">
        <v>354</v>
      </c>
      <c r="C102" s="93" t="s">
        <v>200</v>
      </c>
      <c r="D102" s="93" t="s">
        <v>355</v>
      </c>
      <c r="E102" s="93" t="s">
        <v>356</v>
      </c>
      <c r="F102" s="93" t="s">
        <v>357</v>
      </c>
      <c r="G102" s="84"/>
      <c r="H102" s="48"/>
      <c r="I102" s="48"/>
      <c r="J102" s="48"/>
    </row>
    <row r="103" spans="1:10" s="91" customFormat="1" x14ac:dyDescent="0.25">
      <c r="A103" s="243" t="s">
        <v>536</v>
      </c>
      <c r="B103" s="140">
        <v>299497035</v>
      </c>
      <c r="C103" s="140">
        <v>329352570</v>
      </c>
      <c r="D103" s="150">
        <v>0</v>
      </c>
      <c r="E103" s="199">
        <v>50250</v>
      </c>
      <c r="F103" s="140">
        <v>329352570</v>
      </c>
      <c r="G103" s="84"/>
      <c r="H103" s="48"/>
      <c r="I103" s="48"/>
      <c r="J103" s="48"/>
    </row>
    <row r="104" spans="1:10" s="91" customFormat="1" x14ac:dyDescent="0.25">
      <c r="A104" s="243" t="s">
        <v>537</v>
      </c>
      <c r="B104" s="140">
        <v>298007000</v>
      </c>
      <c r="C104" s="140">
        <v>327714000</v>
      </c>
      <c r="D104" s="150">
        <v>0</v>
      </c>
      <c r="E104" s="199">
        <v>50000</v>
      </c>
      <c r="F104" s="140">
        <v>327714000</v>
      </c>
      <c r="G104" s="84"/>
      <c r="H104" s="48"/>
      <c r="I104" s="48"/>
      <c r="J104" s="48"/>
    </row>
    <row r="105" spans="1:10" s="91" customFormat="1" x14ac:dyDescent="0.25">
      <c r="A105" s="127" t="s">
        <v>538</v>
      </c>
      <c r="B105" s="196">
        <f>SUM(B103:B104)</f>
        <v>597504035</v>
      </c>
      <c r="C105" s="171">
        <f>SUM(C103:C104)</f>
        <v>657066570</v>
      </c>
      <c r="D105" s="129">
        <v>0</v>
      </c>
      <c r="E105" s="181"/>
      <c r="F105" s="197">
        <f>SUM(F103:F104)</f>
        <v>657066570</v>
      </c>
      <c r="G105" s="84"/>
      <c r="H105" s="48"/>
      <c r="I105" s="48"/>
      <c r="J105" s="48"/>
    </row>
    <row r="106" spans="1:10" s="91" customFormat="1" x14ac:dyDescent="0.25">
      <c r="A106" s="127" t="s">
        <v>539</v>
      </c>
      <c r="B106" s="146">
        <v>597504035</v>
      </c>
      <c r="C106" s="146">
        <v>645893708</v>
      </c>
      <c r="D106" s="244"/>
      <c r="E106" s="244"/>
      <c r="F106" s="146">
        <v>645893708</v>
      </c>
      <c r="G106" s="84"/>
      <c r="H106" s="48"/>
      <c r="I106" s="48"/>
      <c r="J106" s="48"/>
    </row>
    <row r="107" spans="1:10" x14ac:dyDescent="0.25">
      <c r="A107" s="141" t="s">
        <v>359</v>
      </c>
      <c r="B107" s="142"/>
      <c r="C107" s="142"/>
      <c r="D107" s="142"/>
      <c r="E107" s="48"/>
      <c r="F107" s="227"/>
      <c r="G107" s="48"/>
      <c r="H107" s="48"/>
      <c r="I107" s="48"/>
      <c r="J107" s="48"/>
    </row>
    <row r="109" spans="1:10" ht="12.75" customHeight="1" x14ac:dyDescent="0.25">
      <c r="A109" s="212" t="s">
        <v>540</v>
      </c>
      <c r="B109" s="276"/>
      <c r="C109" s="276"/>
      <c r="D109" s="276"/>
      <c r="E109" s="48"/>
      <c r="F109" s="227"/>
      <c r="G109" s="48"/>
      <c r="H109" s="48"/>
      <c r="I109" s="48"/>
      <c r="J109" s="48"/>
    </row>
    <row r="110" spans="1:10" ht="31.5" customHeight="1" x14ac:dyDescent="0.25">
      <c r="A110" s="277"/>
      <c r="B110" s="276"/>
      <c r="C110" s="276"/>
      <c r="D110" s="276"/>
      <c r="E110" s="48"/>
      <c r="F110" s="227"/>
      <c r="G110" s="48"/>
      <c r="H110" s="48"/>
      <c r="I110" s="48"/>
      <c r="J110" s="48"/>
    </row>
    <row r="111" spans="1:10" ht="15.75" thickBot="1" x14ac:dyDescent="0.3">
      <c r="A111" s="277"/>
      <c r="B111" s="276"/>
      <c r="C111" s="276"/>
      <c r="D111" s="276"/>
      <c r="E111" s="48"/>
      <c r="F111" s="227"/>
      <c r="G111" s="48"/>
      <c r="H111" s="48"/>
      <c r="I111" s="48"/>
      <c r="J111" s="48"/>
    </row>
    <row r="112" spans="1:10" ht="26.25" thickBot="1" x14ac:dyDescent="0.3">
      <c r="A112" s="219" t="s">
        <v>202</v>
      </c>
      <c r="B112" s="278" t="s">
        <v>203</v>
      </c>
      <c r="C112" s="279" t="s">
        <v>541</v>
      </c>
      <c r="D112" s="278" t="s">
        <v>542</v>
      </c>
      <c r="E112" s="48"/>
      <c r="F112" s="227"/>
      <c r="G112" s="48"/>
      <c r="H112" s="48"/>
      <c r="I112" s="48"/>
      <c r="J112" s="48"/>
    </row>
    <row r="113" spans="1:10" ht="15.75" thickBot="1" x14ac:dyDescent="0.3">
      <c r="A113" s="205" t="s">
        <v>543</v>
      </c>
      <c r="B113" s="280">
        <v>200000000</v>
      </c>
      <c r="C113" s="281">
        <v>750000000</v>
      </c>
      <c r="D113" s="282" t="s">
        <v>544</v>
      </c>
      <c r="E113" s="48"/>
      <c r="F113" s="227"/>
      <c r="G113" s="48"/>
      <c r="H113" s="48"/>
      <c r="I113" s="48"/>
      <c r="J113" s="48"/>
    </row>
    <row r="114" spans="1:10" ht="15.75" thickBot="1" x14ac:dyDescent="0.3">
      <c r="A114" s="283" t="s">
        <v>546</v>
      </c>
      <c r="B114" s="284">
        <v>200000000</v>
      </c>
      <c r="C114" s="285">
        <v>750000000</v>
      </c>
      <c r="D114" s="286" t="s">
        <v>544</v>
      </c>
      <c r="E114" s="48"/>
      <c r="F114" s="227"/>
      <c r="G114" s="48"/>
      <c r="H114" s="48"/>
      <c r="I114" s="48"/>
      <c r="J114" s="48"/>
    </row>
    <row r="115" spans="1:10" ht="15.75" thickBot="1" x14ac:dyDescent="0.3">
      <c r="A115" s="283" t="s">
        <v>545</v>
      </c>
      <c r="B115" s="284">
        <v>200000000</v>
      </c>
      <c r="C115" s="285">
        <v>750000000</v>
      </c>
      <c r="D115" s="286" t="s">
        <v>544</v>
      </c>
      <c r="E115" s="48"/>
      <c r="F115" s="227"/>
      <c r="G115" s="48"/>
      <c r="H115" s="48"/>
      <c r="I115" s="48"/>
      <c r="J115" s="48"/>
    </row>
  </sheetData>
  <mergeCells count="24">
    <mergeCell ref="A5:E5"/>
    <mergeCell ref="A7:B7"/>
    <mergeCell ref="A8:B8"/>
    <mergeCell ref="A9:B9"/>
    <mergeCell ref="I20:J20"/>
    <mergeCell ref="I21:J21"/>
    <mergeCell ref="I22:J22"/>
    <mergeCell ref="A41:C41"/>
    <mergeCell ref="D14:E14"/>
    <mergeCell ref="F14:H14"/>
    <mergeCell ref="I23:J23"/>
    <mergeCell ref="I24:J24"/>
    <mergeCell ref="I25:J25"/>
    <mergeCell ref="I26:J26"/>
    <mergeCell ref="I27:J27"/>
    <mergeCell ref="I18:J18"/>
    <mergeCell ref="I19:J19"/>
    <mergeCell ref="D101:E101"/>
    <mergeCell ref="A79:J79"/>
    <mergeCell ref="A76:J76"/>
    <mergeCell ref="A77:J77"/>
    <mergeCell ref="A78:J78"/>
    <mergeCell ref="A82:E82"/>
    <mergeCell ref="H82:J82"/>
  </mergeCells>
  <pageMargins left="0.23622047244094491" right="0.23622047244094491" top="0.94488188976377963" bottom="0.74803149606299213" header="0.31496062992125984" footer="0.31496062992125984"/>
  <pageSetup paperSize="9" scale="59" orientation="landscape" r:id="rId1"/>
  <headerFooter>
    <oddHeader>&amp;C&amp;G</oddHeader>
  </headerFooter>
  <rowBreaks count="2" manualBreakCount="2">
    <brk id="39" max="9" man="1"/>
    <brk id="72" max="9" man="1"/>
  </rowBreaks>
  <legacyDrawing r:id="rId2"/>
  <legacyDrawingHF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26" Type="http://schemas.openxmlformats.org/package/2006/relationships/digital-signature/signature" Target="sig26.xml"/><Relationship Id="rId39" Type="http://schemas.openxmlformats.org/package/2006/relationships/digital-signature/signature" Target="sig39.xml"/><Relationship Id="rId3" Type="http://schemas.openxmlformats.org/package/2006/relationships/digital-signature/signature" Target="sig3.xml"/><Relationship Id="rId21" Type="http://schemas.openxmlformats.org/package/2006/relationships/digital-signature/signature" Target="sig21.xml"/><Relationship Id="rId34" Type="http://schemas.openxmlformats.org/package/2006/relationships/digital-signature/signature" Target="sig34.xml"/><Relationship Id="rId42" Type="http://schemas.openxmlformats.org/package/2006/relationships/digital-signature/signature" Target="sig42.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5" Type="http://schemas.openxmlformats.org/package/2006/relationships/digital-signature/signature" Target="sig25.xml"/><Relationship Id="rId33" Type="http://schemas.openxmlformats.org/package/2006/relationships/digital-signature/signature" Target="sig33.xml"/><Relationship Id="rId38" Type="http://schemas.openxmlformats.org/package/2006/relationships/digital-signature/signature" Target="sig38.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29" Type="http://schemas.openxmlformats.org/package/2006/relationships/digital-signature/signature" Target="sig29.xml"/><Relationship Id="rId41" Type="http://schemas.openxmlformats.org/package/2006/relationships/digital-signature/signature" Target="sig41.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32" Type="http://schemas.openxmlformats.org/package/2006/relationships/digital-signature/signature" Target="sig32.xml"/><Relationship Id="rId37" Type="http://schemas.openxmlformats.org/package/2006/relationships/digital-signature/signature" Target="sig37.xml"/><Relationship Id="rId40" Type="http://schemas.openxmlformats.org/package/2006/relationships/digital-signature/signature" Target="sig40.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28" Type="http://schemas.openxmlformats.org/package/2006/relationships/digital-signature/signature" Target="sig28.xml"/><Relationship Id="rId36" Type="http://schemas.openxmlformats.org/package/2006/relationships/digital-signature/signature" Target="sig36.xml"/><Relationship Id="rId10" Type="http://schemas.openxmlformats.org/package/2006/relationships/digital-signature/signature" Target="sig10.xml"/><Relationship Id="rId19" Type="http://schemas.openxmlformats.org/package/2006/relationships/digital-signature/signature" Target="sig19.xml"/><Relationship Id="rId31" Type="http://schemas.openxmlformats.org/package/2006/relationships/digital-signature/signature" Target="sig31.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 Id="rId27" Type="http://schemas.openxmlformats.org/package/2006/relationships/digital-signature/signature" Target="sig27.xml"/><Relationship Id="rId30" Type="http://schemas.openxmlformats.org/package/2006/relationships/digital-signature/signature" Target="sig30.xml"/><Relationship Id="rId35" Type="http://schemas.openxmlformats.org/package/2006/relationships/digital-signature/signature" Target="sig35.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piKlpcgSXMIMA4X2x2tXIg47tOpAfgRQZ25+fkWQNVk=</DigestValue>
    </Reference>
    <Reference Type="http://www.w3.org/2000/09/xmldsig#Object" URI="#idOfficeObject">
      <DigestMethod Algorithm="http://www.w3.org/2001/04/xmlenc#sha256"/>
      <DigestValue>mvMF9VJk8bk+KIjZMVUUQs/F7TxW0SVSgRGn2KndJrs=</DigestValue>
    </Reference>
    <Reference Type="http://uri.etsi.org/01903#SignedProperties" URI="#idSignedProperties">
      <Transforms>
        <Transform Algorithm="http://www.w3.org/TR/2001/REC-xml-c14n-20010315"/>
      </Transforms>
      <DigestMethod Algorithm="http://www.w3.org/2001/04/xmlenc#sha256"/>
      <DigestValue>Y58PjVZfi6mzLWqq4SX3oP05OhE5RNcWBUjIxrXTomk=</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iNzbHVWDrgRFyqStjPYhBVVdvqxkUaERrNzIysVvdU8=</DigestValue>
    </Reference>
  </SignedInfo>
  <SignatureValue>THpMKHbTHLIdlKkjAbVIOuwy8ayDQYHjKWHIrzNigJPmVCPdRzRMNec0N26prLyQNF3zb5jbq/l4
5wqI/orxjHmaL0iCEkZEwusS1ohD24F7POBE1dNpCUmYbzjcMKiThqj6XKR8PxYzRk5Y6VagK5oW
u7YncOoxGqlTqmJcTsypxxhIBubHpEmRQKRVl0jiC3KVUyg1FaFAM6sC4QO3brPNOTjbDZBzBrlC
7RYn0RTRaLse6oC8vp7CvdbYG2ZmFESUCfFmXZLeechaXOl3I1BlSIsTR5KyAi/4oe6iA8oZRB7N
XH+tts7IjTZHZzVeWdIZVLLY/99yfYODp6geNw==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2020-06-08T17:12:10Z</mdssi:Value>
        </mdssi:SignatureTime>
      </SignatureProperty>
    </SignatureProperties>
  </Object>
  <Object Id="idOfficeObject">
    <SignatureProperties>
      <SignatureProperty Id="idOfficeV1Details" Target="#idPackageSignature">
        <SignatureInfoV1 xmlns="http://schemas.microsoft.com/office/2006/digsig">
          <SetupID>{824FFB4D-C948-4D35-AE2F-C609C6FB6491}</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2020-06-08T17:12:10Z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5BwAAAAcKDQcKDQcJDQ4WMShFrjFU1TJV1gECBAIDBAECBQoRKyZBowsTMbsNAAAAfqbJd6PIeqDCQFZ4JTd0Lk/HMVPSGy5uFiE4GypVJ0KnHjN9AAAB/AcAAACcz+7S6ffb7fnC0t1haH0hMm8aLXIuT8ggOIwoRKslP58cK08AAAG7DQAAAMHg9P///////////+bm5k9SXjw/SzBRzTFU0y1NwSAyVzFGXwEBApcNCA8mnM/u69/SvI9jt4tgjIR9FBosDBEjMVTUMlXWMVPRKUSeDxk4AAAAuw0AAADT6ff///////+Tk5MjK0krSbkvUcsuT8YVJFoTIFIrSbgtTcEQHEeXDQAAAJzP7vT6/bTa8kRleixHhy1Nwi5PxiQtTnBwcJKSki81SRwtZAgOI7sNAAAAweD02+35gsLqZ5q6Jz1jNEJyOUZ4qamp+/v7////wdPeVnCJAQECpw0AAACv1/Ho8/ubzu6CwuqMudS3u769vb3////////////L5fZymsABAgO7DQAAAK/X8fz9/uLx+snk9uTy+vz9/v///////////////8vl9nKawAECA9kNAAAAotHvtdryxOL1xOL1tdry0+r32+350+r3tdryxOL1pdPvc5rAAQIDuw0AAABpj7ZnjrZqj7Zqj7ZnjrZtkbdukrdtkbdnjrZqj7ZojrZ3rdUCAwShEgAAAAAAAAAAAAAAAAAAAAAAAAAAAAAAAAAAAAAAAAAAAAAAAAAAAAAAALs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ZOvlx+W359s4PILmhfK3s0lDEOfXJYzsWobmLh4jVf0=</DigestValue>
    </Reference>
    <Reference Type="http://www.w3.org/2000/09/xmldsig#Object" URI="#idOfficeObject">
      <DigestMethod Algorithm="http://www.w3.org/2001/04/xmlenc#sha256"/>
      <DigestValue>hW9lG/v6ATnQ7oydhMcSRej8JFBl+pyAhzr+PNV1GJ8=</DigestValue>
    </Reference>
    <Reference Type="http://uri.etsi.org/01903#SignedProperties" URI="#idSignedProperties">
      <Transforms>
        <Transform Algorithm="http://www.w3.org/TR/2001/REC-xml-c14n-20010315"/>
      </Transforms>
      <DigestMethod Algorithm="http://www.w3.org/2001/04/xmlenc#sha256"/>
      <DigestValue>sxAx7z5XwHLP2ddZuzkDa+J1ZxGLVMgjg33BDXCcCMw=</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OzWmXwf0FHoZw7QE6Nb9KjiOD/6c92w/uKhM89ivtIc=</DigestValue>
    </Reference>
  </SignedInfo>
  <SignatureValue>mBX/Aech/ebAK8euJdJNL+Hg87mpiACFWD6IWze/va5CUuxItseHQUjVA+XmyRHgsdHcjQEGMgtc
oNWA+4x2/Kfz5VugEYzSLiwfj8SrXgndM7id0rH8auhglRRB7eNeeNTOSnfSvd5Q8xqZjasyGb33
nzsr15YF8rtoRnL6oMvVTBis711y1BGgVyesvkPY1o2+d/sqJPHjpcf4MPbSTOtIKvLYjib8yk1b
s16NJSp+h6SEcBE2mrB1KR0s4A6bYX0Rj0b3ujLP5S9G/cj+iC97vaGWbhov2xjDJqFrxlEr57Rs
w8Weft0dV9zhbNqHcFi7J3rGPpjwmarn7azXhA==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2020-06-08T17:13:40Z</mdssi:Value>
        </mdssi:SignatureTime>
      </SignatureProperty>
    </SignatureProperties>
  </Object>
  <Object Id="idOfficeObject">
    <SignatureProperties>
      <SignatureProperty Id="idOfficeV1Details" Target="#idPackageSignature">
        <SignatureInfoV1 xmlns="http://schemas.microsoft.com/office/2006/digsig">
          <SetupID>{EA191326-783E-4398-9AC9-A93AB462A22C}</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2020-06-08T17:13:40Z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Dy4UFwvdEqHiAiDWN57jRRgqQNcZFFs2VBIgXkZtg7M=</DigestValue>
    </Reference>
    <Reference Type="http://www.w3.org/2000/09/xmldsig#Object" URI="#idOfficeObject">
      <DigestMethod Algorithm="http://www.w3.org/2001/04/xmlenc#sha256"/>
      <DigestValue>mmz5W3h78h/iDQq7mjazqaIMCE1s4MURClTESOQSXzk=</DigestValue>
    </Reference>
    <Reference Type="http://uri.etsi.org/01903#SignedProperties" URI="#idSignedProperties">
      <Transforms>
        <Transform Algorithm="http://www.w3.org/TR/2001/REC-xml-c14n-20010315"/>
      </Transforms>
      <DigestMethod Algorithm="http://www.w3.org/2001/04/xmlenc#sha256"/>
      <DigestValue>C0igi6xrGS11wVigEwQ8Hv+YB7UnN6DeDMmhDDVOTlo=</DigestValue>
    </Reference>
    <Reference Type="http://www.w3.org/2000/09/xmldsig#Object" URI="#idValidSigLnImg">
      <DigestMethod Algorithm="http://www.w3.org/2001/04/xmlenc#sha256"/>
      <DigestValue>Qi/awJjBW3hxEsk060GK8QINTjWCeIX/mFckRPtOTM8=</DigestValue>
    </Reference>
    <Reference Type="http://www.w3.org/2000/09/xmldsig#Object" URI="#idInvalidSigLnImg">
      <DigestMethod Algorithm="http://www.w3.org/2001/04/xmlenc#sha256"/>
      <DigestValue>OzWmXwf0FHoZw7QE6Nb9KjiOD/6c92w/uKhM89ivtIc=</DigestValue>
    </Reference>
  </SignedInfo>
  <SignatureValue>fo57JYwAfPnI2H0E+5ePsSMfqJpk1Eyvd7wGGWbyh8dDIwJ37khceJCbv0QCCa8tmew+YYZtSgiK
67pEa7VzS/xcJBc8MQffJ/X/nkppUU2B4RQGGljvpDHD5dZI0Hq753y1RlCZXuYXT5VDeNI0C/wx
7xM8EeGc31/VLuXRBaKiMU0WdgpFtfj1DgN8gR9ypl32HmHG6zHfyl5/vyiAIzgHqMIatyksGcdl
APrvGLJCb22LgoEgRnP9clZTozCWl889W0/G9p+3t3xZKmNx64G4ALZYmHnjE+lamaxeroHwle5p
H4AD1pngKoDDnv3h2SY1bn6kZP6BoZcR0nP9HQ==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2020-06-08T17:13:48Z</mdssi:Value>
        </mdssi:SignatureTime>
      </SignatureProperty>
    </SignatureProperties>
  </Object>
  <Object Id="idOfficeObject">
    <SignatureProperties>
      <SignatureProperty Id="idOfficeV1Details" Target="#idPackageSignature">
        <SignatureInfoV1 xmlns="http://schemas.microsoft.com/office/2006/digsig">
          <SetupID>{C554D080-E480-441B-9CFF-754F12AF48B3}</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2020-06-08T17:13:48Z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jMo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C+rl0iMsT0YFfgzXkVwCqoepMqAwsabrqVCm7bZ8Fmw=</DigestValue>
    </Reference>
    <Reference Type="http://www.w3.org/2000/09/xmldsig#Object" URI="#idOfficeObject">
      <DigestMethod Algorithm="http://www.w3.org/2001/04/xmlenc#sha256"/>
      <DigestValue>UT2DjaWfq4GvgiTaqCUedBYVKMX57XnJW8yMjw+QfEw=</DigestValue>
    </Reference>
    <Reference Type="http://uri.etsi.org/01903#SignedProperties" URI="#idSignedProperties">
      <Transforms>
        <Transform Algorithm="http://www.w3.org/TR/2001/REC-xml-c14n-20010315"/>
      </Transforms>
      <DigestMethod Algorithm="http://www.w3.org/2001/04/xmlenc#sha256"/>
      <DigestValue>6C+0YrSrDsWcRuEV70RDgyi8X/QyVcZo1pTKWlTuwss=</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OzWmXwf0FHoZw7QE6Nb9KjiOD/6c92w/uKhM89ivtIc=</DigestValue>
    </Reference>
  </SignedInfo>
  <SignatureValue>Is4umMYf7PAH5DF36JAZcenQHoERqnSWH4Gi/mW/eSPtbbQ5bLM6xDKL0IoF+YqsQi265ojcOWT/
l6tj3A4QCZzT60wen8eSHpJ/SszFuzGMYLdn2/SDcJrI2JoYN2+qNZq1ihDVLnqzZGVNvb5/JzW0
c1hRHXQZrHIQ6st0G7nIw7IHPhGpcE46zd8/A1m/4ftQPti4KJgnXBlDmWD369nWTgNHhxXwemNq
omyIxZPm/wwtgJal7C2AMBNJ2d3zUZvwlFHyHe/+8jmj3RI2uIXqAJNPKpFdfaowkwSiAF+bGg1f
/1y+hxSNhfO6wKzh18ObKOhAagM94g/DVlHH/Q==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2020-06-08T17:13:56Z</mdssi:Value>
        </mdssi:SignatureTime>
      </SignatureProperty>
    </SignatureProperties>
  </Object>
  <Object Id="idOfficeObject">
    <SignatureProperties>
      <SignatureProperty Id="idOfficeV1Details" Target="#idPackageSignature">
        <SignatureInfoV1 xmlns="http://schemas.microsoft.com/office/2006/digsig">
          <SetupID>{CBD5BB0B-96FF-404A-919A-6DAC8A62BBE8}</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2020-06-08T17:13:56Z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p/Zz0x/Gjx3Xd/FGI7PL6LqSn1If5dgHD59VOIXxcKM=</DigestValue>
    </Reference>
    <Reference Type="http://www.w3.org/2000/09/xmldsig#Object" URI="#idOfficeObject">
      <DigestMethod Algorithm="http://www.w3.org/2001/04/xmlenc#sha256"/>
      <DigestValue>MkZq0qQgqOVWjedW+qNusHS4zzNBnA6ZjVMT8BCEL9k=</DigestValue>
    </Reference>
    <Reference Type="http://uri.etsi.org/01903#SignedProperties" URI="#idSignedProperties">
      <Transforms>
        <Transform Algorithm="http://www.w3.org/TR/2001/REC-xml-c14n-20010315"/>
      </Transforms>
      <DigestMethod Algorithm="http://www.w3.org/2001/04/xmlenc#sha256"/>
      <DigestValue>c4+rGq7VfYv9UC/WLlbU34sT9tXzZvWrsZo+OPNRPvI=</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KsjFfLpRagN9UYbRB+wf75We2E5/xzUXgBF5o5h0/1I=</DigestValue>
    </Reference>
  </SignedInfo>
  <SignatureValue>hxsgvVWubLRIDiCCBMrpTSwKwXp5XVzv7YFtl1Y+EqdNf9NjlbYDDjqpIdG3e3pHVzLcGMaIZjyc
HaB6faWFZRqX+6aYz/Y21WxK2bgXMacEKAeix94zzfQGxdPvNJrs+QtQRQ6rRAUd590OOfUDzJa/
xjFbeFSP4oYaJMz7JmJ4yMaVWBYCmFFFIhuMEJRYunzPYhXZtOaxUBvsKVFXUHKcLVtSMNHEgae9
jPJkSDG0d4S47IFqrey4ff7BbEUaGgawcIGC0HLNX7DRwtpxmFp+OL+uuCgD9nK3ZKU0VGNFZQnX
6+B+U1qyb+4jvXB0qSvendxREc+bAlxTVBQDXw==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2020-06-08T17:14:03Z</mdssi:Value>
        </mdssi:SignatureTime>
      </SignatureProperty>
    </SignatureProperties>
  </Object>
  <Object Id="idOfficeObject">
    <SignatureProperties>
      <SignatureProperty Id="idOfficeV1Details" Target="#idPackageSignature">
        <SignatureInfoV1 xmlns="http://schemas.microsoft.com/office/2006/digsig">
          <SetupID>{F367F5E4-2A3E-4551-A50F-2E196933C934}</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2020-06-08T17:14:03Z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WGoAAACv1/Ho8/ubzu6CwuqMudS3u769vb3////////////L5fZymsABAgMAAAAAAK/X8fz9/uLx+snk9uTy+vz9/v///////////////8vl9nKawAECAwAAAAAAotHvtdryxOL1xOL1tdry0+r32+350+r3tdryxOL1pdPvc5rAAQIDAAAAAABpj7ZnjrZqj7Zqj7ZnjrZtkbdukrdtkbdnjrZqj7ZojrZ3rdUCAwQAAAAAAAAAAAAAAAAAAAAAAAAAAAAAAAAAAAAAAAAAAAAAAAAAAAAAAAAAAKg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CUod2z3Khiy+cBjfMQDb/JG4WNp7T9lflPeXgSsVV2A=</DigestValue>
    </Reference>
    <Reference Type="http://www.w3.org/2000/09/xmldsig#Object" URI="#idOfficeObject">
      <DigestMethod Algorithm="http://www.w3.org/2001/04/xmlenc#sha256"/>
      <DigestValue>Mwf2YfqddVvZ347ls/DUhMhxdnzy5WCduci/DAVSBPo=</DigestValue>
    </Reference>
    <Reference Type="http://uri.etsi.org/01903#SignedProperties" URI="#idSignedProperties">
      <Transforms>
        <Transform Algorithm="http://www.w3.org/TR/2001/REC-xml-c14n-20010315"/>
      </Transforms>
      <DigestMethod Algorithm="http://www.w3.org/2001/04/xmlenc#sha256"/>
      <DigestValue>nYBnSq2Yc3tFn5TDR15xdaV/G1mfxoPqTZMn6m1fJ3o=</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KsjFfLpRagN9UYbRB+wf75We2E5/xzUXgBF5o5h0/1I=</DigestValue>
    </Reference>
  </SignedInfo>
  <SignatureValue>bLHKe4vnqve7gkOd9ak4DKkLeigLBHhmWRDNz9VOzQXkoAgCVCsXNAbbjUY6lB8LDuNOoDMlROC0
mTnMpAK/yvFu6pGNLxv9/GhrSlgZzyA1M3wGQrZAFGpgo5K+M7jOlbBVO9RTVms6WIWKdYn05qXg
teZzd9mSYWXmDIHuQBJt41Af+4YiMLlvqeDIFlnZO019x3V8yt85ND2B3aFZOCJb68L6hLy7BKTf
Fc4xKVo8gGNIhtWAq+J/8mJhIW+lieBD+7v//0j27TlE8wlu8f2+wyHbPhotmS/T8hSYLa31lCo+
VXBzQo5OORq/FVXXYdTzqsoTqRpSp0WQVpsvrQ==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2020-06-08T17:14:10Z</mdssi:Value>
        </mdssi:SignatureTime>
      </SignatureProperty>
    </SignatureProperties>
  </Object>
  <Object Id="idOfficeObject">
    <SignatureProperties>
      <SignatureProperty Id="idOfficeV1Details" Target="#idPackageSignature">
        <SignatureInfoV1 xmlns="http://schemas.microsoft.com/office/2006/digsig">
          <SetupID>{F4BF405A-609B-4A97-90C1-021FBA657F86}</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2020-06-08T17:14:10Z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WGoAAACv1/Ho8/ubzu6CwuqMudS3u769vb3////////////L5fZymsABAgMAAAAAAK/X8fz9/uLx+snk9uTy+vz9/v///////////////8vl9nKawAECAwAAAAAAotHvtdryxOL1xOL1tdry0+r32+350+r3tdryxOL1pdPvc5rAAQIDAAAAAABpj7ZnjrZqj7Zqj7ZnjrZtkbdukrdtkbdnjrZqj7ZojrZ3rdUCAwQAAAAAAAAAAAAAAAAAAAAAAAAAAAAAAAAAAAAAAAAAAAAAAAAAAAAAAAAAAKg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evPG8KscaGIvCwPX0tvdb4fTzt61Jb/CDbjOD6pfeR8=</DigestValue>
    </Reference>
    <Reference Type="http://www.w3.org/2000/09/xmldsig#Object" URI="#idOfficeObject">
      <DigestMethod Algorithm="http://www.w3.org/2001/04/xmlenc#sha256"/>
      <DigestValue>HRFPL5ptT7AbU0NyHvW1A4fssxonA22PBaKLzERLIic=</DigestValue>
    </Reference>
    <Reference Type="http://uri.etsi.org/01903#SignedProperties" URI="#idSignedProperties">
      <Transforms>
        <Transform Algorithm="http://www.w3.org/TR/2001/REC-xml-c14n-20010315"/>
      </Transforms>
      <DigestMethod Algorithm="http://www.w3.org/2001/04/xmlenc#sha256"/>
      <DigestValue>nFBuMsETUndsj7M2IcHB0mVyZvADHHFuP9s1OAamOwo=</DigestValue>
    </Reference>
    <Reference Type="http://www.w3.org/2000/09/xmldsig#Object" URI="#idValidSigLnImg">
      <DigestMethod Algorithm="http://www.w3.org/2001/04/xmlenc#sha256"/>
      <DigestValue>JCGPAo4nQikKRYGyGemSChUJtlzx91x90C2parGs5tw=</DigestValue>
    </Reference>
    <Reference Type="http://www.w3.org/2000/09/xmldsig#Object" URI="#idInvalidSigLnImg">
      <DigestMethod Algorithm="http://www.w3.org/2001/04/xmlenc#sha256"/>
      <DigestValue>l31/Sj0asN3FfamZQhXMawbV5mDCQO76DcNEhEYXSVw=</DigestValue>
    </Reference>
  </SignedInfo>
  <SignatureValue>ixxHzE363XjedzO4x4iEPg3LHx05rrBKBnV+xan2jZBrZY/JtT/h2TOqyKOzf9MwktefQ3ZHYWsO
tNyRkhh1IKGGBMywU5k0USzGKJuB547cAa7juFD8rj3PQgbl9BaWD7Kss5EJr7q/SRpUhYu8m0G1
x/VcoQtRIJKdhd+IFJMAOIIAMn0S8kCuDD3vLbgeBZ6qfhUx1vrtLgYsANfQb+Iiu99yhmMwWNYc
y+K8Pqzrxkorx6/RaKqTOZkf7zFI1KuT9durynAFGkd3ttyFktSP0gpwh83L39I7cOkw+AHjQj0s
KTVpM4WldKKYrzL2YvtQCzJ4fVVxPRKeA4yBwA==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2020-06-08T17:14:35Z</mdssi:Value>
        </mdssi:SignatureTime>
      </SignatureProperty>
    </SignatureProperties>
  </Object>
  <Object Id="idOfficeObject">
    <SignatureProperties>
      <SignatureProperty Id="idOfficeV1Details" Target="#idPackageSignature">
        <SignatureInfoV1 xmlns="http://schemas.microsoft.com/office/2006/digsig">
          <SetupID>{222EED5F-F361-44EE-9A7F-EC4F1CBDADC2}</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2020-06-08T17:14:35Z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xv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jQwAAAAcKDQcKDQcJDQ4WMShFrjFU1TJV1gECBAIDBAECBQoRKyZBowsTMWBCAAAAfqbJd6PIeqDCQFZ4JTd0Lk/HMVPSGy5uFiE4GypVJ0KnHjN9AAABAAAAAACcz+7S6ffb7fnC0t1haH0hMm8aLXIuT8ggOIwoRKslP58cK08AAAEAAAAAAMHg9P///////////+bm5k9SXjw/SzBRzTFU0y1NwSAyVzFGXwEBAjFqCA8mnM/u69/SvI9jt4tgjIR9FBosDBEjMVTUMlXWMVPRKUSeDxk4AAAASxIAAADT6ff///////+Tk5MjK0krSbkvUcsuT8YVJFoTIFIrSbgtTcEQHEdLEgAAAJzP7vT6/bTa8kRleixHhy1Nwi5PxiQtTnBwcJKSki81SRwtZAgOI0sSAAAAweD02+35gsLqZ5q6Jz1jNEJyOUZ4qamp+/v7////wdPeVnCJAQECSxIAAACv1/Ho8/ubzu6CwuqMudS3u769vb3////////////L5fZymsABAgNLEgAAAK/X8fz9/uLx+snk9uTy+vz9/v///////////////8vl9nKawAECA0sSAAAAotHvtdryxOL1xOL1tdry0+r32+350+r3tdryxOL1pdPvc5rAAQIDSxIAAABpj7ZnjrZqj7Zqj7ZnjrZtkbdukrdtkbdnjrZqj7ZojrZ3rdUCAwRLEgAAAAAAAAAAAAAAAAAAAAAAAAAAAAAAAAAAAAAAAAAAAAAAAAAAAAAAAEsS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xv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t1E5Uky4W6uZiMQFjPOhaj3Xk/3uKQZpFcYzz5KBb34=</DigestValue>
    </Reference>
    <Reference Type="http://www.w3.org/2000/09/xmldsig#Object" URI="#idOfficeObject">
      <DigestMethod Algorithm="http://www.w3.org/2001/04/xmlenc#sha256"/>
      <DigestValue>5RHyI1v+GarvO1ma0T3/8ij0n6tkRqjrF9/fifuhj8c=</DigestValue>
    </Reference>
    <Reference Type="http://uri.etsi.org/01903#SignedProperties" URI="#idSignedProperties">
      <Transforms>
        <Transform Algorithm="http://www.w3.org/TR/2001/REC-xml-c14n-20010315"/>
      </Transforms>
      <DigestMethod Algorithm="http://www.w3.org/2001/04/xmlenc#sha256"/>
      <DigestValue>DhMPdtqmIXD88CCqdFeOHxFCaAgEYb32pOhrJXjBcbY=</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J55+LNaqcoiJoPqlfhS49zibvjpzYcS6jUi+qRB+CQw=</DigestValue>
    </Reference>
  </SignedInfo>
  <SignatureValue>M141pFsNk56X5ZxyXkqtc0nUc3mheFQa9Jx1OqpVFKAb96hN30jZb3Aj6WAshoRlnMBkaqcFZ1HE
MWs++Ltg8RcD1Ggz++CcKaYpMIktJmLAcqEZAXlkMTlWrRfDaDBMc9LWtzvRQUimfERYjDQCjKjG
FNYEDIfONBYzZ4yHJUwjm0bGTGiRo3hSG5O+vJJC2jw1U4Xv2dvkoStgdXMLmt32WwRXf1cetrHK
gWPJ/0qOna4RmmH7H46/RajunsB8GKO0cHgGUAThMpj97gH0s+lQoWxuHDTluJDIgJ5eAWdz3M1M
vUKT3i29vXwuCPT+FoNmOklGMPQvYrXECM/qGA==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2020-06-08T17:14:48Z</mdssi:Value>
        </mdssi:SignatureTime>
      </SignatureProperty>
    </SignatureProperties>
  </Object>
  <Object Id="idOfficeObject">
    <SignatureProperties>
      <SignatureProperty Id="idOfficeV1Details" Target="#idPackageSignature">
        <SignatureInfoV1 xmlns="http://schemas.microsoft.com/office/2006/digsig">
          <SetupID>{2BB44A80-CF74-4DD2-A56A-2C211677B3EC}</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2020-06-08T17:14:48Z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jQwAAAAcKDQcKDQcJDQ4WMShFrjFU1TJV1gECBAIDBAECBQoRKyZBowsTMWBCAAAAfqbJd6PIeqDCQFZ4JTd0Lk/HMVPSGy5uFiE4GypVJ0KnHjN9AAABAAAAAACcz+7S6ffb7fnC0t1haH0hMm8aLXIuT8ggOIwoRKslP58cK08AAAEAAAAAAMHg9P///////////+bm5k9SXjw/SzBRzTFU0y1NwSAyVzFGXwEBAjFqCA8mnM/u69/SvI9jt4tgjIR9FBosDBEjMVTUMlXWMVPRKUSeDxk4AAAASxIAAADT6ff///////+Tk5MjK0krSbkvUcsuT8YVJFoTIFIrSbgtTcEQHEdLEgAAAJzP7vT6/bTa8kRleixHhy1Nwi5PxiQtTnBwcJKSki81SRwtZAgOI0sSAAAAweD02+35gsLqZ5q6Jz1jNEJyOUZ4qamp+/v7////wdPeVnCJAQECSxIAAACv1/Ho8/ubzu6CwuqMudS3u769vb3////////////L5fZymsABAgNLEgAAAK/X8fz9/uLx+snk9uTy+vz9/v///////////////8vl9nKawAECA0sSAAAAotHvtdryxOL1xOL1tdry0+r32+350+r3tdryxOL1pdPvc5rAAQIDSxIAAABpj7ZnjrZqj7Zqj7ZnjrZtkbdukrdtkbdnjrZqj7ZojrZ3rdUCAwRLEgAAAAAAAAAAAAAAAAAAAAAAAAAAAAAAAAAAAAAAAAAAAAAAAAAAAAAAAEsS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Kj9HkETc2dvjSTblZhCt7+2zuiMLmLZkXzR6RqiCtII=</DigestValue>
    </Reference>
    <Reference Type="http://www.w3.org/2000/09/xmldsig#Object" URI="#idOfficeObject">
      <DigestMethod Algorithm="http://www.w3.org/2001/04/xmlenc#sha256"/>
      <DigestValue>vNUmvIAn1+YDymuOlVG+7jrWCr+CqEaL4s1CC9UallE=</DigestValue>
    </Reference>
    <Reference Type="http://uri.etsi.org/01903#SignedProperties" URI="#idSignedProperties">
      <Transforms>
        <Transform Algorithm="http://www.w3.org/TR/2001/REC-xml-c14n-20010315"/>
      </Transforms>
      <DigestMethod Algorithm="http://www.w3.org/2001/04/xmlenc#sha256"/>
      <DigestValue>PWWMaYJFzRY0gPivdg2olUwPDFDWiHbDLZLq6Qq51Ik=</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+tjnlivvfEJ2NQqsIgdhr3KjJCb/+f+ByRfMRoHCIBU=</DigestValue>
    </Reference>
  </SignedInfo>
  <SignatureValue>WoIRM1zRmop74bM34kOMjTUzoAMeRf0GlGK+WLfuZxVTozjxF9lBWApq1SXL1/dCkhQEE2gNvN3N
zP8K7F7GdVg5DiDfBV9uTpHLDJJdo15e8ik+UWC1sIwv0Uh/PSfcBhYipFb0s+VzU2S+jTrmjAGo
GBsa0tA0XRe7ywGdRLT8QK058jxZ2wKbf6X0vzS6ydyr+6daGuGxYolDSR9g3Q1NxDeUGS7Dodtt
4Jz405TWrFxKJnW2W6Tn28XjqkKqkKIbAAmqyM+rEOCGAma/Jc8OfK6DtHFy6qMNkxwygJuziSpy
qCcznmTAQIZZXDTyipzQdmmMzbmWhlxbPA9wXw==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2020-06-08T17:14:54Z</mdssi:Value>
        </mdssi:SignatureTime>
      </SignatureProperty>
    </SignatureProperties>
  </Object>
  <Object Id="idOfficeObject">
    <SignatureProperties>
      <SignatureProperty Id="idOfficeV1Details" Target="#idPackageSignature">
        <SignatureInfoV1 xmlns="http://schemas.microsoft.com/office/2006/digsig">
          <SetupID>{569A29AC-C571-4059-96F2-CCDD010280C2}</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2020-06-08T17:14:54Z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Cz6Sc7QOJ1062kEMs3a6ITpH4+m3I9FsB4sF8FT/IDM=</DigestValue>
    </Reference>
    <Reference Type="http://www.w3.org/2000/09/xmldsig#Object" URI="#idOfficeObject">
      <DigestMethod Algorithm="http://www.w3.org/2001/04/xmlenc#sha256"/>
      <DigestValue>a2eQ2hPaKggZg8wnGPm4OAM2BJKvWJH62Kt66dqHSLc=</DigestValue>
    </Reference>
    <Reference Type="http://uri.etsi.org/01903#SignedProperties" URI="#idSignedProperties">
      <Transforms>
        <Transform Algorithm="http://www.w3.org/TR/2001/REC-xml-c14n-20010315"/>
      </Transforms>
      <DigestMethod Algorithm="http://www.w3.org/2001/04/xmlenc#sha256"/>
      <DigestValue>TGzqGBLvmXiW/KlBewDwINQ65yWY5JzAqu6OL+yb+f4=</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+tjnlivvfEJ2NQqsIgdhr3KjJCb/+f+ByRfMRoHCIBU=</DigestValue>
    </Reference>
  </SignedInfo>
  <SignatureValue>AOpm5fjR53I7T5C3ll5xgBuf3lkmEzRIrilIsVhBEMuY3OUJif6ANHP51kGcIOJNN3uxB5tKkG34
9IhOgLJuwJKqYOk59GvWvfD4zGn3h7oG7xVrctYANMoN0FMpNcI8BTzaY8VXnuKecNJDRa5qqKR2
HFSoWSw/1pyE8EBbloF+umD0AW1OB/RIntTs+Vd0BCqeBaA66EmpK4UdoPrK+cJgwUSsBEQpWjme
J5HOQ1UrOXGm5Xc1AiUpYEKXvZlBBbddqvX31VFfmmYFJtBmRjJeEAjC+8O6rxt7TE+ZJL7+En8Z
SF8syisgGsCQlRkLxQ6i9z6iDCu1hr5nbkntdQ==</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2020-06-08T17:15:03Z</mdssi:Value>
        </mdssi:SignatureTime>
      </SignatureProperty>
    </SignatureProperties>
  </Object>
  <Object Id="idOfficeObject">
    <SignatureProperties>
      <SignatureProperty Id="idOfficeV1Details" Target="#idPackageSignature">
        <SignatureInfoV1 xmlns="http://schemas.microsoft.com/office/2006/digsig">
          <SetupID>{5C171B8E-8C40-4E68-908E-59DC8CACBC81}</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2020-06-08T17:15:03Z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9bYZD8pu/j7E81mIJPDJytZgLpRFYrEODqkifkZBEeA=</DigestValue>
    </Reference>
    <Reference Type="http://www.w3.org/2000/09/xmldsig#Object" URI="#idOfficeObject">
      <DigestMethod Algorithm="http://www.w3.org/2001/04/xmlenc#sha256"/>
      <DigestValue>5b0FB6Bjjd+SeH0WlyY/BjmFCtMMrfGwpXUmi/jZ8lY=</DigestValue>
    </Reference>
    <Reference Type="http://uri.etsi.org/01903#SignedProperties" URI="#idSignedProperties">
      <Transforms>
        <Transform Algorithm="http://www.w3.org/TR/2001/REC-xml-c14n-20010315"/>
      </Transforms>
      <DigestMethod Algorithm="http://www.w3.org/2001/04/xmlenc#sha256"/>
      <DigestValue>iGUCbO64U733cjkkAPu+e8ndfmPYC1zSeLy3dpq178Y=</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vPWqV+E8BhSM91RRqS2EOfW46hAbvdxinMDMyk3qARQ=</DigestValue>
    </Reference>
  </SignedInfo>
  <SignatureValue>ro0IvctQc1qnYu/brrXVxnAFb22bevZFejca5vqPjOazw7aJGUIB00tUvqFzXKmJMSmnQRKJyVLq
r9YoCY0zhxV9pAS3swciqV3dFMkIfyyux0RxPDdqoZ1LJlcm1W14C13jvpznetz/H17Wm8GonyCB
wu4HgsOefsLPtkaU3D0Milv9gPAaf13rDRGldypTv+EE1RkH0yHsqpmGgcfNUtTWhoDX4axL0BmC
M95bS1AjZJdwe8sIX6P7Bj6MfrApFJYAOh5aOmiN9pAHv3nIdfzXn+SaPP9xhGUZXt1EHITuqAnz
J/9Pw1KuRDF3VrRGirWJJO8wQWgwfpGbmxG/mA==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2020-06-08T17:15:10Z</mdssi:Value>
        </mdssi:SignatureTime>
      </SignatureProperty>
    </SignatureProperties>
  </Object>
  <Object Id="idOfficeObject">
    <SignatureProperties>
      <SignatureProperty Id="idOfficeV1Details" Target="#idPackageSignature">
        <SignatureInfoV1 xmlns="http://schemas.microsoft.com/office/2006/digsig">
          <SetupID>{564C2A3A-9CF1-4840-A329-1EF559C76EF9}</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2020-06-08T17:15:10Z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lnc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npj6tbk8No8JOjAdPCHUeraIlpsbSWLZUTgoD9QVm7s=</DigestValue>
    </Reference>
    <Reference Type="http://www.w3.org/2000/09/xmldsig#Object" URI="#idOfficeObject">
      <DigestMethod Algorithm="http://www.w3.org/2001/04/xmlenc#sha256"/>
      <DigestValue>6G/eesavuW1Ygwg6vWB1OFFBivQRTQ/cQMtuxjWPkFQ=</DigestValue>
    </Reference>
    <Reference Type="http://uri.etsi.org/01903#SignedProperties" URI="#idSignedProperties">
      <Transforms>
        <Transform Algorithm="http://www.w3.org/TR/2001/REC-xml-c14n-20010315"/>
      </Transforms>
      <DigestMethod Algorithm="http://www.w3.org/2001/04/xmlenc#sha256"/>
      <DigestValue>OfiNOiZP8Fe5HH31ljqCKL9B8JjC5du3+ClwkbsVaeg=</DigestValue>
    </Reference>
    <Reference Type="http://www.w3.org/2000/09/xmldsig#Object" URI="#idValidSigLnImg">
      <DigestMethod Algorithm="http://www.w3.org/2001/04/xmlenc#sha256"/>
      <DigestValue>u65Z9DvRQAQrKFmBv3niWTzsgmKrQ5tfAsGxjhS9BKk=</DigestValue>
    </Reference>
    <Reference Type="http://www.w3.org/2000/09/xmldsig#Object" URI="#idInvalidSigLnImg">
      <DigestMethod Algorithm="http://www.w3.org/2001/04/xmlenc#sha256"/>
      <DigestValue>g+U5KDReKYdNaNE+d02bnCuFJMZhuWjhURNzB4CU5yc=</DigestValue>
    </Reference>
  </SignedInfo>
  <SignatureValue>vpqcquio+iVKX2X4NHl061ypb4Zv1HrFeah2dEYmhZx9sTV80EO3L8FwFTooC48DgH7txMko4B6i
VAQZrcNPrWTC8Xdb/49XsE+/s3gRUtAdIpu4sdp1x61hK4mO31AxI7PbEKaLsNSWOU37jGY3ndnW
n+j5z1yD9EhnYDaPNep22FjOwXALXNKye3Ya+d48JJuDhRsDKSOK1u/EE4MvV8ewRjA1JmbRhJTA
ygRfdOA/4D/E5M6wSqx1TjTRmvooTMpOCPFSKBDdR/Rxaq0wywPqWGN0ssHNXJhXuVRBB2avBVWv
h0W66bYCxZGJpvSqll3dTzcw8GwrflVtS4en3Q==</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2020-06-08T17:12:34Z</mdssi:Value>
        </mdssi:SignatureTime>
      </SignatureProperty>
    </SignatureProperties>
  </Object>
  <Object Id="idOfficeObject">
    <SignatureProperties>
      <SignatureProperty Id="idOfficeV1Details" Target="#idPackageSignature">
        <SignatureInfoV1 xmlns="http://schemas.microsoft.com/office/2006/digsig">
          <SetupID>{09B222E8-5624-412E-855E-6A0343640429}</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2020-06-08T17:12:34Z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BjR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ekM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wAAAAAAcKDQcKDQcJDQ4WMShFrjFU1TJV1gECBAIDBAECBQoRKyZBowsTMbsNAAAAfqbJd6PIeqDCQFZ4JTd0Lk/HMVPSGy5uFiE4GypVJ0KnHjN9AAAB/AcAAACcz+7S6ffb7fnC0t1haH0hMm8aLXIuT8ggOIwoRKslP58cK08AAAG7DQAAAMHg9P///////////+bm5k9SXjw/SzBRzTFU0y1NwSAyVzFGXwEBAisMCA8mnM/u69/SvI9jt4tgjIR9FBosDBEjMVTUMlXWMVPRKUSeDxk4AAAAuw0AAADT6ff///////+Tk5MjK0krSbkvUcsuT8YVJFoTIFIrSbgtTcEQHEeXDQAAAJzP7vT6/bTa8kRleixHhy1Nwi5PxiQtTnBwcJKSki81SRwtZAgOI7sNAAAAweD02+35gsLqZ5q6Jz1jNEJyOUZ4qamp+/v7////wdPeVnCJAQECpw0AAACv1/Ho8/ubzu6CwuqMudS3u769vb3////////////L5fZymsABAgO7DQAAAK/X8fz9/uLx+snk9uTy+vz9/v///////////////8vl9nKawAECA70NAAAAotHvtdryxOL1xOL1tdry0+r32+350+r3tdryxOL1pdPvc5rAAQIDuw0AAABpj7ZnjrZqj7Zqj7ZnjrZtkbdukrdtkbdnjrZqj7ZojrZ3rdUCAwShEgAAAAAAAAAAAAAAAAAAAAAAAAAAAAAAAAAAAAAAAAAAAAAAAAAAAAAAALs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1gBfU0z84ITAoqLDrY10iuYW4GFx9cK7z9R9e0lfhKs=</DigestValue>
    </Reference>
    <Reference Type="http://www.w3.org/2000/09/xmldsig#Object" URI="#idOfficeObject">
      <DigestMethod Algorithm="http://www.w3.org/2001/04/xmlenc#sha256"/>
      <DigestValue>gARZuAvp2CxhlEmgEkSBs/W3fm3MirfwQm7nqMrtqWM=</DigestValue>
    </Reference>
    <Reference Type="http://uri.etsi.org/01903#SignedProperties" URI="#idSignedProperties">
      <Transforms>
        <Transform Algorithm="http://www.w3.org/TR/2001/REC-xml-c14n-20010315"/>
      </Transforms>
      <DigestMethod Algorithm="http://www.w3.org/2001/04/xmlenc#sha256"/>
      <DigestValue>4bKk/8Zb121JeGNOYLToHRE9vA908xocXNXfRkjXnyo=</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+tjnlivvfEJ2NQqsIgdhr3KjJCb/+f+ByRfMRoHCIBU=</DigestValue>
    </Reference>
  </SignedInfo>
  <SignatureValue>HVXTYX4r6Jc2xCEqMUf3J7acLGfpkfMn0NyoRLrETQjJeNWM6GcI6NzTNUFN4OX9BlaJDVKeBRlH
AqZRPjMnW2QEUivrRWlLSd6MA18a+bsWPy5eC1aEO1p89HaMXfjECzhTZD03LhIGagCc8a9dF6qp
2GnCnjvhk9+NNkTvallwj0gZ5bsFsTZUMOZ5X+NpVEZwzxds0a7DG9KHuSL7EWZ9aHUHXC7KsFos
/H8WIVSM6jEB6JWqbl7GnDS/TyayDFSJTDLIehMjYeeMaMQZpSszDE87/TzslS1zqarTuPX9qlOK
k9MpkDA7H+HjdWRJ4S9y1f3eg0Phmrc4f3FXSA==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2020-06-08T17:15:18Z</mdssi:Value>
        </mdssi:SignatureTime>
      </SignatureProperty>
    </SignatureProperties>
  </Object>
  <Object Id="idOfficeObject">
    <SignatureProperties>
      <SignatureProperty Id="idOfficeV1Details" Target="#idPackageSignature">
        <SignatureInfoV1 xmlns="http://schemas.microsoft.com/office/2006/digsig">
          <SetupID>{5D119673-BCA8-4E1C-ABD4-25F88C6A184C}</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2020-06-08T17:15:18Z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nrNUka/zCaXdG5hhCV/bDHG483gdV3yJMpttE8STjwE=</DigestValue>
    </Reference>
    <Reference Type="http://www.w3.org/2000/09/xmldsig#Object" URI="#idOfficeObject">
      <DigestMethod Algorithm="http://www.w3.org/2001/04/xmlenc#sha256"/>
      <DigestValue>o7T8QuQIkiRvJRgk06TVdHPMDSD5HFHt6wZ4wiu3NXg=</DigestValue>
    </Reference>
    <Reference Type="http://uri.etsi.org/01903#SignedProperties" URI="#idSignedProperties">
      <Transforms>
        <Transform Algorithm="http://www.w3.org/TR/2001/REC-xml-c14n-20010315"/>
      </Transforms>
      <DigestMethod Algorithm="http://www.w3.org/2001/04/xmlenc#sha256"/>
      <DigestValue>5rehXK7O61n0NYtnx5XqDky/OSkk/ZrkS342lqnV5Ms=</DigestValue>
    </Reference>
    <Reference Type="http://www.w3.org/2000/09/xmldsig#Object" URI="#idValidSigLnImg">
      <DigestMethod Algorithm="http://www.w3.org/2001/04/xmlenc#sha256"/>
      <DigestValue>mDOhXTWWOuVQ99NnIOQWQDzITh69AXhkJWzi70PvXP4=</DigestValue>
    </Reference>
    <Reference Type="http://www.w3.org/2000/09/xmldsig#Object" URI="#idInvalidSigLnImg">
      <DigestMethod Algorithm="http://www.w3.org/2001/04/xmlenc#sha256"/>
      <DigestValue>pKSWXzQM0HJBZ/PLjSjAfKMDbVDAW202X8PAnAiX1BE=</DigestValue>
    </Reference>
  </SignedInfo>
  <SignatureValue>R4XU143rE9JDXCmo/JWuYlqxaJ35xSVHIb5/PGx8zdemASe8HR02UQsjYCOb0/DPMpGhuf2c+Xq8
RN89x2kFRCgbdFXIkFu5DWuwgw1/X7IdX1PYM/9pOnePqXEagUmmKToWx0hNGUv4PECmDimmnauA
OksuZQudYEoKnmhR5dYgqJ1ozG8wwroHX2OXtFySD9VyKgJcbFtiT6r6nr/aY+48ecoloNlDSEB/
bYwUGwKK/RKrCZ0RNjRmvjSYjX8C7pLZ7Y56uBV+QlTkt8ATqC2ZrARZKqbIO0ZEFW7WHjGb5jml
oSuZU0XHlwkB4Ncw3C0WYCmpMXIaFc+i9v+EUA==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2020-06-08T17:15:25Z</mdssi:Value>
        </mdssi:SignatureTime>
      </SignatureProperty>
    </SignatureProperties>
  </Object>
  <Object Id="idOfficeObject">
    <SignatureProperties>
      <SignatureProperty Id="idOfficeV1Details" Target="#idPackageSignature">
        <SignatureInfoV1 xmlns="http://schemas.microsoft.com/office/2006/digsig">
          <SetupID>{AA985D98-99F2-44E7-93B3-5A10796B9818}</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2020-06-08T17:15:25Z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1Q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D3o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1TQ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e8I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KaWBbHwSJJkm7fEzbvOJSdYzCf589U6BpNDOSPrtXGk=</DigestValue>
    </Reference>
    <Reference Type="http://www.w3.org/2000/09/xmldsig#Object" URI="#idOfficeObject">
      <DigestMethod Algorithm="http://www.w3.org/2001/04/xmlenc#sha256"/>
      <DigestValue>uiD7IXisCcOTRPKUcJXf1gO7ysecT7pisRtg5oBUKBI=</DigestValue>
    </Reference>
    <Reference Type="http://uri.etsi.org/01903#SignedProperties" URI="#idSignedProperties">
      <Transforms>
        <Transform Algorithm="http://www.w3.org/TR/2001/REC-xml-c14n-20010315"/>
      </Transforms>
      <DigestMethod Algorithm="http://www.w3.org/2001/04/xmlenc#sha256"/>
      <DigestValue>nxHt3AQjRCIm6Cc/dDHNL4hDaJMC5ULVqSY/wKXVC8E=</DigestValue>
    </Reference>
    <Reference Type="http://www.w3.org/2000/09/xmldsig#Object" URI="#idValidSigLnImg">
      <DigestMethod Algorithm="http://www.w3.org/2001/04/xmlenc#sha256"/>
      <DigestValue>RVRNme0Oe5wqNhW9NMf4nPIO5AhEod6v0tEwPhZ9sV0=</DigestValue>
    </Reference>
    <Reference Type="http://www.w3.org/2000/09/xmldsig#Object" URI="#idInvalidSigLnImg">
      <DigestMethod Algorithm="http://www.w3.org/2001/04/xmlenc#sha256"/>
      <DigestValue>gZf/uXduvKTvL8bnIvmf1sIR7TDy5xp7LLLmiejfIR8=</DigestValue>
    </Reference>
  </SignedInfo>
  <SignatureValue>jEDb1BSUxptTsjCTEI843i+8KvYvEjQqTttmfZJRLouuUxdnqSNEILoCDSl7Tq4j1e498Riv54CQ
Wx1/m4Msl9IDZdT0QG7OVmT667XiFL6heqXvS3DvLmdHlonqtVa64llXUgdXsDZqLtIAAL64/qRh
GvP6mvaHiVXxPlGUepnsy5p6YSuBkK9s+tNtpLtmGIy4FAHZz1OGAnDV1wm/mokB7cDsKD8jy0d5
AJgC1/cgCT1SookvXmoGgJsXWnXnAGVWUFlTP5UodCt59ZXdri5SLznyNlWUyXa4i5y+3q2z4VR1
5PZklTk0tpIsiPntRaj4fVB0LUqHcQ9s4BFvfw==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2020-06-08T17:15:33Z</mdssi:Value>
        </mdssi:SignatureTime>
      </SignatureProperty>
    </SignatureProperties>
  </Object>
  <Object Id="idOfficeObject">
    <SignatureProperties>
      <SignatureProperty Id="idOfficeV1Details" Target="#idPackageSignature">
        <SignatureInfoV1 xmlns="http://schemas.microsoft.com/office/2006/digsig">
          <SetupID>{A6DA62E1-925E-49FF-9D35-303AFA0B0BD5}</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2020-06-08T17:15:33Z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Q/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Cv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GdxwqZh+id812Fsg58YOvh1b+HAmrBSbx9gMmC8i/LA=</DigestValue>
    </Reference>
    <Reference Type="http://www.w3.org/2000/09/xmldsig#Object" URI="#idOfficeObject">
      <DigestMethod Algorithm="http://www.w3.org/2001/04/xmlenc#sha256"/>
      <DigestValue>qRtXIH9VqyloHB8rRaAnepk6N077sHo/a0cZxXXr9RE=</DigestValue>
    </Reference>
    <Reference Type="http://uri.etsi.org/01903#SignedProperties" URI="#idSignedProperties">
      <Transforms>
        <Transform Algorithm="http://www.w3.org/TR/2001/REC-xml-c14n-20010315"/>
      </Transforms>
      <DigestMethod Algorithm="http://www.w3.org/2001/04/xmlenc#sha256"/>
      <DigestValue>VJfbVRb1TNDpCx3dnRphTp0SRm/NzOZ8n0vYNaKrMeA=</DigestValue>
    </Reference>
    <Reference Type="http://www.w3.org/2000/09/xmldsig#Object" URI="#idValidSigLnImg">
      <DigestMethod Algorithm="http://www.w3.org/2001/04/xmlenc#sha256"/>
      <DigestValue>RVRNme0Oe5wqNhW9NMf4nPIO5AhEod6v0tEwPhZ9sV0=</DigestValue>
    </Reference>
    <Reference Type="http://www.w3.org/2000/09/xmldsig#Object" URI="#idInvalidSigLnImg">
      <DigestMethod Algorithm="http://www.w3.org/2001/04/xmlenc#sha256"/>
      <DigestValue>+tjnlivvfEJ2NQqsIgdhr3KjJCb/+f+ByRfMRoHCIBU=</DigestValue>
    </Reference>
  </SignedInfo>
  <SignatureValue>FZ0ZWQesV6ejO8IwTYObACXNZY9fyvPrHwpctvn7hH+M0oIgvHzHKygh6r+1JXyF7eEkEeZL204M
pl9edHxeq+tqTP/E3Q2DC79br0diZhn0rKQ8+EpN/LtbSy+CI1i+EODbrgb/Je2axIg5CxPrDzts
6Sm5lyj6YwMd5DpaCJK5CByebTv5Xda+taM5IU97IrijYlzhc72Br6/o8ANmqK9KraQQd9EMqn1k
JMTkJXyM8ZL+9obYo9COCOGwIgHxWROebPlKen1KTD4vNa2UHlsnZtsoBbevw0siu+WhWNbVn/bT
Klr7VA3/xM9CfPPUenaGEQheWCNsUr7At0wqqw==</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2020-06-08T17:15:39Z</mdssi:Value>
        </mdssi:SignatureTime>
      </SignatureProperty>
    </SignatureProperties>
  </Object>
  <Object Id="idOfficeObject">
    <SignatureProperties>
      <SignatureProperty Id="idOfficeV1Details" Target="#idPackageSignature">
        <SignatureInfoV1 xmlns="http://schemas.microsoft.com/office/2006/digsig">
          <SetupID>{CF97C1E4-2417-4BBA-A840-F4644CA482F8}</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2020-06-08T17:15:39Z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Q/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d49PUETCepH+lPHwX5uI0pu0wNFyGtcPzFjfpsybWQI=</DigestValue>
    </Reference>
    <Reference Type="http://www.w3.org/2000/09/xmldsig#Object" URI="#idOfficeObject">
      <DigestMethod Algorithm="http://www.w3.org/2001/04/xmlenc#sha256"/>
      <DigestValue>j5Hi11gq9++JtUgVNTYfg+4uS5i7WcPquE24TAo/26Y=</DigestValue>
    </Reference>
    <Reference Type="http://uri.etsi.org/01903#SignedProperties" URI="#idSignedProperties">
      <Transforms>
        <Transform Algorithm="http://www.w3.org/TR/2001/REC-xml-c14n-20010315"/>
      </Transforms>
      <DigestMethod Algorithm="http://www.w3.org/2001/04/xmlenc#sha256"/>
      <DigestValue>ooWUl2k2R5QSB0UPCC+8SV4Fhwr94eXCA0a9NBz52JE=</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gZf/uXduvKTvL8bnIvmf1sIR7TDy5xp7LLLmiejfIR8=</DigestValue>
    </Reference>
  </SignedInfo>
  <SignatureValue>s2XPidOcuHTlyDM0S9njFZUisEZGead10K1ffGct35ChTyNs+79f6Z9t7cwSRDBU4sEQddXhlqOF
MfU/VZS6JVpcJhDUkcY2A7uMZV12WT7WjnrQg1atKCAgeP81TQVHj69BW3yG5+TioYc8ieRzBs5f
aMXDm8a6vW4m1Fjn3x69NOm+HAyass8KV3cyIj6+4S5vaIY4shlS9K+wdIKTAcmLc/D+mG0r1ZPl
wlfF59IWlqJCbSyY6zvgI3c0gUsjpv25hntPFE/9BcCLJre5GYYgRHNvY6ODNCVYnSlbvT8wbpiC
Uh5lCwii3G8hd1jgOgbXWN4Wk/sddCr+KfwQeg==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2020-06-08T17:15:49Z</mdssi:Value>
        </mdssi:SignatureTime>
      </SignatureProperty>
    </SignatureProperties>
  </Object>
  <Object Id="idOfficeObject">
    <SignatureProperties>
      <SignatureProperty Id="idOfficeV1Details" Target="#idPackageSignature">
        <SignatureInfoV1 xmlns="http://schemas.microsoft.com/office/2006/digsig">
          <SetupID>{306CBA70-26BF-4601-9CAE-4BEDC61DB102}</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2020-06-08T17:15:49Z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Cv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kNuPcphZy04Kp2eP+q4a28YZEpRcJDuzeeUoNtgAPGQ=</DigestValue>
    </Reference>
    <Reference Type="http://www.w3.org/2000/09/xmldsig#Object" URI="#idOfficeObject">
      <DigestMethod Algorithm="http://www.w3.org/2001/04/xmlenc#sha256"/>
      <DigestValue>LqbfGuJCjDqaAEIN/tMnu27zVjgNYbFvhpBrS6thzbo=</DigestValue>
    </Reference>
    <Reference Type="http://uri.etsi.org/01903#SignedProperties" URI="#idSignedProperties">
      <Transforms>
        <Transform Algorithm="http://www.w3.org/TR/2001/REC-xml-c14n-20010315"/>
      </Transforms>
      <DigestMethod Algorithm="http://www.w3.org/2001/04/xmlenc#sha256"/>
      <DigestValue>eI1iPMW9qRLNqcKVV00LS0RkLNl4Ejmygv7B555ahPk=</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gZf/uXduvKTvL8bnIvmf1sIR7TDy5xp7LLLmiejfIR8=</DigestValue>
    </Reference>
  </SignedInfo>
  <SignatureValue>Brt0kDiKmwdLatOolieydSjvWnUgfY/vNUAqlyM8f/prSZalIColsUaKcP2owTDTYZoL/n+Y4JfL
Lx6yp+iGEgm5bJWt1hYzVpZzKpXaEfq5hEn1BrrazRN/bQXMcFdbH+E7IorXRaUfAnEbw8T6Q57H
AN49FaPP5M+UsVcht7jCtgiEZ/oExM5xQaUXzwtedeHzk/bT+lhioCB5RWKDc2un8pl0bbiF7oTC
h2YlAZYpvejkcd6PE5tv8x+DMyPQoiGCKiNaoFK0R9h6FBV346A9UGHje8Wz/tMvuMsSm60I3dbU
VX6e5VX0UbqNFBj6FYvKY1CtrGl2pXW9M9lN6g==</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2020-06-08T17:15:55Z</mdssi:Value>
        </mdssi:SignatureTime>
      </SignatureProperty>
    </SignatureProperties>
  </Object>
  <Object Id="idOfficeObject">
    <SignatureProperties>
      <SignatureProperty Id="idOfficeV1Details" Target="#idPackageSignature">
        <SignatureInfoV1 xmlns="http://schemas.microsoft.com/office/2006/digsig">
          <SetupID>{A3F6FA5D-F1A8-4FA8-A4C9-3E5B25CC507F}</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2020-06-08T17:15:55Z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Cv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WBS0ORwehZASrf+yw67OP0yS/ZzR1vGsD/TvtImmwOY=</DigestValue>
    </Reference>
    <Reference Type="http://www.w3.org/2000/09/xmldsig#Object" URI="#idOfficeObject">
      <DigestMethod Algorithm="http://www.w3.org/2001/04/xmlenc#sha256"/>
      <DigestValue>+TlkmQWhfs7yOlrohYcVCsQeRRu1Xt/1OyHnL1E0kKo=</DigestValue>
    </Reference>
    <Reference Type="http://uri.etsi.org/01903#SignedProperties" URI="#idSignedProperties">
      <Transforms>
        <Transform Algorithm="http://www.w3.org/TR/2001/REC-xml-c14n-20010315"/>
      </Transforms>
      <DigestMethod Algorithm="http://www.w3.org/2001/04/xmlenc#sha256"/>
      <DigestValue>v6vet35AnsCKHCaiqhZtdTKPpt8Z4kSlEQQKpq2B9RA=</DigestValue>
    </Reference>
    <Reference Type="http://www.w3.org/2000/09/xmldsig#Object" URI="#idValidSigLnImg">
      <DigestMethod Algorithm="http://www.w3.org/2001/04/xmlenc#sha256"/>
      <DigestValue>2c9Mmw0sN8WGPJkzv1ijgwx0DFXNJk7i04jIrog0VEU=</DigestValue>
    </Reference>
    <Reference Type="http://www.w3.org/2000/09/xmldsig#Object" URI="#idInvalidSigLnImg">
      <DigestMethod Algorithm="http://www.w3.org/2001/04/xmlenc#sha256"/>
      <DigestValue>tJIuXAeUOrUz+yx456GZyjggT6/ylV2BgasghfWq758=</DigestValue>
    </Reference>
  </SignedInfo>
  <SignatureValue>soRiUbhB+pMIhlN1fBDBX4esLboDQ65yaNjfA4SCpQxpzRh4G1Kjf4tiw5HQGYtFILLixrgu1mOj
3FyXjn2A5WgLl4VX1bJLTPmvmoZgf7UJ1NKCxgDXnWAdo17pFXuKpj7XHZ3kAgwJXWuFcnLSxpja
bVqC3zTp2KXMvxS+R5dwp0qxot7kUIWA2yv0qpTdq+QY+cjyW0w8u0WPR9ZR7Xhn7qcnsKd9UMhL
7vaBmmfe4lxshVKCPPNcNdMdtvGlSgFCyVqF1DEnI6Xv2IiNeIGqscoVpV7EOhhdaiHfVZJAwl6y
J2bNus0r5/x74xY4qa2aADbXLLUNBRi+53LytQ==</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2020-06-08T17:16:03Z</mdssi:Value>
        </mdssi:SignatureTime>
      </SignatureProperty>
    </SignatureProperties>
  </Object>
  <Object Id="idOfficeObject">
    <SignatureProperties>
      <SignatureProperty Id="idOfficeV1Details" Target="#idPackageSignature">
        <SignatureInfoV1 xmlns="http://schemas.microsoft.com/office/2006/digsig">
          <SetupID>{3F58F101-9FDB-43C3-8542-9A82992BD450}</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2020-06-08T17:16:03Z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xv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iwJEtMMKLV0jSE3TlTMopdHbJTCtXToeo0CFYle4yEg=</DigestValue>
    </Reference>
    <Reference Type="http://www.w3.org/2000/09/xmldsig#Object" URI="#idOfficeObject">
      <DigestMethod Algorithm="http://www.w3.org/2001/04/xmlenc#sha256"/>
      <DigestValue>nOMRhoOMV1+uBrTSX5jx2D6J5B7azvKENLtyMROjL2w=</DigestValue>
    </Reference>
    <Reference Type="http://uri.etsi.org/01903#SignedProperties" URI="#idSignedProperties">
      <Transforms>
        <Transform Algorithm="http://www.w3.org/TR/2001/REC-xml-c14n-20010315"/>
      </Transforms>
      <DigestMethod Algorithm="http://www.w3.org/2001/04/xmlenc#sha256"/>
      <DigestValue>s1d2usyodfYYiCKGgpHQYlOYQvZQkTozQRLFAZppXm0=</DigestValue>
    </Reference>
    <Reference Type="http://www.w3.org/2000/09/xmldsig#Object" URI="#idValidSigLnImg">
      <DigestMethod Algorithm="http://www.w3.org/2001/04/xmlenc#sha256"/>
      <DigestValue>RVRNme0Oe5wqNhW9NMf4nPIO5AhEod6v0tEwPhZ9sV0=</DigestValue>
    </Reference>
    <Reference Type="http://www.w3.org/2000/09/xmldsig#Object" URI="#idInvalidSigLnImg">
      <DigestMethod Algorithm="http://www.w3.org/2001/04/xmlenc#sha256"/>
      <DigestValue>+xLUP0/70/2XkQl/6wJF4BsDxDzuji/rO45VFcAou8Y=</DigestValue>
    </Reference>
  </SignedInfo>
  <SignatureValue>Fe5+YoJagANP2p+awqrsrHir27gNeW8V6HvtCkyB0zEzAx9FafNT1bbaPC2oR4yMMAg30wnsphp5
3Wi8PI4WkHaXia9+PrZTlASgctLl01gva0MmME+qlKsdY9bvL3pCjh3UkS5lQU+oY2XcugkJjjxN
14fkXCuqWogT6bA2Fe1VDOZeuMflbykBZTWkgcQWM9UTUvo3G3bFgzwr2fm7lFjDbJ5VnfnxDOCP
bzqdp+G6dBfJAOf806leiARLzM2+SMwqQ+8Mhu6xo3aGOsnUibraLh/f1m3P/q9GcN7rTR6tW1F4
2GXE3rDshJC9h04NPybjL4zN8cRajn8wm0GSAA==</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2020-06-08T17:16:10Z</mdssi:Value>
        </mdssi:SignatureTime>
      </SignatureProperty>
    </SignatureProperties>
  </Object>
  <Object Id="idOfficeObject">
    <SignatureProperties>
      <SignatureProperty Id="idOfficeV1Details" Target="#idPackageSignature">
        <SignatureInfoV1 xmlns="http://schemas.microsoft.com/office/2006/digsig">
          <SetupID>{E378DA77-A6B5-41B1-85C1-F86FA72B48E5}</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2020-06-08T17:16:10Z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Q/8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IAAAADT6ff///////+Tk5MjK0krSbkvUcsuT8YVJFoTIFIrSbgtTcEQHEcAAAAAAJzP7vT6/bTa8kRleixHhy1Nwi5PxiQtTnBwcJKSki81SRwtZAgOIzBCAAAAweD02+35gsLqZ5q6Jz1jNEJyOUZ4qamp+/v7////wdPeVnCJAQECgD8AAACv1/Ho8/ubzu6CwuqMudS3u769vb3////////////L5fZymsABAgOEQgAAAK/X8fz9/uLx+snk9uTy+vz9/v///////////////8vl9nKawAECA8hCAAAAotHvtdryxOL1xOL1tdry0+r32+350+r3tdryxOL1pdPvc5rAAQIDMEEAAABpj7ZnjrZqj7Zqj7ZnjrZtkbdukrdtkbdnjrZqj7ZojrZ3rdUCAwTUQgAAAAAAAAAAAAAAAAAAAAAAAAAAAAAAAAAAAAAAAAAAAAAAAAAAAAAAAMBB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WgmRhLGb16zi3T+8frRqhPAOwJRTEV7Ji26oAlW47IQ=</DigestValue>
    </Reference>
    <Reference Type="http://www.w3.org/2000/09/xmldsig#Object" URI="#idOfficeObject">
      <DigestMethod Algorithm="http://www.w3.org/2001/04/xmlenc#sha256"/>
      <DigestValue>BOrMtTDD7p9HM0MWyMk4oY40M47EmB34Sj4FXqexzH8=</DigestValue>
    </Reference>
    <Reference Type="http://uri.etsi.org/01903#SignedProperties" URI="#idSignedProperties">
      <Transforms>
        <Transform Algorithm="http://www.w3.org/TR/2001/REC-xml-c14n-20010315"/>
      </Transforms>
      <DigestMethod Algorithm="http://www.w3.org/2001/04/xmlenc#sha256"/>
      <DigestValue>cNSSWeYv+1bVmND37dbhVlnuM98HMi3Qg2ANor8RB7w=</DigestValue>
    </Reference>
    <Reference Type="http://www.w3.org/2000/09/xmldsig#Object" URI="#idValidSigLnImg">
      <DigestMethod Algorithm="http://www.w3.org/2001/04/xmlenc#sha256"/>
      <DigestValue>shZb5M+sGpu8i/iAsafpup4dWW7QL2d4mwbZHW2tPcU=</DigestValue>
    </Reference>
    <Reference Type="http://www.w3.org/2000/09/xmldsig#Object" URI="#idInvalidSigLnImg">
      <DigestMethod Algorithm="http://www.w3.org/2001/04/xmlenc#sha256"/>
      <DigestValue>+xLUP0/70/2XkQl/6wJF4BsDxDzuji/rO45VFcAou8Y=</DigestValue>
    </Reference>
  </SignedInfo>
  <SignatureValue>DpvPYHIlA6SBHZ3mDpbiAJvXrA3XpJsqULqEWb0ugOfcnEVvbLMNIHgLoEw6TD4Hnk1zAxs1VY6+
2Coa1SlcFYaSTPhdlL9lUTJlonfYp3YdBgt9RJPV8YZn+IVypPBhnuSgElTeZ1PDxnPc2dxi/BqS
EIBK6QDAvuvIFrXYwv1J1iMzaUADNr3Qov5eCrRhJAgX9HnUWgYu+6/lawxQkBP6voa+0RvZbE8m
81uxj6Kb+mQQM159y74GwVEAl3WjtFOIRQm9Fh9UTJElzfat0RHj7cmosSLZCV1TUjaIQw8O3vp7
Vlr6jzJMORbEbxm5r5DHOoJ9p0Bd9m+Ct6pKbQ==</SignatureValue>
  <KeyInfo>
    <X509Data>
      <X509Certificate>MIIICDCCBfCgAwIBAgIIJbqo7RNLN+EwDQYJKoZIhvcNAQELBQAwWzEXMBUGA1UEBRMOUlVDIDgwMDUwMTcyLTExGjAYBgNVBAMTEUNBLURPQ1VNRU5UQSBTLkEuMRcwFQYDVQQKEw5ET0NVTUVOVEEgUy5BLjELMAkGA1UEBhMCUFkwHhcNMTkwODI3MTI1MjQxWhcNMjEwODI2MTMwMjQxWjCBpTELMAkGA1UEBhMCUFkxFzAVBgNVBAQMDkNBTk9WQSBSRUNBTERFMRIwEAYDVQQFEwlDSTI0OTAxMjAxFjAUBgNVBCoMDVZBTEVSSUEgTUFSSUExFzAVBgNVBAoMDlBFUlNPTkEgRklTSUNBMREwDwYDVQQLDAhGSVJNQSBGMjElMCMGA1UEAwwcVkFMRVJJQSBNQVJJQSBDQU5PVkEgUkVDQUxERTCCASIwDQYJKoZIhvcNAQEBBQADggEPADCCAQoCggEBALtNFnvGcSLM5Zcy1ta4OHbJu2MNuL31I3DxQ6cuKYnfwW2VIRdLe+qbPfOadT0AmV55adJuA3OxBbIOCzzplp+pZAA560qz3EDxHfESwEIGzdwvLJS6S0rYRo+1IoNi0DzlnJj/3iqjGxuF307RTVMlDLScz6JsBMid7NhMqhh9n8dLr3LWeuEUZZ9+5s5hddhGWOjhPvejObGB6EoVDPWac+FHrkY0LLgtHb/QQ85xAcnRWe0JE6DLbYfJZYKQXG+m7iGEyU3L3R4Gd1LtgMx0ZXQEfyw2QIX2A7naSFOlDe2QV1ZfvNn0Qk04dSptHLxUwwbDE8PLQfQJV4riArcCAwEAAaOCA4MwggN/MAwGA1UdEwEB/wQCMAAwDgYDVR0PAQH/BAQDAgXgMCoGA1UdJQEB/wQgMB4GCCsGAQUFBwMBBggrBgEFBQcDAgYIKwYBBQUHAwQwHQYDVR0OBBYEFAMNzS9wHqDVF7pzU9FvECCinfzMMIGWBggrBgEFBQcBAQSBiTCBhjA5BggrBgEFBQcwAYYtaHR0cD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XZjYW5vdmF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EfdE4gqzAPObe1Mtqwl0TMmAxi5o27WwX6uOKSdJWVyKXnunZAO1d59ddjFVs+wY9UJWltJfOEEwH3lFRQRWrr/hINuhMd12UpCnLBCRe+1c81vK2NB2zlUAheRxHAGyGk4GZCtCSVtVlP8zLIWCH13ylkVsdHQZSh2nuCCqwPOzD91XMMjYmIl1flK7cROFwUwck77rxE/aydyJEXWQAMscWClZH1WI9KNElCY+Wjh1F7H9t1EVdy1RiaJDEjKJfs8wOEpTPr0aEQmnr7Ub0853+mwlb4Rrv/hFpKfkXXCG1+lDGJdqDWeUlHiLPWDj36WZIlkDOyx/c1QusgI1xjZfRAiZCHqGplUqbYJ8czIRm4KtCVoXyX/WHBE4qSKHgOPx+dDXBH9nCWJ7eP5Obnz2V2l2RMKzK5tJj0Z5WFdY2mQdGU1acAApH5jCXhVSlhy5gGkR/utDsQs53rMzBWInM1Kz4Yn1MOMazosICbWGIroTHyWyFzSpgTV17c/pqn0Zu0fiZCuLUwq6x9jg7Hkutf6rxM1DdxNS8KyHB6ily/YgPjX608c7Wg9IFz0KY4XEQBaWBa/BMogfpkcK4NOfW/15Of+6Pby4jEQD9kx9BjRwapCBCayJuUgBQ3ALA1munHQIOK2f5UTdhnU94r/NTTMIT7vaBmm4ND9Zv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2020-06-08T17:16:20Z</mdssi:Value>
        </mdssi:SignatureTime>
      </SignatureProperty>
    </SignatureProperties>
  </Object>
  <Object Id="idOfficeObject">
    <SignatureProperties>
      <SignatureProperty Id="idOfficeV1Details" Target="#idPackageSignature">
        <SignatureInfoV1 xmlns="http://schemas.microsoft.com/office/2006/digsig">
          <SetupID>{15C2A72B-D233-46E8-AB13-0129AA259BCF}</SetupID>
          <SignatureText>Valeria Canova</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2020-06-08T17:16:20Z</xd:SigningTime>
          <xd:SigningCertificate>
            <xd:Cert>
              <xd:CertDigest>
                <DigestMethod Algorithm="http://www.w3.org/2001/04/xmlenc#sha256"/>
                <DigestValue>zKMqdeXJmCvgrkqdICI1ovjUBHoU6o/QKwkkCdENEjo=</DigestValue>
              </xd:CertDigest>
              <xd:IssuerSerial>
                <X509IssuerName>C=PY, O=DOCUMENTA S.A., CN=CA-DOCUMENTA S.A., SERIALNUMBER=RUC 80050172-1</X509IssuerName>
                <X509SerialNumber>2718671061255927777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gBAAB/AAAAAAAAAAAAAAB8JAAApxEAACBFTUYAAAEAkBsAAKo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BD/w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Object Id="idInvalidSigLnImg">AQAAAGwAAAAAAAAAAAAAAAgBAAB/AAAAAAAAAAAAAAB8JAAApxEAACBFTUYAAAEALB8AALAAAAAGAAAAAAAAAAAAAAAAAAAAgAQAAGADAACWAQAAMQEAAAAAAAAAAAAAAAAAAIAzBgCgpgQACgAAABAAAAAAAAAAAAAAAEsAAAAQAAAAAAAAAAUAAAAeAAAAGAAAAAAAAAAAAAAACQEAAIAAAAAnAAAAGAAAAAEAAAAAAAAAAAAAAAAAAAAlAAAADAAAAAEAAABMAAAAZAAAAAAAAAAAAAAACAEAAH8AAAAAAAAAAAAAAAk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8PDwAAAAAAAlAAAADAAAAAEAAABMAAAAZAAAAAAAAAAAAAAACAEAAH8AAAAAAAAAAAAAAAkBAACAAAAAIQDwAAAAAAAAAAAAAACAPwAAAAAAAAAAAACAPwAAAAAAAAAAAAAAAAAAAAAAAAAAAAAAAAAAAAAAAAAAJQAAAAwAAAAAAACAKAAAAAwAAAABAAAAJwAAABgAAAABAAAAAAAAAPDw8AAAAAAAJQAAAAwAAAABAAAATAAAAGQAAAAAAAAAAAAAAAgBAAB/AAAAAAAAAAAAAAAJAQAAgAAAACEA8AAAAAAAAAAAAAAAgD8AAAAAAAAAAAAAgD8AAAAAAAAAAAAAAAAAAAAAAAAAAAAAAAAAAAAAAAAAACUAAAAMAAAAAAAAgCgAAAAMAAAAAQAAACcAAAAYAAAAAQAAAAAAAADw8PAAAAAAACUAAAAMAAAAAQAAAEwAAABkAAAAAAAAAAAAAAAIAQAAfwAAAAAAAAAAAAAACQEAAIAAAAAhAPAAAAAAAAAAAAAAAIA/AAAAAAAAAAAAAIA/AAAAAAAAAAAAAAAAAAAAAAAAAAAAAAAAAAAAAAAAAAAlAAAADAAAAAAAAIAoAAAADAAAAAEAAAAnAAAAGAAAAAEAAAAAAAAA////AAAAAAAlAAAADAAAAAEAAABMAAAAZAAAAAAAAAAAAAAACAEAAH8AAAAAAAAAAAAAAAkBAACAAAAAIQDwAAAAAAAAAAAAAACAPwAAAAAAAAAAAACAPwAAAAAAAAAAAAAAAAAAAAAAAAAAAAAAAAAAAAAAAAAAJQAAAAwAAAAAAACAKAAAAAwAAAABAAAAJwAAABgAAAABAAAAAAAAAP///wAAAAAAJQAAAAwAAAABAAAATAAAAGQAAAAAAAAAAAAAAAgBAAB/AAAAAAAAAAAAAAAJ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IAAAADT6ff///////+Tk5MjK0krSbkvUcsuT8YVJFoTIFIrSbgtTcEQHEcAAAAAAJzP7vT6/bTa8kRleixHhy1Nwi5PxiQtTnBwcJKSki81SRwtZAgOIzBCAAAAweD02+35gsLqZ5q6Jz1jNEJyOUZ4qamp+/v7////wdPeVnCJAQECgD8AAACv1/Ho8/ubzu6CwuqMudS3u769vb3////////////L5fZymsABAgOEQgAAAK/X8fz9/uLx+snk9uTy+vz9/v///////////////8vl9nKawAECA8hCAAAAotHvtdryxOL1xOL1tdry0+r32+350+r3tdryxOL1pdPvc5rAAQIDMEEAAABpj7ZnjrZqj7Zqj7ZnjrZtkbdukrdtkbdnjrZqj7ZojrZ3rdUCAwTUQgAAAAAAAAAAAAAAAAAAAAAAAAAAAAAAAAAAAAAAAAAAAAAAAAAAAAAAAMBB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kBAACAAAAAAAAAAAAAAAAJ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ag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TAAAASAAAACUAAAAMAAAABAAAAFQAAACgAAAAKgAAADMAAACRAAAARwAAAAEAAADk+AxCJjQNQioAAAAzAAAADgAAAEwAAAAAAAAAAAAAAAAAAAD//////////2gAAABWAGEAbABlAHIAaQBhACAAQwBhAG4AbwB2AGEACgAAAAgAAAAEAAAACAAAAAYAAAAEAAAACAAAAAQAAAAKAAAACAAAAAkAAAAJAAAACAAAAAgAAABLAAAAQAAAADAAAAAFAAAAIAAAAAEAAAABAAAAEAAAAAAAAAAAAAAACQEAAIAAAAAAAAAAAAAAAAkBAACAAAAAJQAAAAwAAAACAAAAJwAAABgAAAAFAAAAAAAAAP///wAAAAAAJQAAAAwAAAAFAAAATAAAAGQAAAAAAAAAUAAAAAgBAAB8AAAAAAAAAFAAAAAJAQAALQAAACEA8AAAAAAAAAAAAAAAgD8AAAAAAAAAAAAAgD8AAAAAAAAAAAAAAAAAAAAAAAAAAAAAAAAAAAAAAAAAACUAAAAMAAAAAAAAgCgAAAAMAAAABQAAACcAAAAYAAAABQAAAAAAAAD///8AAAAAACUAAAAMAAAABQAAAEwAAABkAAAACQAAAFAAAAD/AAAAXAAAAAkAAABQAAAA9wAAAA0AAAAhAPAAAAAAAAAAAAAAAIA/AAAAAAAAAAAAAIA/AAAAAAAAAAAAAAAAAAAAAAAAAAAAAAAAAAAAAAAAAAAlAAAADAAAAAAAAIAoAAAADAAAAAUAAAAlAAAADAAAAAEAAAAYAAAADAAAAAAAAAISAAAADAAAAAEAAAAeAAAAGAAAAAkAAABQAAAAAAEAAF0AAAAlAAAADAAAAAEAAABUAAAAoAAAAAoAAABQAAAAVQAAAFwAAAABAAAA5PgMQiY0DUIKAAAAUAAAAA4AAABMAAAAAAAAAAAAAAAAAAAA//////////9oAAAAVgBhAGwAZQByAGkAYQAgAEMAYQBuAG8AdgBhAAcAAAAGAAAAAwAAAAYAAAAEAAAAAwAAAAYAAAADAAAABwAAAAYAAAAHAAAABwAAAAUAAAAGAAAASwAAAEAAAAAwAAAABQAAACAAAAABAAAAAQAAABAAAAAAAAAAAAAAAAkBAACAAAAAAAAAAAAAAAAJAQAAgAAAACUAAAAMAAAAAgAAACcAAAAYAAAABQAAAAAAAAD///8AAAAAACUAAAAMAAAABQAAAEwAAABkAAAACQAAAGAAAAD/AAAAbAAAAAkAAABgAAAA9wAAAA0AAAAhAPAAAAAAAAAAAAAAAIA/AAAAAAAAAAAAAIA/AAAAAAAAAAAAAAAAAAAAAAAAAAAAAAAAAAAAAAAAAAAlAAAADAAAAAAAAIAoAAAADAAAAAUAAAAlAAAADAAAAAEAAAAYAAAADAAAAAAAAAISAAAADAAAAAEAAAAeAAAAGAAAAAkAAABgAAAAAAEAAG0AAAAlAAAADAAAAAEAAABUAAAAeAAAAAoAAABgAAAANQAAAGwAAAABAAAA5PgMQiY0DUIKAAAAYAAAAAcAAABMAAAAAAAAAAAAAAAAAAAA//////////9cAAAAUwBJAE4ARABJAEMATwAAAAYAAAADAAAACAAAAAgAAAADAAAABwAAAAkAAABLAAAAQAAAADAAAAAFAAAAIAAAAAEAAAABAAAAEAAAAAAAAAAAAAAACQEAAIAAAAAAAAAAAAAAAAkBAACAAAAAJQAAAAwAAAACAAAAJwAAABgAAAAFAAAAAAAAAP///wAAAAAAJQAAAAwAAAAFAAAATAAAAGQAAAAJAAAAcAAAAP8AAAB8AAAACQAAAHAAAAD3AAAADQAAACEA8AAAAAAAAAAAAAAAgD8AAAAAAAAAAAAAgD8AAAAAAAAAAAAAAAAAAAAAAAAAAAAAAAAAAAAAAAAAACUAAAAMAAAAAAAAgCgAAAAMAAAABQAAACUAAAAMAAAAAQAAABgAAAAMAAAAAAAAAhIAAAAMAAAAAQAAABYAAAAMAAAAAAAAAFQAAABEAQAACgAAAHAAAAD+AAAAfAAAAAEAAADk+AxCJjQNQgoAAABwAAAAKQAAAEwAAAAEAAAACQAAAHAAAAAAAQAAfQAAAKAAAABGAGkAcgBtAGEAZABvACAAcABvAHIAOgAgAFYAQQBMAEUAUgBJAEEAIABNAEEAUgBJAEEAIABDAEEATgBPAFYAQQAgAFIARQBDAEEATABEAEUAAAAGAAAAAwAAAAQAAAAJAAAABgAAAAcAAAAHAAAAAwAAAAcAAAAHAAAABAAAAAMAAAADAAAABwAAAAcAAAAFAAAABgAAAAcAAAADAAAABwAAAAMAAAAKAAAABwAAAAcAAAADAAAABwAAAAMAAAAHAAAABwAAAAgAAAAJAAAABwAAAAcAAAADAAAABwAAAAYAAAAHAAAABwAAAAUAAAAIAAAABgAAABYAAAAMAAAAAAAAACUAAAAMAAAAAgAAAA4AAAAUAAAAAAAAABAAAAAUAAAA</Object>
</Signature>
</file>

<file path=_xmlsignatures/sig2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e4QINDmjI8MvHQ3aS02Gh9qib8zP+twdnvy237mt7tw=</DigestValue>
    </Reference>
    <Reference Type="http://www.w3.org/2000/09/xmldsig#Object" URI="#idOfficeObject">
      <DigestMethod Algorithm="http://www.w3.org/2001/04/xmlenc#sha256"/>
      <DigestValue>0y4PjO+gzHnY9QgA1qHKPNFD+gBJzNT0ic+9LVALmgg=</DigestValue>
    </Reference>
    <Reference Type="http://uri.etsi.org/01903#SignedProperties" URI="#idSignedProperties">
      <Transforms>
        <Transform Algorithm="http://www.w3.org/TR/2001/REC-xml-c14n-20010315"/>
      </Transforms>
      <DigestMethod Algorithm="http://www.w3.org/2001/04/xmlenc#sha256"/>
      <DigestValue>MpghIz3LGCzJ51LaTNG0VgeYlBHXfDuHXW0NQh+8AjQ=</DigestValue>
    </Reference>
    <Reference Type="http://www.w3.org/2000/09/xmldsig#Object" URI="#idValidSigLnImg">
      <DigestMethod Algorithm="http://www.w3.org/2001/04/xmlenc#sha256"/>
      <DigestValue>ggzwVbYEfjzcl7PDxjK1IJlmAv9KMWs8KxEtJx66ZF8=</DigestValue>
    </Reference>
    <Reference Type="http://www.w3.org/2000/09/xmldsig#Object" URI="#idInvalidSigLnImg">
      <DigestMethod Algorithm="http://www.w3.org/2001/04/xmlenc#sha256"/>
      <DigestValue>q9JzvDU/kb820whWEClZ2cpzhwa5zuz8AFzU/pXWD7g=</DigestValue>
    </Reference>
  </SignedInfo>
  <SignatureValue>r0/dKxBntW26XF263/uryHA1PIIV2nT9EENpRanoJZxLAhkEOFNjULlxLx0FVaFHeYQJj3SOIT7M
3xIrG1VZDyCSLv93u6VX/px/4iMAvWEHCi7ZfjUOmFczpOCCJHrWLxHjCJOsadHZPPrY/Nw2XgQx
3DXiexkcLBHxe81nALyhCgys3hswuBrRl64Ho1mhKxyr9HRF/vzSy/8AcK4rYt0dzS9DI6NOaJIl
wivIIpbim9RTrdFCuP7viK6lCASUKC8Smy+36Qlmz6P2AAMCCgO4x1eNz0q/hQoiVzFVFsra0gqE
LHfuyinmO6NWJM8t3Tg4C5mKhuN/TRJPgR1oCA==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2020-06-08T18:35:36Z</mdssi:Value>
        </mdssi:SignatureTime>
      </SignatureProperty>
    </SignatureProperties>
  </Object>
  <Object Id="idOfficeObject">
    <SignatureProperties>
      <SignatureProperty Id="idOfficeV1Details" Target="#idPackageSignature">
        <SignatureInfoV1 xmlns="http://schemas.microsoft.com/office/2006/digsig">
          <SetupID>{20090253-E5AF-4ADB-87DD-AC1ADC64FD4F}</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2020-06-08T18:35:36Z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A8L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GU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cw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Hk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N6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CCl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MbKPMrYPZuZRatbmzzrZe2IgfAufzyVKV/4sEkmq/7o=</DigestValue>
    </Reference>
    <Reference Type="http://www.w3.org/2000/09/xmldsig#Object" URI="#idOfficeObject">
      <DigestMethod Algorithm="http://www.w3.org/2001/04/xmlenc#sha256"/>
      <DigestValue>xfdl+Lobdj3aSAdsp7mLwXU7u5lwBAYZ1EL30WVm/1Q=</DigestValue>
    </Reference>
    <Reference Type="http://uri.etsi.org/01903#SignedProperties" URI="#idSignedProperties">
      <Transforms>
        <Transform Algorithm="http://www.w3.org/TR/2001/REC-xml-c14n-20010315"/>
      </Transforms>
      <DigestMethod Algorithm="http://www.w3.org/2001/04/xmlenc#sha256"/>
      <DigestValue>KG5x93Av8WKqL5JnKnrB/EB1EhOKA8xH9IIoSHjHQkQ=</DigestValue>
    </Reference>
    <Reference Type="http://www.w3.org/2000/09/xmldsig#Object" URI="#idValidSigLnImg">
      <DigestMethod Algorithm="http://www.w3.org/2001/04/xmlenc#sha256"/>
      <DigestValue>28MALuZQThj4mswXlER5Y3LdL988mmmb4aSvqXpAXeA=</DigestValue>
    </Reference>
    <Reference Type="http://www.w3.org/2000/09/xmldsig#Object" URI="#idInvalidSigLnImg">
      <DigestMethod Algorithm="http://www.w3.org/2001/04/xmlenc#sha256"/>
      <DigestValue>joYp5PoQTP6xenYK/jyWSXwGTVWsjF+Xqtn+WGJBjsE=</DigestValue>
    </Reference>
  </SignedInfo>
  <SignatureValue>wj5ab3bxWLj1ZRv+KnK10/hbUR9W3TVJqpma6B+xpjjrwkuEIw5dnk7nyQcONkKPeheTGJ3WVOV5
IcNdxmk9VInO/8u5iVt2ugP2Pz0GTxBhuLIiIyfSqTF6Y3TtS1fWSx+8MDI9AITXjYE4Jfu4yfNP
muLc02MpmAwsv0hXhY+6l6T45z9B6HZMvo+WpsVblTx+6O63q9pgzp01PgK8psP3KdO8VHljpE7i
BgM2/3eUfFBfWr+5D756u4apbEnuVGG3y3LPojv8hZj1JtWff81E329Qx5XNganeDQpmjV9BKkaU
+4IN/jcws1iHR0pymiw7PWTBtfE2NKDabrr+Uw==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2020-06-08T17:12:41Z</mdssi:Value>
        </mdssi:SignatureTime>
      </SignatureProperty>
    </SignatureProperties>
  </Object>
  <Object Id="idOfficeObject">
    <SignatureProperties>
      <SignatureProperty Id="idOfficeV1Details" Target="#idPackageSignature">
        <SignatureInfoV1 xmlns="http://schemas.microsoft.com/office/2006/digsig">
          <SetupID>{37244332-076A-43DE-8A2B-6DE523211BA8}</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2020-06-08T17:12:41Z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BiR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ekM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WGoAAACv1/Ho8/ubzu6CwuqMudS3u769vb3////////////L5fZymsABAgMAAAAAAK/X8fz9/uLx+snk9uTy+vz9/v///////////////8vl9nKawAECAwAAAAAAotHvtdryxOL1xOL1tdry0+r32+350+r3tdryxOL1pdPvc5rAAQIDAAAAAABpj7ZnjrZqj7Zqj7ZnjrZtkbdukrdtkbdnjrZqj7ZojrZ3rdUCAwQAAAAAAAAAAAAAAAAAAAAAAAAAAAAAAAAAAAAAAAAAAAAAAAAAAAAAAAAAAKY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3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XL7GgaNiBfy3RrQHwsafH+Gw4KoX6Mrd9HUeGFUOgVw=</DigestValue>
    </Reference>
    <Reference Type="http://www.w3.org/2000/09/xmldsig#Object" URI="#idOfficeObject">
      <DigestMethod Algorithm="http://www.w3.org/2001/04/xmlenc#sha256"/>
      <DigestValue>4BjuRyUeP4PTTl1+mNtr3YkKLPP+F0pkBq0H0Scml1k=</DigestValue>
    </Reference>
    <Reference Type="http://uri.etsi.org/01903#SignedProperties" URI="#idSignedProperties">
      <Transforms>
        <Transform Algorithm="http://www.w3.org/TR/2001/REC-xml-c14n-20010315"/>
      </Transforms>
      <DigestMethod Algorithm="http://www.w3.org/2001/04/xmlenc#sha256"/>
      <DigestValue>JivHn92AbhWyi504gZArQiq210ZhO7hxsP4uD+08kBo=</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0E2pk5HHC8dFRFexKCvRXBvMpmQiwT6sLR/9k/7I6ec=</DigestValue>
    </Reference>
  </SignedInfo>
  <SignatureValue>e0sdgh1TkSDdqahg4H4rDegvBUxqLrdJ3r1ZPjqJrZhyKXCCxRsjgq6pBV4UYCvOK2kejTyP0oj0
ilDt8xW/RnXUPrx0aOF3Fz/dajuepK65vG1Tq6sB3HXPHX5fVcJ94RokY2+01l6WptcKjATJePoC
Zj2ahfSxLURXXGiakZ4f+i1Q1oJMQCMLIudIm00tjybuaAU80mYijjVceVqaDQ73vLl6Rax5DjXo
wTbKe4sIh7YCqLzyoTY/RH34av3nC8mP4qBO9o2N+SKfkJJQKZkYH3EGjiKAQY3tj+ru7BOmp9F0
zK7Hbls5EXwa2CmMj28nXt2qwKk0ARu+2IozCw==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2020-06-08T18:36:08Z</mdssi:Value>
        </mdssi:SignatureTime>
      </SignatureProperty>
    </SignatureProperties>
  </Object>
  <Object Id="idOfficeObject">
    <SignatureProperties>
      <SignatureProperty Id="idOfficeV1Details" Target="#idPackageSignature">
        <SignatureInfoV1 xmlns="http://schemas.microsoft.com/office/2006/digsig">
          <SetupID>{C0519B46-22FE-4B31-9E2A-C573C33ED14A}</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2020-06-08T18:36:08Z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oKo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zHs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CD0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MBl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wXqPiOvSeqx4SL0BwF46K96xS7aQgK1lkQJg8FaG1TQ=</DigestValue>
    </Reference>
    <Reference Type="http://www.w3.org/2000/09/xmldsig#Object" URI="#idOfficeObject">
      <DigestMethod Algorithm="http://www.w3.org/2001/04/xmlenc#sha256"/>
      <DigestValue>MB1E4BMFCR9pbHb0kWmqnQySczUTLBPX+BhK9eXpdxs=</DigestValue>
    </Reference>
    <Reference Type="http://uri.etsi.org/01903#SignedProperties" URI="#idSignedProperties">
      <Transforms>
        <Transform Algorithm="http://www.w3.org/TR/2001/REC-xml-c14n-20010315"/>
      </Transforms>
      <DigestMethod Algorithm="http://www.w3.org/2001/04/xmlenc#sha256"/>
      <DigestValue>PxdUOiB5n5/0HzpvxW0K0GL71MPJMr3VdQd59WqFeTs=</DigestValue>
    </Reference>
    <Reference Type="http://www.w3.org/2000/09/xmldsig#Object" URI="#idValidSigLnImg">
      <DigestMethod Algorithm="http://www.w3.org/2001/04/xmlenc#sha256"/>
      <DigestValue>eVT1203ANTuWuQ+pbeSeyADITNdVjfQ6o+KaNwSHlUg=</DigestValue>
    </Reference>
    <Reference Type="http://www.w3.org/2000/09/xmldsig#Object" URI="#idInvalidSigLnImg">
      <DigestMethod Algorithm="http://www.w3.org/2001/04/xmlenc#sha256"/>
      <DigestValue>0E2pk5HHC8dFRFexKCvRXBvMpmQiwT6sLR/9k/7I6ec=</DigestValue>
    </Reference>
  </SignedInfo>
  <SignatureValue>JA1resRoe+lN9BFeeclsHmzqPdCUdI2PhvXKfSIZ0iHqvNZWFE0FDC1HZY8z/8p2Z8dGLLPugGkD
ZYK2Ksg0veu4qLM8Oms8/oiz4YdkK+da1QEGd2s5bJmh+AF50aw9nRB6NScm1wvTz3bCEejewS3V
MqkNEwUkO2TnaXkk8QryOMQEY5MXAuOlm53Hkp+z7EP09axk5xgj+DzVn14jI4p9GCjVvH4re29R
QX4UAYsQCsyTOmrKhChSeYunTYw81VZaN3Ys4HpXmY80DNKG27IVtszroIXKOtBklbPO+RImWyJR
Jzh24I2c/vbY6MMWztMoW+UxTc0otIsDsNAOXw==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2020-06-08T18:36:19Z</mdssi:Value>
        </mdssi:SignatureTime>
      </SignatureProperty>
    </SignatureProperties>
  </Object>
  <Object Id="idOfficeObject">
    <SignatureProperties>
      <SignatureProperty Id="idOfficeV1Details" Target="#idPackageSignature">
        <SignatureInfoV1 xmlns="http://schemas.microsoft.com/office/2006/digsig">
          <SetupID>{9835ED51-0235-4433-97F5-CF98572C669C}</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2020-06-08T18:36:19Z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AAAB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oKo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zHs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CD0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MBl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QWqzUmp9WQxxhL8YKH8G8egAUMODGXPKTqMCZ9lzMIM=</DigestValue>
    </Reference>
    <Reference Type="http://www.w3.org/2000/09/xmldsig#Object" URI="#idOfficeObject">
      <DigestMethod Algorithm="http://www.w3.org/2001/04/xmlenc#sha256"/>
      <DigestValue>0lI+qaFN8ohh+6W3pDutV3+QxoerAC8P180d3cWhfpk=</DigestValue>
    </Reference>
    <Reference Type="http://uri.etsi.org/01903#SignedProperties" URI="#idSignedProperties">
      <Transforms>
        <Transform Algorithm="http://www.w3.org/TR/2001/REC-xml-c14n-20010315"/>
      </Transforms>
      <DigestMethod Algorithm="http://www.w3.org/2001/04/xmlenc#sha256"/>
      <DigestValue>lnPpVhjt96y0h5LW6IFLraI0L0V7LU1iMrinbzwU85s=</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mmZYohGgq4gLr4pOVYX4KNZOkBCzvErN1gbLMo1Vjp8=</DigestValue>
    </Reference>
  </SignedInfo>
  <SignatureValue>TlNMeXhXVYi9PEBQNJ/05Ly+3KrhwSJZC8CojFbXuLavjl4v5nndKhDPa5l0FfCiVTaLNy0+d1d4
r71tKKRse4ZVrV1sylKw/xqr0wlC2E8PhrycD4GrLO+juc+xelJ/iB49kJCUECigwSfygDOSGSM+
C4C7H/a968ADvCTAuxZXsGrw0Q1rieH7CJ1XW5MFQa/yeqJtF3S0+RvASGoFwHnbT/1SV3TRABF2
fM/kZJ/oaDASCec10TJVlSECalrMh6MyDJDNUkLIokgIulOfDHVFgR4HGFtNXu9RLRaG419U80cx
d/g4nJ7J0cMA7f+SManiZ1C5jrNj5LkU6hir5w==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2020-06-08T18:36:31Z</mdssi:Value>
        </mdssi:SignatureTime>
      </SignatureProperty>
    </SignatureProperties>
  </Object>
  <Object Id="idOfficeObject">
    <SignatureProperties>
      <SignatureProperty Id="idOfficeV1Details" Target="#idPackageSignature">
        <SignatureInfoV1 xmlns="http://schemas.microsoft.com/office/2006/digsig">
          <SetupID>{5D272C91-2802-4F10-BBE6-38B07E64398A}</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2020-06-08T18:36:31Z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CD0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MBl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rUTWc3WlNVKXvC+HCYRb9y/34iZi0b+mrHh3MXMrryc=</DigestValue>
    </Reference>
    <Reference Type="http://www.w3.org/2000/09/xmldsig#Object" URI="#idOfficeObject">
      <DigestMethod Algorithm="http://www.w3.org/2001/04/xmlenc#sha256"/>
      <DigestValue>ws5RbdnxiC1UA5wP+yn11HJgL2ODQfLthOpgp85hoyA=</DigestValue>
    </Reference>
    <Reference Type="http://uri.etsi.org/01903#SignedProperties" URI="#idSignedProperties">
      <Transforms>
        <Transform Algorithm="http://www.w3.org/TR/2001/REC-xml-c14n-20010315"/>
      </Transforms>
      <DigestMethod Algorithm="http://www.w3.org/2001/04/xmlenc#sha256"/>
      <DigestValue>OYabXyvuNuFeXKRL7As6EwCn8TnlZPZoNCV8rvZP9ss=</DigestValue>
    </Reference>
    <Reference Type="http://www.w3.org/2000/09/xmldsig#Object" URI="#idValidSigLnImg">
      <DigestMethod Algorithm="http://www.w3.org/2001/04/xmlenc#sha256"/>
      <DigestValue>H6MdXldR+lBoZnLyYROy3LSmf4QMSWlBKgfMe1r5cDU=</DigestValue>
    </Reference>
    <Reference Type="http://www.w3.org/2000/09/xmldsig#Object" URI="#idInvalidSigLnImg">
      <DigestMethod Algorithm="http://www.w3.org/2001/04/xmlenc#sha256"/>
      <DigestValue>eJTn4wpk3yFn0Yn94e5GVCKn6p6no1NXt5fnmM6JGDk=</DigestValue>
    </Reference>
  </SignedInfo>
  <SignatureValue>BIKgJX/i3wZe965x3kN66a/7G+zVm1NLvnjy3xtSy7E9j+UbEDZq0SHixiTUOggtf0LqFh10rGcc
WSVPk3/bDBrseu2t00YfLeQdqwJLfI2rjaOL3Bg5IJwWOg2uhJLPnyYsNKQFew8dl2X2+WXRcK+R
CKL4AyT1CXTXSui3nT7hDj0AoOgfuDfxvBBFcNEmJbueOWCpkwyWDBzf5c0svt7U6t71oOcVNt2o
JC5Bz7ozxNNAxT7ou0nAq8lDMgYY95XTS1kkVFAnSorEWeE8a/lmNGntb9FiERlo9yvsyMz09g2+
oUbRIY3+TPaUMfPPGr3jlgjB3ARHPLDKi35WuQ==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2020-06-08T18:36:41Z</mdssi:Value>
        </mdssi:SignatureTime>
      </SignatureProperty>
    </SignatureProperties>
  </Object>
  <Object Id="idOfficeObject">
    <SignatureProperties>
      <SignatureProperty Id="idOfficeV1Details" Target="#idPackageSignature">
        <SignatureInfoV1 xmlns="http://schemas.microsoft.com/office/2006/digsig">
          <SetupID>{64B30893-3D31-44A3-B0C3-8419FEC04934}</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2020-06-08T18:36:41Z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A1A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MU8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c00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zT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HNO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Ekaazg/YkA0SP8qpJgGTCH013WTJ+FdObsjFCIrU8lE=</DigestValue>
    </Reference>
    <Reference Type="http://www.w3.org/2000/09/xmldsig#Object" URI="#idOfficeObject">
      <DigestMethod Algorithm="http://www.w3.org/2001/04/xmlenc#sha256"/>
      <DigestValue>S7sziO4AbXRE0Cxh9N/m6P+jsMGLUKNKVGzsaroE7WI=</DigestValue>
    </Reference>
    <Reference Type="http://uri.etsi.org/01903#SignedProperties" URI="#idSignedProperties">
      <Transforms>
        <Transform Algorithm="http://www.w3.org/TR/2001/REC-xml-c14n-20010315"/>
      </Transforms>
      <DigestMethod Algorithm="http://www.w3.org/2001/04/xmlenc#sha256"/>
      <DigestValue>DN20VW7r4kRVaB9wnleAkGyf/JoQlaFunwkh1pfDi6U=</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Ci/oleWKTf+aofERwJ+fTUL+wT2jjEBEckTgJvWm0tA=</DigestValue>
    </Reference>
  </SignedInfo>
  <SignatureValue>XW+CNZ8c/F7DJM44PKn+szf0oVF0nwRhGeYBvHFxbpjI0GbeomtjoKNV24Tii3ZZR16gsyPMWbUQ
KpO1CnfT53WLstzcDvO94VckY/rwA6/5CwyVYXjrZ18JpgTvzTSnpOXv1g7CmMnRjUqdhOfnWGpv
Rll0XGedOClOWgqSLwmPVYcQYgErIibu5jUBfBoL8MP8nUbU0WvFUmA5qaT5TuMj14BS7yt12LAh
bIxLtDWhDQg7Ut69mOZQb3Ul/irWwdmI4TgYFO3lYxOzyGS2KiEpFxGcD2zJCeEu5easxZVZ0vQ3
JX8cEZVbmWRHLMjAxrCcW0gcruCaHA6iFkFfLQ==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2020-06-08T18:36:59Z</mdssi:Value>
        </mdssi:SignatureTime>
      </SignatureProperty>
    </SignatureProperties>
  </Object>
  <Object Id="idOfficeObject">
    <SignatureProperties>
      <SignatureProperty Id="idOfficeV1Details" Target="#idPackageSignature">
        <SignatureInfoV1 xmlns="http://schemas.microsoft.com/office/2006/digsig">
          <SetupID>{D3DE7036-6DA2-4102-96E1-B6786B7CBC46}</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2020-06-08T18:36:59Z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zT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HNO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gFNDT8FTtliACa7WwX0HhnVa4jIfedQXWrWJRDYdTPk=</DigestValue>
    </Reference>
    <Reference Type="http://www.w3.org/2000/09/xmldsig#Object" URI="#idOfficeObject">
      <DigestMethod Algorithm="http://www.w3.org/2001/04/xmlenc#sha256"/>
      <DigestValue>x8J7ya7nXFUbc4MOsGO0vQYgO3LWWu7QOgIc5p1MVvg=</DigestValue>
    </Reference>
    <Reference Type="http://uri.etsi.org/01903#SignedProperties" URI="#idSignedProperties">
      <Transforms>
        <Transform Algorithm="http://www.w3.org/TR/2001/REC-xml-c14n-20010315"/>
      </Transforms>
      <DigestMethod Algorithm="http://www.w3.org/2001/04/xmlenc#sha256"/>
      <DigestValue>wLncro/IxRooLZqsCgRu3unZgtqNaaaJV02s3fiwIr8=</DigestValue>
    </Reference>
    <Reference Type="http://www.w3.org/2000/09/xmldsig#Object" URI="#idValidSigLnImg">
      <DigestMethod Algorithm="http://www.w3.org/2001/04/xmlenc#sha256"/>
      <DigestValue>H6MdXldR+lBoZnLyYROy3LSmf4QMSWlBKgfMe1r5cDU=</DigestValue>
    </Reference>
    <Reference Type="http://www.w3.org/2000/09/xmldsig#Object" URI="#idInvalidSigLnImg">
      <DigestMethod Algorithm="http://www.w3.org/2001/04/xmlenc#sha256"/>
      <DigestValue>2mNN2Ko4lkUgUPUgJWoG4z4r3e06FQ/uAFpkIJlV534=</DigestValue>
    </Reference>
  </SignedInfo>
  <SignatureValue>qjMKt/OOcxDsT7fCED6x7jZaLMiGYUgSs9616fHDUTVMuE73Cj7Vu8rVmq1bCUR9CgxQVoYY1QSR
skuTy77BmN7zqZPHIYJP9AodJ7F4dVkqTLvqQorn2ehRGjLlWoR/U94Aage9yj9aJsXKsINNhaUn
tVdz6fr62qO+d4iMC1Iroeyvu3mAKmjVeoQeVbEjzqIHJGWBIGNVKV7tUWFI+tWINsyHpVyw7QHX
y52XViq8q9XMRrdaGuxWJi7o2L26WJhw0C9jQPqAyd/01QKXpcsR43PzoevKOyHR4mz1Z6jn60Iz
LvzSJlc7z02drRkiFXuMzJJqwKaLLThhNGoNSw==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2020-06-08T18:37:07Z</mdssi:Value>
        </mdssi:SignatureTime>
      </SignatureProperty>
    </SignatureProperties>
  </Object>
  <Object Id="idOfficeObject">
    <SignatureProperties>
      <SignatureProperty Id="idOfficeV1Details" Target="#idPackageSignature">
        <SignatureInfoV1 xmlns="http://schemas.microsoft.com/office/2006/digsig">
          <SetupID>{134E7092-A91D-478D-ACB9-C41F96BDAE24}</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2020-06-08T18:37:07Z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A1A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N6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CCl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zI68MC6G5OLOArKuqteTlB0VFQDRYw+Q8tp7id7wVPA=</DigestValue>
    </Reference>
    <Reference Type="http://www.w3.org/2000/09/xmldsig#Object" URI="#idOfficeObject">
      <DigestMethod Algorithm="http://www.w3.org/2001/04/xmlenc#sha256"/>
      <DigestValue>4mYhOBW3G51q2SvF37Uld9ZjIIJp2byA/44OxKFkUaE=</DigestValue>
    </Reference>
    <Reference Type="http://uri.etsi.org/01903#SignedProperties" URI="#idSignedProperties">
      <Transforms>
        <Transform Algorithm="http://www.w3.org/TR/2001/REC-xml-c14n-20010315"/>
      </Transforms>
      <DigestMethod Algorithm="http://www.w3.org/2001/04/xmlenc#sha256"/>
      <DigestValue>EtDOzY39vy/uCC8Ha+7hULS9AlhB2qgLIxlO7e69Yyg=</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Ci/oleWKTf+aofERwJ+fTUL+wT2jjEBEckTgJvWm0tA=</DigestValue>
    </Reference>
  </SignedInfo>
  <SignatureValue>KR4fp+M4MIx8g3SWUl44Vlqg39YNwoVcPTzmkBnbxaE5opApSmcEWNgvCsThyYCfjNFahOs6vEd7
fWBGRUdCjgrjPkHfy+0UJ34d6I8gxerNYJWdFSwcVFJHe9ylZdvE0ctO+my27ctmjKiPFYxp7Nyv
cLxirtIMgWdkN5VSiuFv4MFOoRS9lCIeb8lrTADEf0pPmTuzV4OtWuvn+ndwjXQxfL/vzEcT5V6O
Jyaplqksj9qjzrm8CeZYn0ec5cckfQ7cZnz1mY2JcQXR1lYj9zmlpsQb5ii65XLiq+RtB+VlQxeI
WE0lpGpKM+GzHU1sWr6p/J+EhBLQZMTtZKeGmQ==</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2020-06-08T18:37:20Z</mdssi:Value>
        </mdssi:SignatureTime>
      </SignatureProperty>
    </SignatureProperties>
  </Object>
  <Object Id="idOfficeObject">
    <SignatureProperties>
      <SignatureProperty Id="idOfficeV1Details" Target="#idPackageSignature">
        <SignatureInfoV1 xmlns="http://schemas.microsoft.com/office/2006/digsig">
          <SetupID>{43D42D4E-C976-4000-98DD-0CB7FB9F21B6}</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2020-06-08T18:37:20Z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zT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HNO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CQEuT2oLevKdnugChSTeC8HBSd9ux4xQ7zYgtcUIe/E=</DigestValue>
    </Reference>
    <Reference Type="http://www.w3.org/2000/09/xmldsig#Object" URI="#idOfficeObject">
      <DigestMethod Algorithm="http://www.w3.org/2001/04/xmlenc#sha256"/>
      <DigestValue>EZI/oVmRCYR8myIyzXLjo6VsEgzrEHVMzSh9CkdnQpI=</DigestValue>
    </Reference>
    <Reference Type="http://uri.etsi.org/01903#SignedProperties" URI="#idSignedProperties">
      <Transforms>
        <Transform Algorithm="http://www.w3.org/TR/2001/REC-xml-c14n-20010315"/>
      </Transforms>
      <DigestMethod Algorithm="http://www.w3.org/2001/04/xmlenc#sha256"/>
      <DigestValue>aHjwkDxykPpjwq/WNI1RwOjvGQQ8HR9H+7XDvYcdkCs=</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2aYo0BA4D72Zg1W+h/y5lsnkLG0Ubo1hZkll9u5xnnk=</DigestValue>
    </Reference>
  </SignedInfo>
  <SignatureValue>g1SHdcxZFq6Eq4IDHgnHB9PJYFsQxVijZHUZU6HgH5nKMcej7lc8SN6TKoKOs2ntLLIPcFi+5g7U
LXGB2qwhqO7RN8TzAmNeGGa37WO8vecRB0ZtazXoX4mcPIkhH+9XqEOauDULMOLYR3G6vqePdEy/
r4MYOWskj4VCUgXu37SmwA5jOuiARzVualTVPGgL/W2BBZEtvTta/jz9tJkX3mnxPiCafPpQMvul
by0mRMEDX7+hS5fLMmmBf4PQvL03NmTFzsIaNcyRTaH4qTVEwIWSgQ6whlFSQtM3+vASwzwidwaZ
W/VZ0Gg09oQ4VNMZqi+BWXDJQK0mh+gbVRrMbw==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2020-06-08T18:37:28Z</mdssi:Value>
        </mdssi:SignatureTime>
      </SignatureProperty>
    </SignatureProperties>
  </Object>
  <Object Id="idOfficeObject">
    <SignatureProperties>
      <SignatureProperty Id="idOfficeV1Details" Target="#idPackageSignature">
        <SignatureInfoV1 xmlns="http://schemas.microsoft.com/office/2006/digsig">
          <SetupID>{635C33E5-0329-44E0-BD81-D770DAFB42B6}</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2020-06-08T18:37:28Z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AAA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AAAA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AAA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xJLRe3X4p0EFrh515cEBqqiZ/SQh4uSF62IlZt3RPJ4=</DigestValue>
    </Reference>
    <Reference Type="http://www.w3.org/2000/09/xmldsig#Object" URI="#idOfficeObject">
      <DigestMethod Algorithm="http://www.w3.org/2001/04/xmlenc#sha256"/>
      <DigestValue>FPM1IEMTYo44/4XxoO54Ghjpdaww0tLUQMo32IZMP9U=</DigestValue>
    </Reference>
    <Reference Type="http://uri.etsi.org/01903#SignedProperties" URI="#idSignedProperties">
      <Transforms>
        <Transform Algorithm="http://www.w3.org/TR/2001/REC-xml-c14n-20010315"/>
      </Transforms>
      <DigestMethod Algorithm="http://www.w3.org/2001/04/xmlenc#sha256"/>
      <DigestValue>ZTh3pjyoFYZoAak/rv124CQp8vmEwkLdfFXPmSkDlk0=</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Ci/oleWKTf+aofERwJ+fTUL+wT2jjEBEckTgJvWm0tA=</DigestValue>
    </Reference>
  </SignedInfo>
  <SignatureValue>n5P8biAmkzTHRyqUD7eKGwKuTuX0hnW3l8Id4qIiQsmOiwjfyCf2X6omo0yMjK3zCgB8p4K162cL
h5z/BdcoGJjpnk1//QIa2oMKvGwFichTN4TyzRI8fV2HQHQK0W4Ib89IHfehw+5A6CHhBfV7fxxG
Nr3YdQhtYBCGyUUhZATH38dGrfEi08WH34gdPrfeOiOe1G0gOfGvyZzaOrqLE20x9BRGrUuSd/b+
dix1JafWDeq7qcIUL1ZExkJA2Ig3IJBOVYrflMij2Ed/JpjKejLJrTXsQmNxXgUAr4OF5KadBf1U
GkQzKWtaGAMcgY9VZu4sJ9Y3zXvRHhVZ+9C2rg==</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2020-06-08T18:37:36Z</mdssi:Value>
        </mdssi:SignatureTime>
      </SignatureProperty>
    </SignatureProperties>
  </Object>
  <Object Id="idOfficeObject">
    <SignatureProperties>
      <SignatureProperty Id="idOfficeV1Details" Target="#idPackageSignature">
        <SignatureInfoV1 xmlns="http://schemas.microsoft.com/office/2006/digsig">
          <SetupID>{971CF25A-A101-4DA7-BFEF-73CA6618CA1F}</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2020-06-08T18:37:36Z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zT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HNO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3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kRPHJYs9abR2rCJZLiSLhHkT6MKNxl8YWMEy2ims7b8=</DigestValue>
    </Reference>
    <Reference Type="http://www.w3.org/2000/09/xmldsig#Object" URI="#idOfficeObject">
      <DigestMethod Algorithm="http://www.w3.org/2001/04/xmlenc#sha256"/>
      <DigestValue>Xvh3aF/I8AcVnD4Q86cDzeiUDpDN1PCiQETi3gMbBQI=</DigestValue>
    </Reference>
    <Reference Type="http://uri.etsi.org/01903#SignedProperties" URI="#idSignedProperties">
      <Transforms>
        <Transform Algorithm="http://www.w3.org/TR/2001/REC-xml-c14n-20010315"/>
      </Transforms>
      <DigestMethod Algorithm="http://www.w3.org/2001/04/xmlenc#sha256"/>
      <DigestValue>Zc/mjt4yQQYoX3uZXtXBBXvzXpUPmx4+XPUiXWz62Gw=</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2mNN2Ko4lkUgUPUgJWoG4z4r3e06FQ/uAFpkIJlV534=</DigestValue>
    </Reference>
  </SignedInfo>
  <SignatureValue>IQYOocNf0q2dk79yIO1fBYOh0wTEt13t575K4SnYQX0qge5ioA4YnJBAX/UznISMToAtZ76gVQ1S
Ya7aWEuHkPo8ZQg6izCvxC8Eutro+XdLnIFhRuntAxFbJRd+cn4erULf0QxpW+qrbD+L7VTc04qY
PU7olvmIwMHito0fJFcCXAmrEfXwxcCjAKG693MxcWnAalnUrwKpnuwTWfgFVt3Mjv0552ZcBdff
86dORa8Q2+haDokPdHDxnr6iuHob70cloDS0yu0gOb4aoXNDQKzF4vgx76TAcjIg2xBmW49EStNd
xgCuu7Shqa/6TYDCmIEVhNCOFtDH1aLSARFU2g==</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2020-06-08T18:37:44Z</mdssi:Value>
        </mdssi:SignatureTime>
      </SignatureProperty>
    </SignatureProperties>
  </Object>
  <Object Id="idOfficeObject">
    <SignatureProperties>
      <SignatureProperty Id="idOfficeV1Details" Target="#idPackageSignature">
        <SignatureInfoV1 xmlns="http://schemas.microsoft.com/office/2006/digsig">
          <SetupID>{B57BB1ED-54CB-45EB-9496-58EFB3C4D099}</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2020-06-08T18:37:44Z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N6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CCl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NctfiuODIzwzQfXsDp9h8X9rEMM35T+jUfDWvaxHcOQ=</DigestValue>
    </Reference>
    <Reference Type="http://www.w3.org/2000/09/xmldsig#Object" URI="#idOfficeObject">
      <DigestMethod Algorithm="http://www.w3.org/2001/04/xmlenc#sha256"/>
      <DigestValue>LU22HJVD4ykyed9b6/0AvF8pcgWb1GomT8H0kpo9Q+Q=</DigestValue>
    </Reference>
    <Reference Type="http://uri.etsi.org/01903#SignedProperties" URI="#idSignedProperties">
      <Transforms>
        <Transform Algorithm="http://www.w3.org/TR/2001/REC-xml-c14n-20010315"/>
      </Transforms>
      <DigestMethod Algorithm="http://www.w3.org/2001/04/xmlenc#sha256"/>
      <DigestValue>b+ES1OwjxkSczLMHdPZo6O5AU/azLjYncomOdBAZ0Ak=</DigestValue>
    </Reference>
    <Reference Type="http://www.w3.org/2000/09/xmldsig#Object" URI="#idValidSigLnImg">
      <DigestMethod Algorithm="http://www.w3.org/2001/04/xmlenc#sha256"/>
      <DigestValue>OmDZ6L2Rw0xgZiQcgLu4cD/LCmS/+tRFakPKaaswpS0=</DigestValue>
    </Reference>
    <Reference Type="http://www.w3.org/2000/09/xmldsig#Object" URI="#idInvalidSigLnImg">
      <DigestMethod Algorithm="http://www.w3.org/2001/04/xmlenc#sha256"/>
      <DigestValue>joYp5PoQTP6xenYK/jyWSXwGTVWsjF+Xqtn+WGJBjsE=</DigestValue>
    </Reference>
  </SignedInfo>
  <SignatureValue>P8xJrn9+QNyGEkotNWhwniHCKchbEPBPXh4Fi70KQ63RaqsY1NlW59BYWBdN7qbWLx3WiW0KTMAw
B18BmSSxN/xtcLOum3qRfKRFB8vS0rrhMBFdtLxomYel5LrP1HxJx4w6sKje55HV2aqtcvobpJJB
HiCx4dR25dCW5OtxE7C/6APeHeTMZz6dw0XhZj5yjGtx21PFRWED7scMJP8Y3N7FDN/+RVfU+C06
CO5lrYSosVzsO63E2ZUK2B6Zel4AYVuTItfzHPUMT3dYTllZtsFttJe1JRd2bow68OlSDF4oXzqt
2z6wj267bDG2YeKu5Ij1ZHwPBBvppBu4OWt+Xg==</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2020-06-08T17:12:48Z</mdssi:Value>
        </mdssi:SignatureTime>
      </SignatureProperty>
    </SignatureProperties>
  </Object>
  <Object Id="idOfficeObject">
    <SignatureProperties>
      <SignatureProperty Id="idOfficeV1Details" Target="#idPackageSignature">
        <SignatureInfoV1 xmlns="http://schemas.microsoft.com/office/2006/digsig">
          <SetupID>{AA6E3044-26DE-4D46-BCAD-0663849ECAB7}</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2020-06-08T17:12:48Z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x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WGoAAACv1/Ho8/ubzu6CwuqMudS3u769vb3////////////L5fZymsABAgMAAAAAAK/X8fz9/uLx+snk9uTy+vz9/v///////////////8vl9nKawAECAwAAAAAAotHvtdryxOL1xOL1tdry0+r32+350+r3tdryxOL1pdPvc5rAAQIDAAAAAABpj7ZnjrZqj7Zqj7ZnjrZtkbdukrdtkbdnjrZqj7ZojrZ3rdUCAwQAAAAAAAAAAAAAAAAAAAAAAAAAAAAAAAAAAAAAAAAAAAAAAAAAAAAAAAAAAKY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4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x5E60r3CR4gKOoh6ehcSPdA/MrA0/TwtfojwHhWa6Zc=</DigestValue>
    </Reference>
    <Reference Type="http://www.w3.org/2000/09/xmldsig#Object" URI="#idOfficeObject">
      <DigestMethod Algorithm="http://www.w3.org/2001/04/xmlenc#sha256"/>
      <DigestValue>l3Ui/xygmTLXwOgGDbEEAtSM2ChLVIIXYwL8/cpAutg=</DigestValue>
    </Reference>
    <Reference Type="http://uri.etsi.org/01903#SignedProperties" URI="#idSignedProperties">
      <Transforms>
        <Transform Algorithm="http://www.w3.org/TR/2001/REC-xml-c14n-20010315"/>
      </Transforms>
      <DigestMethod Algorithm="http://www.w3.org/2001/04/xmlenc#sha256"/>
      <DigestValue>d1PFLQKUdNzYAAJ4dB060mjRnxtQCgub1ioETM+l+XY=</DigestValue>
    </Reference>
    <Reference Type="http://www.w3.org/2000/09/xmldsig#Object" URI="#idValidSigLnImg">
      <DigestMethod Algorithm="http://www.w3.org/2001/04/xmlenc#sha256"/>
      <DigestValue>H6MdXldR+lBoZnLyYROy3LSmf4QMSWlBKgfMe1r5cDU=</DigestValue>
    </Reference>
    <Reference Type="http://www.w3.org/2000/09/xmldsig#Object" URI="#idInvalidSigLnImg">
      <DigestMethod Algorithm="http://www.w3.org/2001/04/xmlenc#sha256"/>
      <DigestValue>Ci/oleWKTf+aofERwJ+fTUL+wT2jjEBEckTgJvWm0tA=</DigestValue>
    </Reference>
  </SignedInfo>
  <SignatureValue>x1L+5c1vPvzRmqLdqodi+q2dGbULjy3XByQni7MHN5TnRD5YMShl5itxsIYsjqMmQeA2um1MPJdB
D/PUNFyyShSRy/nxEml6Dr0XEebSSEQF9lmkJG/L2/479bo+rS1p5SXx+rN7hiH7x2HrZYwUd3Zc
XYJ2ItAvE3JZd2XgMCXY38+59rd9+OM/BIXw7SRP+4dphzx7Y0d3Ho09yWHwycoRXpWq5tzm7H62
+6yhHqbmE9f5qe+IPnfPj+1g0LkwWkza8rqt1oUMDJkxlp/U2iJcDtI/fl4KYyPSOrJQZhV8QLeJ
DVPYGXmd8EqJjNZMjoelg4iXDWXjPBdV5R+yWw==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2020-06-08T18:37:56Z</mdssi:Value>
        </mdssi:SignatureTime>
      </SignatureProperty>
    </SignatureProperties>
  </Object>
  <Object Id="idOfficeObject">
    <SignatureProperties>
      <SignatureProperty Id="idOfficeV1Details" Target="#idPackageSignature">
        <SignatureInfoV1 xmlns="http://schemas.microsoft.com/office/2006/digsig">
          <SetupID>{5A66401C-59FC-4204-BEA6-F19F50E9D098}</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2020-06-08T18:37:56Z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A1Ax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zT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HNO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4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OXq+FLjvPLKnSWlmNvE1R3Ic/H/22OwDvDGhudsIHsc=</DigestValue>
    </Reference>
    <Reference Type="http://www.w3.org/2000/09/xmldsig#Object" URI="#idOfficeObject">
      <DigestMethod Algorithm="http://www.w3.org/2001/04/xmlenc#sha256"/>
      <DigestValue>djeE1Ri3Gv8tA7boXoXPhJJJKVbRG8MciD85jbxfs+w=</DigestValue>
    </Reference>
    <Reference Type="http://uri.etsi.org/01903#SignedProperties" URI="#idSignedProperties">
      <Transforms>
        <Transform Algorithm="http://www.w3.org/TR/2001/REC-xml-c14n-20010315"/>
      </Transforms>
      <DigestMethod Algorithm="http://www.w3.org/2001/04/xmlenc#sha256"/>
      <DigestValue>VDlQU6K2s2Sbb8/P8rPuNB0GuPwxUsDIhMQVhGyMaeo=</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Ci/oleWKTf+aofERwJ+fTUL+wT2jjEBEckTgJvWm0tA=</DigestValue>
    </Reference>
  </SignedInfo>
  <SignatureValue>de+sHOD/aiRIpzqswMDjT8IXJvA4Fv1J3Xg3O198oEZNA7dJEjeUcqmRFGFiM6xZbRTRBab5y6H2
8XXa6ohihWif2WdMsDcPEQqe6jJCJir7hOGy4Hd6GG1VQxBcBocMtW8HTBGSH0yH4DrTxcYAlEsn
4tavoj6hvmpbyi1eTDD+cokQ2XY29881pJZGp1HBkcL3S5e4GIiCWAELl/RRCerk0QPz9uszp6rx
PRJOENaLPbKDbK9mKPPV3h9tCHY9U+WsfRmIVbZY2x7nZF0i1Pk9sYTon5IDtkgDM5NhBH9UZspi
U/1e7XCKHX0rr7drh7gdnVfmJ6g1d8O4z1BMkA==</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2020-06-08T18:38:03Z</mdssi:Value>
        </mdssi:SignatureTime>
      </SignatureProperty>
    </SignatureProperties>
  </Object>
  <Object Id="idOfficeObject">
    <SignatureProperties>
      <SignatureProperty Id="idOfficeV1Details" Target="#idPackageSignature">
        <SignatureInfoV1 xmlns="http://schemas.microsoft.com/office/2006/digsig">
          <SetupID>{3D0ECA1F-D415-430E-AAC1-5B5DD0E67229}</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2020-06-08T18:38:03Z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zT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HNO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4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4hJ6XQf8QnZ5gQMjGi2BqtVJLclVCSkq3tyd2Y4jqd4=</DigestValue>
    </Reference>
    <Reference Type="http://www.w3.org/2000/09/xmldsig#Object" URI="#idOfficeObject">
      <DigestMethod Algorithm="http://www.w3.org/2001/04/xmlenc#sha256"/>
      <DigestValue>h52qmZ6Tsk5hESbbEJbiLtH2KEKDuFg9mIotRCayJ6k=</DigestValue>
    </Reference>
    <Reference Type="http://uri.etsi.org/01903#SignedProperties" URI="#idSignedProperties">
      <Transforms>
        <Transform Algorithm="http://www.w3.org/TR/2001/REC-xml-c14n-20010315"/>
      </Transforms>
      <DigestMethod Algorithm="http://www.w3.org/2001/04/xmlenc#sha256"/>
      <DigestValue>lE8zmjeYHUq+wy8u5Ph5FDIZGqkYcBpfjAlnuOS58GA=</DigestValue>
    </Reference>
    <Reference Type="http://www.w3.org/2000/09/xmldsig#Object" URI="#idValidSigLnImg">
      <DigestMethod Algorithm="http://www.w3.org/2001/04/xmlenc#sha256"/>
      <DigestValue>86FA3H1vXxDnHAGTfs02T4ovk19Wd6rf2bJIQgYpJk8=</DigestValue>
    </Reference>
    <Reference Type="http://www.w3.org/2000/09/xmldsig#Object" URI="#idInvalidSigLnImg">
      <DigestMethod Algorithm="http://www.w3.org/2001/04/xmlenc#sha256"/>
      <DigestValue>Ci/oleWKTf+aofERwJ+fTUL+wT2jjEBEckTgJvWm0tA=</DigestValue>
    </Reference>
  </SignedInfo>
  <SignatureValue>dOK0avV/lE84/3Rmi1lF1CosxgwAv9Vxb/hVwx2hzhIMsa9xiMQo+ML65wsFsTSwzEFR8X1FGPXu
NfzfnlPeB/M/gt4QUXwl752y7KN5J5+Z8Lm7r7sSNt2HU9ymkzpsjRpBNrbT7XlqR3N5sq8yz52M
4kH0Z2fdtnEEOdiQFD4tEicmmsjH9/m/hyg8wW6skN0o8OdKrcfJUKjZmZEetFFp+UMrgjfw8/8u
7PIIyooDD9154r8JMzWeMTXsLgSMfpY0bVMVJUuqUTWRvmUGyo3ALwn7UzBFghiPqB0u/vaSSJUp
MSFqyPXJ/bZgPfuYrBAHsYR1xD7ocrHSyfqgTw==</SignatureValue>
  <KeyInfo>
    <X509Data>
      <X509Certificate>MIIH/jCCBeagAwIBAgIIemxM/XmCZ0gwDQYJKoZIhvcNAQELBQAwWzEXMBUGA1UEBRMOUlVDIDgwMDUwMTcyLTExGjAYBgNVBAMTEUNBLURPQ1VNRU5UQSBTLkEuMRcwFQYDVQQKEw5ET0NVTUVOVEEgUy5BLjELMAkGA1UEBhMCUFkwHhcNMTkwNDI5MTk1NjM2WhcNMjEwNDI4MjAwNjM2WjCBnTELMAkGA1UEBhMCUFkxFDASBgNVBAQMC1VTQU5ESVZBUkFTMRIwEAYDVQQFEwlDSTgyMDk5MDkxFTATBgNVBCoMDEpPUkdFIERBTklFTDEXMBUGA1UECgwOUEVSU09OQSBGSVNJQ0ExETAPBgNVBAsMCEZJUk1BIEYyMSEwHwYDVQQDDBhKT1JHRSBEQU5JRUwgVVNBTkRJVkFSQVMwggEiMA0GCSqGSIb3DQEBAQUAA4IBDwAwggEKAoIBAQDWeGaf4jnl2FbCw3B1UOm/30eKGI1zvDQLx9mGCgNLqL2+6HUJ6q3uCHxYYxEZvt2iyuTSrNijhzl5iD54w40XLviqijQORyiEaoSgNW//5L3iONn+E1pGfHjr712CIVIfj2H2zHeEAi4tGPOYjGIbPIglC/KyRfc6O7O8ni6vg1aoZqC+7V6exwfnNyYFsXzDTjI3RzmeC7hdzE+Or/9LBccbix/dKaq6feBSZfQwiTmUZ+o9YvdmGT6SRW8zJfMx81QNlCg8oCEHNL6tPfTyKZ+fdbIyYLPd4JS14yyhGMa/nwke0HruuzYJsJQZvvs7cVrF6qsN7SGJ9bRNH/SnAgMBAAGjggOBMIIDfTAMBgNVHRMBAf8EAjAAMA4GA1UdDwEB/wQEAwIF4DAqBgNVHSUBAf8EIDAeBggrBgEFBQcDAQYIKwYBBQUHAwIGCCsGAQUFBwMEMB0GA1UdDgQWBBRvkH4DmyOXInuMWscJGyujIAoZF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mBgNVHREEHzAdgRtqb3JnZUB2ZXJiYW5rc2VjdXJpdGllcy5jb20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CgCpLL/4jCjIDOht5T/V/XSyReDVB0uXnwxyGcCVc/JlvyZP+nG12I2MVbqYi10w1jB5GNV1s895uHTghP1Reoe+5t5WnU1YU6+QQQIwLZXhyNJJmGZW1YqKUev9JWBy/2xhnhiD1W5FQJ5Do2vTEshcGmAGuGkP/1JwVl4JUn7QRtPNj+vebxX4YZIKKMolmI2+NRL9Oc7XaMa2ZOOOh9CKzXX/2MWYUWZGAhv5Lm6u8hlgL4N/eUOL8/33iGLDDtbF3/9CoLIs5FxWVQwo5MeNiZDWiFsXdCcFbF7NLXe6dCqci9RtS5POpHJ0GRjRkmtec1Q/0QC/aTyjbcHE5zLNF/4vagP8NBDfDWsvx54PJPykrH8gYU0xGDBMrIJWc3g8InCO03IH2gAn1KT5WQgXNNdksOnB1hz53bEc7z5FAxhQRC7N3b1rcNrTxvQvTyNQ55rJcBW0VQhwn0wgUd3VXOqeIdkUExb/MFJU4ifBTcwrMWHBEHwe5L11TjrSe54OWOAO0rkn1qkuUWS7yb+CalvpkCetmla/yprQMFdtHvRXxW22GFruatllYe/pFyHOFM4IoGxicRrPKTv7qONhkp0SJoNskNyzsn2JmM7s/PCoKXASnXSW1UMoOzJ2OpYyIeLYGWb/ajRinIbUhZdXBo77aQuszxYnii7AAMQ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2020-06-08T18:38:11Z</mdssi:Value>
        </mdssi:SignatureTime>
      </SignatureProperty>
    </SignatureProperties>
  </Object>
  <Object Id="idOfficeObject">
    <SignatureProperties>
      <SignatureProperty Id="idOfficeV1Details" Target="#idPackageSignature">
        <SignatureInfoV1 xmlns="http://schemas.microsoft.com/office/2006/digsig">
          <SetupID>{A6087B86-AC5A-4C83-9130-797C436D2153}</SetupID>
          <SignatureText>Jorge Daniel Usandivaras</SignatureText>
          <SignatureImage/>
          <SignatureComments/>
          <WindowsVersion>10.0</WindowsVersion>
          <OfficeVersion>16.0.12827/20</OfficeVersion>
          <ApplicationVersion>16.0.12827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2020-06-08T18:38:11Z</xd:SigningTime>
          <xd:SigningCertificate>
            <xd:Cert>
              <xd:CertDigest>
                <DigestMethod Algorithm="http://www.w3.org/2001/04/xmlenc#sha256"/>
                <DigestValue>baQPsqOrqN0OLqAwBUcF+I8ioDKPHFYvG0U8pSZPSwA=</DigestValue>
              </xd:CertDigest>
              <xd:IssuerSerial>
                <X509IssuerName>C=PY, O=DOCUMENTA S.A., CN=CA-DOCUMENTA S.A., SERIALNUMBER=RUC 80050172-1</X509IssuerName>
                <X509SerialNumber>8821510421660985160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BmFgAALAsAACBFTUYAAAEAwBsAAKo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wAAAAFAAAAMQEAABUAAAD8AAAABQAAADYAAAARAAAAIQDwAAAAAAAAAAAAAACAPwAAAAAAAAAAAACAPwAAAAAAAAAAAAAAAAAAAAAAAAAAAAAAAAAAAAAAAAAAJQAAAAwAAAAAAACAKAAAAAwAAAABAAAAUgAAAHABAAABAAAA8////wAAAAAAAAAAAAAAAJABAAAAAAABAAAAAHMAZQBnAG8AZQAgAHUAaQAAAAAAAAAAAAAAAAAAAAAAAAAAAAAAAAAAAAAAAAAAAAAAAAAAAAAAAAAAAAAAAAAAAPkECQAAAAkAAAAgwg8DoHBId350YwU42jUDaAA7ACUAAACF/5PHwD8NB4A9DQdsW2UFiip/LpjCDwN+4/oEAgIAADzCDwMlAAAAoAAAAGAAAAAAAAAAAAAAAKQ6DAfCKX8u/////wrV00Ph6PoE0MMPAwlVKXYgwg8DAAAAAAAAKXYCAgAA8////wAAAAAAAAAAAAAAAJABAAAAAAABAAAAAHMAZQBnAG8AZQAgAHUAaQDr9zImhMIPA4Ex0XYAAEh3eMIPAwAAAACAwg8DAAAAAIHJ+QQAAEh3AAAAABMAFAB+dGMFoHBId5jCDwO0Bbt1AABId350YwWByfkEZHYACAAAAAAlAAAADAAAAAEAAAAYAAAADAAAAAAAAAASAAAADAAAAAEAAAAeAAAAGAAAAPwAAAAFAAAAMgEAABYAAAAlAAAADAAAAAEAAABUAAAAfAAAAP0AAAAFAAAAMAEAABUAAAABAAAAVVWPQYX2jkH9AAAABQAAAAgAAABMAAAAAAAAAAAAAAAAAAAA//////////9cAAAANgAvADgALwAyADAAMgAwAAcAAAAFAAAABwAAAAUAAAAHAAAABwAAAAcAAAAHAAAASwAAAEAAAAAwAAAABQAAACAAAAABAAAAAQAAABAAAAAAAAAAAAAAAEABAACgAAAAAAAAAAAAAABAAQAAoAAAAFIAAABwAQAAAgAAABQAAAAJAAAAAAAAAAAAAAC8AgAAAAAAAAECAiJTAHkAcwB0AGUAbQAAAAAAAAAAAAAAAAAAAAAAAAAAAAAAAAAAAAAAAAAAAAAAAAAAAAAAAAAAAAAAAAAAAAAAAAAPA8c9enfg6g8DZz56dwkAAAA42jUDkj56dyzrDwM42jUDVHRjBQAAAABUdGMFoLoubjjaNQMAAAAAAAAAAAAAAAAAAAAAsOE1AwAAAAAAAAAAAAAAAAAAAAAAAAAAAAAAAAAAAAAAAAAAAAAAAAAAAAAAAAAAAAAAAAAAAAAAAAAAAAAAALwTNW7X3zIm1OsPA1TYdXcAAAAAAQAAACzrDwP//wAAAAAAAITadXeE2nV3AAjSAgTsDwMI7A8DAAAAAAAAAAAWgtB2gcn5BFQGsf8HAAAAPOwPAyQWxXYB2AAAPOwPAwAAAAAAAAAAAAAAAAAAAAAAAAAAfwAAf2R2AAgAAAAAJQAAAAwAAAACAAAAJwAAABgAAAADAAAAAAAAAAAAAAAAAAAAJQAAAAwAAAADAAAATAAAAGQAAAAAAAAAAAAAAP//////////AAAAABwAAAAAAAAAPwAAACEA8AAAAAAAAAAAAAAAgD8AAAAAAAAAAAAAgD8AAAAAAAAAAAAAAAAAAAAAAAAAAAAAAAAAAAAAAAAAACUAAAAMAAAAAAAAgCgAAAAMAAAAAwAAACcAAAAYAAAAAwAAAAAAAAAAAAAAAAAAACUAAAAMAAAAAwAAAEwAAABkAAAAAAAAAAAAAAD//////////wAAAAAcAAAAQAEAAAAAAAAhAPAAAAAAAAAAAAAAAIA/AAAAAAAAAAAAAIA/AAAAAAAAAAAAAAAAAAAAAAAAAAAAAAAAAAAAAAAAAAAlAAAADAAAAAAAAIAoAAAADAAAAAMAAAAnAAAAGAAAAAMAAAAAAAAAAAAAAAAAAAAlAAAADAAAAAMAAABMAAAAZAAAAAAAAAAAAAAA//////////9AAQAAHAAAAAAAAAA/AAAAIQDwAAAAAAAAAAAAAACAPwAAAAAAAAAAAACAPwAAAAAAAAAAAAAAAAAAAAAAAAAAAAAAAAAAAAAAAAAAJQAAAAwAAAAAAACAKAAAAAwAAAADAAAAJwAAABgAAAADAAAAAAAAAAAAAAAAAAAAJQAAAAwAAAADAAAATAAAAGQAAAAAAAAAWwAAAD8BAABcAAAAAAAAAFsAAABAAQAAAgAAACEA8AAAAAAAAAAAAAAAgD8AAAAAAAAAAAAAgD8AAAAAAAAAAAAAAAAAAAAAAAAAAAAAAAAAAAAAAAAAACUAAAAMAAAAAAAAgCgAAAAMAAAAAwAAACcAAAAYAAAAAwAAAAAAAAD///8AAAAAACUAAAAMAAAAAwAAAEwAAABkAAAAAAAAABwAAAA/AQAAWgAAAAAAAAAcAAAAQAEAAD8AAAAhAPAAAAAAAAAAAAAAAIA/AAAAAAAAAAAAAIA/AAAAAAAAAAAAAAAAAAAAAAAAAAAAAAAAAAAAAAAAAAAlAAAADAAAAAAAAIAoAAAADAAAAAMAAAAnAAAAGAAAAAMAAAAAAAAA////AAAAAAAlAAAADAAAAAMAAABMAAAAZAAAAAsAAAA3AAAAIQAAAFoAAAALAAAANwAAABcAAAAkAAAAIQDwAAAAAAAAAAAAAACAPwAAAAAAAAAAAACAPwAAAAAAAAAAAAAAAAAAAAAAAAAAAAAAAAAAAAAAAAAAJQAAAAwAAAAAAACAKAAAAAwAAAADAAAAUgAAAHABAAADAAAA4P///wAAAAAAAAAAAAAAAJABAAAAAAABAAAAAGEAcgBpAGEAbAAAAAAAAAAAAAAAAAAAAAAAAAAAAAAAAAAAAAAAAAAAAAAAAAAAAAAAAAAAAAAAAAAAAAAAAAAAAA4D3VUpdiAAAABImA4DAAAAAMTjjQ8AADUDAAAAACAAAAC8nA4DoA8AAGScDgM2o3EFIAAAAAEAAABMqGq1yFfuHV+mcQU0mA4DaohzBchX7h0AAAAAIPXxHSwnyQUCAAAAFAAAADKP0kO8nA4D+JkOAwlVKXZImA4DBgAAAAAAKXYCAAAA4P///wAAAAAAAAAAAAAAAJABAAAAAAABAAAAAGEAcgBpAGEAbAAAAAAAAAAAAAAAAAAAAAAAAAAAAAAAAAAAABaC0HYAAAAAVAax/wYAAACsmQ4DJBbFdgHYAACsmQ4DAAAAAAAAAAAAAAAAAAAAAAAAAAD0mA4DZHYACAAAAAAlAAAADAAAAAMAAAAYAAAADAAAAAAAAAASAAAADAAAAAEAAAAWAAAADAAAAAgAAABUAAAAVAAAAAwAAAA3AAAAIAAAAFoAAAABAAAAVVWPQYX2jkEMAAAAWwAAAAEAAABMAAAABAAAAAsAAAA3AAAAIgAAAFsAAABQAAAAWABjBRUAAAAWAAAADAAAAAAAAAAlAAAADAAAAAIAAAAnAAAAGAAAAAQAAAAAAAAA////AAAAAAAlAAAADAAAAAQAAABMAAAAZAAAADAAAAAgAAAANAEAAFoAAAAwAAAAIAAAAAUBAAA7AAAAIQDwAAAAAAAAAAAAAACAPwAAAAAAAAAAAACAPwAAAAAAAAAAAAAAAAAAAAAAAAAAAAAAAAAAAAAAAAAAJQAAAAwAAAAAAACAKAAAAAwAAAAEAAAAJwAAABgAAAAEAAAAAAAAAP///wAAAAAAJQAAAAwAAAAEAAAATAAAAGQAAAAwAAAAIAAAADQBAABWAAAAMAAAACAAAAAFAQAANwAAACEA8AAAAAAAAAAAAAAAgD8AAAAAAAAAAAAAgD8AAAAAAAAAAAAAAAAAAAAAAAAAAAAAAAAAAAAAAAAAACUAAAAMAAAAAAAAgCgAAAAMAAAABAAAACcAAAAYAAAABAAAAAAAAAD///8AAAAAACUAAAAMAAAABAAAAEwAAABkAAAAMAAAADsAAAALAQAAVgAAADAAAAA7AAAA3AAAABwAAAAhAPAAAAAAAAAAAAAAAIA/AAAAAAAAAAAAAIA/AAAAAAAAAAAAAAAAAAAAAAAAAAAAAAAAAAAAAAAAAAAlAAAADAAAAAAAAIAoAAAADAAAAAQAAABSAAAAcAEAAAQAAADs////AAAAAAAAAAAAAAAAkAEAAAAAAAEAAAAAcwBlAGcAbwBlACAAdQBpAAAAAAAAAAAAAAAAAAAAAAAAAAAAAAAAAAAAAAAAAAAAAAAAAAAAAAAAAAAAAAAAAAAADgPdVSl2vAIAAHyYDgMAAAAAUwB5AHMAdABlAG0AAAAAAAAAAAAAAAAAAAAAAAAAAAAAAAAAFeNMaliYDgOztxwGAQAAAACZDgMgDQCEAAAAABZzfi5kmA4DL73/BKiz6Ab4E1YUZo/SQwIAAAAsmg4DCVUpdnyYDgMHAAAAAAApdgCuarXs////AAAAAAAAAAAAAAAAkAEAAAAAAAEAAAAAcwBlAGcAbwBlACAAdQBpAAAAAAAAAAAAAAAAAAAAAAAJAAAAAAAAABaC0HYAAAAAVAax/wkAAADgmQ4DJBbFdgHYAADgmQ4DAAAAAAAAAAAAAAAAAAAAAAAAAABkdgAIAAAAACUAAAAMAAAABAAAABgAAAAMAAAAAAAAABIAAAAMAAAAAQAAAB4AAAAYAAAAMAAAADsAAAAMAQAAVwAAACUAAAAMAAAABAAAAFQAAADcAAAAMQAAADsAAAAKAQAAVgAAAAEAAABVVY9BhfaOQTEAAAA7AAAAGAAAAEwAAAAAAAAAAAAAAAAAAAD//////////3wAAABKAG8AcgBnAGUAIABEAGEAbgBpAGUAbAAgAFUAcwBhAG4AZABpAHYAYQByAGEAcwAHAAAADAAAAAcAAAAMAAAACgAAAAUAAAAOAAAACgAAAAsAAAAFAAAACgAAAAUAAAAFAAAADgAAAAgAAAAKAAAACwAAAAwAAAAFAAAACgAAAAoAAAAHAAAACgAAAAg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tAAAAA8AAABhAAAAegAAAHEAAAABAAAAVVWPQYX2jkEPAAAAYQAAABEAAABMAAAAAAAAAAAAAAAAAAAA//////////9wAAAASgBvAHIAZwBlACAAVQBzAGEAbgBkAGkAdgBhAHIAYQBzAAAABQAAAAgAAAAFAAAACAAAAAcAAAAEAAAACQAAAAYAAAAHAAAABwAAAAgAAAADAAAABgAAAAcAAAAFAAAABwAAAAY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AQAAABgAAAAMAAAAAAAAABIAAAAMAAAAAQAAAB4AAAAYAAAADgAAAHYAAAAyAQAAhwAAACUAAAAMAAAAAQAAAFQAAACIAAAADwAAAHYAAABWAAAAhgAAAAEAAABVVY9BhfaOQQ8AAAB2AAAACgAAAEwAAAAAAAAAAAAAAAAAAAD//////////2AAAABQAFIARQBTAEkARABFAE4AVABFAAcAAAAIAAAABwAAAAcAAAADAAAACQAAAAcAAAAKAAAABwAAAAcAAABLAAAAQAAAADAAAAAFAAAAIAAAAAEAAAABAAAAEAAAAAAAAAAAAAAAQAEAAKAAAAAAAAAAAAAAAEABAACgAAAAJQAAAAwAAAACAAAAJwAAABgAAAAFAAAAAAAAAP///wAAAAAAJQAAAAwAAAAFAAAATAAAAGQAAAAOAAAAiwAAAP8AAACbAAAADgAAAIsAAADyAAAAEQAAACEA8AAAAAAAAAAAAAAAgD8AAAAAAAAAAAAAgD8AAAAAAAAAAAAAAAAAAAAAAAAAAAAAAAAAAAAAAAAAACUAAAAMAAAAAAAAgCgAAAAMAAAABQAAACUAAAAMAAAAAQAAABgAAAAMAAAAAAAAABIAAAAMAAAAAQAAABYAAAAMAAAAAAAAAFQAAAAgAQAADwAAAIsAAAD+AAAAmwAAAAEAAABVVY9BhfaOQQ8AAACLAAAAIwAAAEwAAAAEAAAADgAAAIsAAAAAAQAAnAAAAJQAAABTAGkAZwBuAGUAZAAgAGIAeQA6ACAASgBPAFIARwBFACAARABBAE4ASQBFAEwAIABVAFMAQQBOAEQASQBWAEEAUgBBAFMAAAAHAAAAAwAAAAgAAAAHAAAABwAAAAgAAAAEAAAACAAAAAYAAAADAAAABAAAAAUAAAAKAAAACAAAAAkAAAAHAAAABAAAAAkAAAAIAAAACgAAAAMAAAAHAAAABgAAAAQAAAAJAAAABwAAAAgAAAAKAAAACQAAAAMAAAAIAAAACAAAAAgAAAAIAAAABwAAABYAAAAMAAAAAAAAACUAAAAMAAAAAgAAAA4AAAAUAAAAAAAAABAAAAAUAAAA</Object>
  <Object Id="idInvalidSigLnImg">AQAAAGwAAAAAAAAAAAAAAD8BAACfAAAAAAAAAAAAAABmFgAALAsAACBFTUYAAAEAVCIAALEAAAAGAAAAAAAAAAAAAAAAAAAAgAcAADgEAABYAQAAwQAAAAAAAAAAAAAAAAAAAMA/BQDo8Q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QAAAAFQAAADAAAAAFAAAAYQAAABEAAAAhAPAAAAAAAAAAAAAAAIA/AAAAAAAAAAAAAIA/AAAAAAAAAAAAAAAAAAAAAAAAAAAAAAAAAAAAAAAAAAAlAAAADAAAAAAAAIAoAAAADAAAAAEAAABSAAAAcAEAAAEAAADz////AAAAAAAAAAAAAAAAkAEAAAAAAAEAAAAAcwBlAGcAbwBlACAAdQBpAAAAAAAAAAAAAAAAAAAAAAAAAAAAAAAAAAAAAAAAAAAAAAAAAAAAAAAAAAAAAAAAAAAA+QQJAAAACQAAACDCDwOgcEh3fnRjBTjaNQNoADsAJQAAAIX/k8fAPw0HgD0NB2xbZQWKKn8umMIPA37j+gQCAgAAPMIPAyUAAACgAAAAYAAAAAAAAAAAAAAApDoMB8Ipfy7/////CtXTQ+Ho+gTQww8DCVUpdiDCDwMAAAAAAAApdgICAADz////AAAAAAAAAAAAAAAAkAEAAAAAAAEAAAAAcwBlAGcAbwBlACAAdQBpAOv3MiaEwg8DgTHRdgAASHd4wg8DAAAAAIDCDwMAAAAAgcn5BAAASHcAAAAAEwAUAH50YwWgcEh3mMIPA7QFu3UAAEh3fnRjBYHJ+QRkdgAIAAAAACUAAAAMAAAAAQAAABgAAAAMAAAA/wAAABIAAAAMAAAAAQAAAB4AAAAYAAAAMAAAAAUAAACRAAAAFgAAACUAAAAMAAAAAQAAAFQAAAC0AAAAMQAAAAUAAACPAAAAFQAAAAEAAABVVY9BhfaOQTEAAAAFAAAAEQAAAEwAAAAAAAAAAAAAAAAAAAD//////////3AAAABJAG4AdgBhAGwAaQBkACAAcwBpAGcAbgBhAHQAdQByAGUA0kMDAAAABwAAAAYAAAAHAAAAAwAAAAMAAAAIAAAABAAAAAYAAAADAAAACAAAAAcAAAAHAAAABAAAAAcAAAAFAAAABwAAAEsAAABAAAAAMAAAAAUAAAAgAAAAAQAAAAEAAAAQAAAAAAAAAAAAAABAAQAAoAAAAAAAAAAAAAAAQAEAAKAAAABSAAAAcAEAAAIAAAAUAAAACQAAAAAAAAAAAAAAvAIAAAAAAAABAgIiUwB5AHMAdABlAG0AAAAAAAAAAAAAAAAAAAAAAAAAAAAAAAAAAAAAAAAAAAAAAAAAAAAAAAAAAAAAAAAAAAAAAAAADwPHPXp34OoPA2c+encJAAAAONo1A5I+encs6w8DONo1A1R0YwUAAAAAVHRjBaC6Lm442jUDAAAAAAAAAAAAAAAAAAAAALDhNQMAAAAAAAAAAAAAAAAAAAAAAAAAAAAAAAAAAAAAAAAAAAAAAAAAAAAAAAAAAAAAAAAAAAAAAAAAAAAAAAC8EzVu198yJtTrDwNU2HV3AAAAAAEAAAAs6w8D//8AAAAAAACE2nV3hNp1dwAI0gIE7A8DCOwPAwAAAAAAAAAAFoLQdoHJ+QRUBrH/BwAAADzsDwMkFsV2AdgAADzsDwMAAAAAAAAAAAAAAAAAAAAAAAAAAH8AAH9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OA91VKXYgAAAASJgOAwAAAADE440PAAA1AwAAAAAgAAAAvJwOA6APAABknA4DNqNxBSAAAAABAAAATKhqtchX7h1fpnEFNJgOA2qIcwXIV+4dAAAAACD18R0sJ8kFAgAAABQAAAAyj9JDvJwOA/iZDgMJVSl2SJgOAwYAAAAAACl2AgAAAOD///8AAAAAAAAAAAAAAACQAQAAAAAAAQAAAABhAHIAaQBhAGwAAAAAAAAAAAAAAAAAAAAAAAAAAAAAAAAAAAAWgtB2AAAAAFQGsf8GAAAArJkOAyQWxXYB2AAArJkOAwAAAAAAAAAAAAAAAAAAAAAAAAAA9JgOA2R2AAgAAAAAJQAAAAwAAAADAAAAGAAAAAwAAAAAAAAAEgAAAAwAAAABAAAAFgAAAAwAAAAIAAAAVAAAAFQAAAAMAAAANwAAACAAAABaAAAAAQAAAFVVj0GF9o5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CwEAAFYAAAAwAAAAOwAAANwAAAAcAAAAIQDwAAAAAAAAAAAAAACAPwAAAAAAAAAAAACAPwAAAAAAAAAAAAAAAAAAAAAAAAAAAAAAAAAAAAAAAAAAJQAAAAwAAAAAAACAKAAAAAwAAAAEAAAAUgAAAHABAAAEAAAA7P///wAAAAAAAAAAAAAAAJABAAAAAAABAAAAAHMAZQBnAG8AZQAgAHUAaQAAAAAAAAAAAAAAAAAAAAAAAAAAAAAAAAAAAAAAAAAAAAAAAAAAAAAAAAAAAAAAAAAAAA4D3VUpdrwCAAB8mA4DAAAAAFMAeQBzAHQAZQBtAAAAAAAAAAAAAAAAAAAAAAAAAAAAAAAAABXjTGpYmA4Ds7ccBgEAAAAAmQ4DIA0AhAAAAAAWc34uZJgOAy+9/wSos+gG+BNWFGaP0kMCAAAALJoOAwlVKXZ8mA4DBwAAAAAAKXYArmq17P///wAAAAAAAAAAAAAAAJABAAAAAAABAAAAAHMAZQBnAG8AZQAgAHUAaQAAAAAAAAAAAAAAAAAAAAAACQAAAAAAAAAWgtB2AAAAAFQGsf8JAAAA4JkOAyQWxXYB2AAA4JkOAwAAAAAAAAAAAAAAAAAAAAAAAAAAZHYACAAAAAAlAAAADAAAAAQAAAAYAAAADAAAAAAAAAASAAAADAAAAAEAAAAeAAAAGAAAADAAAAA7AAAADAEAAFcAAAAlAAAADAAAAAQAAABUAAAA3AAAADEAAAA7AAAACgEAAFYAAAABAAAAVVWPQYX2jkExAAAAOwAAABgAAABMAAAAAAAAAAAAAAAAAAAA//////////98AAAASgBvAHIAZwBlACAARABhAG4AaQBlAGwAIABVAHMAYQBuAGQAaQB2AGEAcgBhAHMABwAAAAwAAAAHAAAADAAAAAoAAAAFAAAADgAAAAoAAAALAAAABQAAAAoAAAAFAAAABQAAAA4AAAAIAAAACgAAAAsAAAAMAAAABQAAAAoAAAAKAAAABwAAAAoAAAAIAAAASwAAAEAAAAAwAAAABQAAACAAAAABAAAAAQAAABAAAAAAAAAAAAAAAEABAACgAAAAAAAAAAAAAABAAQAAoAAAACUAAAAMAAAAAgAAACcAAAAYAAAABQAAAAAAAAD///8AAAAAACUAAAAMAAAABQAAAEwAAABkAAAAAAAAAGEAAAA/AQAAmwAAAAAAAABhAAAAQAEAADsAAAAhAPAAAAAAAAAAAAAAAIA/AAAAAAAAAAAAAIA/AAAAAAAAAAAAAAAAAAAAAAAAAAAAAAAAAAAAAAAAAAAlAAAADAAAAAAAAIAoAAAADAAAAAUAAAAnAAAAGAAAAAUAAAAAAAAA////AAAAAAAlAAAADAAAAAUAAABMAAAAZAAAAA4AAABhAAAAMQEAAHEAAAAOAAAAYQAAACQBAAARAAAAIQDwAAAAAAAAAAAAAACAPwAAAAAAAAAAAACAPwAAAAAAAAAAAAAAAAAAAAAAAAAAAAAAAAAAAAAAAAAAJQAAAAwAAAAAAACAKAAAAAwAAAAFAAAAJQAAAAwAAAABAAAAGAAAAAwAAAAAAAAAEgAAAAwAAAABAAAAHgAAABgAAAAOAAAAYQAAADIBAAByAAAAJQAAAAwAAAABAAAAVAAAALQAAAAPAAAAYQAAAHoAAABxAAAAAQAAAFVVj0GF9o5BDwAAAGEAAAARAAAATAAAAAAAAAAAAAAAAAAAAP//////////cAAAAEoAbwByAGcAZQAgAFUAcwBhAG4AZABpAHYAYQByAGEAcwBzTgUAAAAIAAAABQAAAAgAAAAHAAAABAAAAAkAAAAGAAAABwAAAAcAAAAIAAAAAwAAAAYAAAAHAAAABQAAAAcAAAAG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iAAAAA8AAAB2AAAAVgAAAIYAAAABAAAAVVWPQYX2jkEPAAAAdgAAAAoAAABMAAAAAAAAAAAAAAAAAAAA//////////9gAAAAUABSAEUAUwBJAEQARQBOAFQARQAHAAAACAAAAAcAAAAHAAAAAwAAAAkAAAAHAAAACgAAAAcAAAAHAAAASwAAAEAAAAAwAAAABQAAACAAAAABAAAAAQAAABAAAAAAAAAAAAAAAEABAACgAAAAAAAAAAAAAABAAQAAoAAAACUAAAAMAAAAAgAAACcAAAAYAAAABQAAAAAAAAD///8AAAAAACUAAAAMAAAABQAAAEwAAABkAAAADgAAAIsAAAD/AAAAmwAAAA4AAACLAAAA8gAAABEAAAAhAPAAAAAAAAAAAAAAAIA/AAAAAAAAAAAAAIA/AAAAAAAAAAAAAAAAAAAAAAAAAAAAAAAAAAAAAAAAAAAlAAAADAAAAAAAAIAoAAAADAAAAAUAAAAlAAAADAAAAAEAAAAYAAAADAAAAAAAAAASAAAADAAAAAEAAAAWAAAADAAAAAAAAABUAAAAIAEAAA8AAACLAAAA/gAAAJsAAAABAAAAVVWPQYX2jkEPAAAAiwAAACMAAABMAAAABAAAAA4AAACLAAAAAAEAAJwAAACUAAAAUwBpAGcAbgBlAGQAIABiAHkAOgAgAEoATwBSAEcARQAgAEQAQQBOAEkARQBMACAAVQBTAEEATgBEAEkAVgBBAFIAQQBTAHNOBwAAAAMAAAAIAAAABwAAAAcAAAAIAAAABAAAAAgAAAAGAAAAAwAAAAQAAAAFAAAACgAAAAgAAAAJAAAABwAAAAQAAAAJAAAACAAAAAoAAAADAAAABwAAAAYAAAAEAAAACQAAAAcAAAAIAAAACgAAAAkAAAADAAAACAAAAAgAAAAIAAAACAAAAAcAAAAWAAAADAAAAAAAAAAlAAAADAAAAAIAAAAOAAAAFAAAAAAAAAAQAAAAFA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RzvZDGOiAlz+u2/y8U531fsDNki4VmJS+7YEKUQ7q6I=</DigestValue>
    </Reference>
    <Reference Type="http://www.w3.org/2000/09/xmldsig#Object" URI="#idOfficeObject">
      <DigestMethod Algorithm="http://www.w3.org/2001/04/xmlenc#sha256"/>
      <DigestValue>N66w2RPbOSx1cO+Mhx4OKbSak9A76gZuQRW7oZ0bn74=</DigestValue>
    </Reference>
    <Reference Type="http://uri.etsi.org/01903#SignedProperties" URI="#idSignedProperties">
      <Transforms>
        <Transform Algorithm="http://www.w3.org/TR/2001/REC-xml-c14n-20010315"/>
      </Transforms>
      <DigestMethod Algorithm="http://www.w3.org/2001/04/xmlenc#sha256"/>
      <DigestValue>3KzHqa23cpjdgIIKJNdHc90EsCFro2Np2hQJmeXRJ1o=</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7J9KgqMTj3Rkw1BjtmBYgZKkYdVAWDjtXd+Ii4Is3Hc=</DigestValue>
    </Reference>
  </SignedInfo>
  <SignatureValue>zC2PlkyRCLjvi0BztxInRDBI86k+TekXEs9kJvxQzLEHoYJ3S6lF50USpAnEJOyBDBeVHfyJHNdt
6+5trp7g0Sfyu3UfnLwndJ4WowQoAA90mJwrPuCv/1tFGqcGAvqSaQRHvq25HyNbupP6pDm1t/5b
OclSOeUOJ7vlMXUqSKA02pFNngHUXZzv7Aic+S7XLQcoDzaDFER1iBXhqmRw1OTuylvKM8ZqKzB1
1h+Rjfng8T/nEMgpRLUfcuc7ZwIjTxd0p7Gg/FWAY5NG9JHxnNJBwCeoKBbbwZzV1LT70wheHB6H
yRtvQLn75m0d8bP0PRCXtR5C9y7DWTe86Kcx3w==</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2020-06-08T17:13:00Z</mdssi:Value>
        </mdssi:SignatureTime>
      </SignatureProperty>
    </SignatureProperties>
  </Object>
  <Object Id="idOfficeObject">
    <SignatureProperties>
      <SignatureProperty Id="idOfficeV1Details" Target="#idPackageSignature">
        <SignatureInfoV1 xmlns="http://schemas.microsoft.com/office/2006/digsig">
          <SetupID>{5E7FF8CC-BB0E-434A-B419-E1C7E3FE7412}</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2020-06-08T17:13:00Z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i9qCA8mnM/u69/SvI9jt4tgjIR9FBosDBEjMVTUMlXWMVPRKUSeDxk4AAAAAAAAAADT6ff///////+Tk5MjK0krSbkvUcsuT8YVJFoTIFIrSbgtTcEQHEeOd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mSrZ5/V5O8Am5VZbXooBjC+w4uTnydCmUuiYOVt5WHc=</DigestValue>
    </Reference>
    <Reference Type="http://www.w3.org/2000/09/xmldsig#Object" URI="#idOfficeObject">
      <DigestMethod Algorithm="http://www.w3.org/2001/04/xmlenc#sha256"/>
      <DigestValue>DTiffKXMF5DolV9hCaLsPgHyQLoljgIUnnq3ATA0PwQ=</DigestValue>
    </Reference>
    <Reference Type="http://uri.etsi.org/01903#SignedProperties" URI="#idSignedProperties">
      <Transforms>
        <Transform Algorithm="http://www.w3.org/TR/2001/REC-xml-c14n-20010315"/>
      </Transforms>
      <DigestMethod Algorithm="http://www.w3.org/2001/04/xmlenc#sha256"/>
      <DigestValue>Ih2DpRvUL2FRk9MBoFzNCZ02bsUOlEkx3IAOiLH4+j8=</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joYp5PoQTP6xenYK/jyWSXwGTVWsjF+Xqtn+WGJBjsE=</DigestValue>
    </Reference>
  </SignedInfo>
  <SignatureValue>w2brYrElM/f8ZN8ZHLGBPw/W3sFgCeBv1fU2Rb+6LYaOH12gc0mS5xJrWKuEn1rwZhEYFkbw5tUu
Z0MKA6YKFv7CZdwIsoo07Myodvttv6uPtrk7w4ANTAfkmoQdEM2Q52tj3zQHIfKIKRdMu7z8/09s
EF5qpDQCYUDsAQ1LSP5St/ji423ung+Gk2Jc8op/+yHsPYCQirQZmycfWqBKvz486ZkG3b5zTpC5
8aOghDfHIchHPHkRgGMP73SuCYtm4kJ4peCUlnA3Vk6vQirCg5wWSj7Oz0ezsN5AnUzbDpxxEYhn
ytlHZMOYk4ssCEckiJ6IFx1NmwqzJ733TfVs3A==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2020-06-08T17:13:09Z</mdssi:Value>
        </mdssi:SignatureTime>
      </SignatureProperty>
    </SignatureProperties>
  </Object>
  <Object Id="idOfficeObject">
    <SignatureProperties>
      <SignatureProperty Id="idOfficeV1Details" Target="#idPackageSignature">
        <SignatureInfoV1 xmlns="http://schemas.microsoft.com/office/2006/digsig">
          <SetupID>{9C535D50-0FA8-4EFF-800C-E914049B9D2D}</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2020-06-08T17:13:09Z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pYa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WGoAAACv1/Ho8/ubzu6CwuqMudS3u769vb3////////////L5fZymsABAgMAAAAAAK/X8fz9/uLx+snk9uTy+vz9/v///////////////8vl9nKawAECAwAAAAAAotHvtdryxOL1xOL1tdry0+r32+350+r3tdryxOL1pdPvc5rAAQIDAAAAAABpj7ZnjrZqj7Zqj7ZnjrZtkbdukrdtkbdnjrZqj7ZojrZ3rdUCAwQAAAAAAAAAAAAAAAAAAAAAAAAAAAAAAAAAAAAAAAAAAAAAAAAAAAAAAAAAAKYN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2OrJXhp5UlHrh6SQe1PH43ThUpqCM0UPmzZRXgo6rGQ=</DigestValue>
    </Reference>
    <Reference Type="http://www.w3.org/2000/09/xmldsig#Object" URI="#idOfficeObject">
      <DigestMethod Algorithm="http://www.w3.org/2001/04/xmlenc#sha256"/>
      <DigestValue>I1IR9GY/04uwIyinTkevtCmQqkOFqi6qeize7O9CE0g=</DigestValue>
    </Reference>
    <Reference Type="http://uri.etsi.org/01903#SignedProperties" URI="#idSignedProperties">
      <Transforms>
        <Transform Algorithm="http://www.w3.org/TR/2001/REC-xml-c14n-20010315"/>
      </Transforms>
      <DigestMethod Algorithm="http://www.w3.org/2001/04/xmlenc#sha256"/>
      <DigestValue>ZXxRCjGC1rpPj3QnNw2LpTyz7BQRkFIYoHAuY2Ehjp4=</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OzWmXwf0FHoZw7QE6Nb9KjiOD/6c92w/uKhM89ivtIc=</DigestValue>
    </Reference>
  </SignedInfo>
  <SignatureValue>p4/TtvcEC6JlUo/z3RxCrjywcAbN4D1tnFoKV/4E2XhHjMj22HuzRKtwNIblFvDdM+cFlCab/SiV
RpfOyyu/KpWFmB5wyPw1AasB5EtKS4KWtDx2mo6D0toPopiAHIBZqSviplFKOgXWlcF3PH2K7gmJ
AyC1BMGwfpybWInG1vU7qs8Ggp/vrU8xnyZ0FwXKUtXpI5w09GCkmQF2ZtMYCOLESDEe7mZdbAhe
jtlTDQTtlXeFhTZvb6fqjmodO4+V8ErvGzA5hnekP5fhaB2woGqWP3dkaaR5vxjlcwQ9ANFrxz4Z
KRdWxGPXD2ehmkLls4c2ed5ZlWrzk+ll5XBnuA==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2020-06-08T17:13:16Z</mdssi:Value>
        </mdssi:SignatureTime>
      </SignatureProperty>
    </SignatureProperties>
  </Object>
  <Object Id="idOfficeObject">
    <SignatureProperties>
      <SignatureProperty Id="idOfficeV1Details" Target="#idPackageSignature">
        <SignatureInfoV1 xmlns="http://schemas.microsoft.com/office/2006/digsig">
          <SetupID>{125A7049-1D07-4130-B11B-647D18C62546}</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2020-06-08T17:13:16Z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sG2Ld24pMXk18MAnGDyE6ce7oTg4uFMsBe65amcV4KI=</DigestValue>
    </Reference>
    <Reference Type="http://www.w3.org/2000/09/xmldsig#Object" URI="#idOfficeObject">
      <DigestMethod Algorithm="http://www.w3.org/2001/04/xmlenc#sha256"/>
      <DigestValue>dqgAHh9nsVThweS6wmhiSOMNxAtxzkI3hEO5JxpQRDY=</DigestValue>
    </Reference>
    <Reference Type="http://uri.etsi.org/01903#SignedProperties" URI="#idSignedProperties">
      <Transforms>
        <Transform Algorithm="http://www.w3.org/TR/2001/REC-xml-c14n-20010315"/>
      </Transforms>
      <DigestMethod Algorithm="http://www.w3.org/2001/04/xmlenc#sha256"/>
      <DigestValue>OVWc5NrlVkqXLl046gIZnOsqjzBw2u4EFhqlaPLvsCg=</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OzWmXwf0FHoZw7QE6Nb9KjiOD/6c92w/uKhM89ivtIc=</DigestValue>
    </Reference>
  </SignedInfo>
  <SignatureValue>ZCfC3WNv6S3EL3ezfJ7oN7yaGZicHXBJNvY8IsbcPLYicVlRDw/yx4nFMh0majbOh6vMdeto5hDo
KrUI2Sk8B/8PQ2KnBEhdOrcvJuo5dA+xlnR3yYGH/hjDQ8S5EKIYPUmTZsTQD5NGl7I0ODFO67ap
cKgElMKZOFWlKndHv/OHUEFlIYyM4cDoRJrmzh2tnwi975EJLkdNY1+kItdgMyMRmlVRhgrroQq/
AMohnaMoKI4boxJHHoAYQFfE9gDa9XkiNyMLohKliy/qi1drOax8JTQPDYF0a42bl7EVQ/6dYaYx
Bm8T3eigq8mpSgMPu8yL7gjB/h+bMnlrmBC2yA==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2020-06-08T17:13:23Z</mdssi:Value>
        </mdssi:SignatureTime>
      </SignatureProperty>
    </SignatureProperties>
  </Object>
  <Object Id="idOfficeObject">
    <SignatureProperties>
      <SignatureProperty Id="idOfficeV1Details" Target="#idPackageSignature">
        <SignatureInfoV1 xmlns="http://schemas.microsoft.com/office/2006/digsig">
          <SetupID>{71E6A120-3AB9-4A3C-8217-9C60D8C16A38}</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2020-06-08T17:13:23Z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Go/GRRD8gTDkzdQjXlZxlxY5mX2iIILtw+ZNP84Eijs=</DigestValue>
    </Reference>
    <Reference Type="http://www.w3.org/2000/09/xmldsig#Object" URI="#idOfficeObject">
      <DigestMethod Algorithm="http://www.w3.org/2001/04/xmlenc#sha256"/>
      <DigestValue>RC+P4bU6KuRn8r9o+Etw3NWfaGBAxuY5JAZVmI8yljA=</DigestValue>
    </Reference>
    <Reference Type="http://uri.etsi.org/01903#SignedProperties" URI="#idSignedProperties">
      <Transforms>
        <Transform Algorithm="http://www.w3.org/TR/2001/REC-xml-c14n-20010315"/>
      </Transforms>
      <DigestMethod Algorithm="http://www.w3.org/2001/04/xmlenc#sha256"/>
      <DigestValue>MDcGvjYAQYh5hY8dKMflC+Ng63Wl8FlBPcYqhe/DNzM=</DigestValue>
    </Reference>
    <Reference Type="http://www.w3.org/2000/09/xmldsig#Object" URI="#idValidSigLnImg">
      <DigestMethod Algorithm="http://www.w3.org/2001/04/xmlenc#sha256"/>
      <DigestValue>u8uPfYeExw/rQ138+wjktEUWaTAUZbqVPwsLImmWdMo=</DigestValue>
    </Reference>
    <Reference Type="http://www.w3.org/2000/09/xmldsig#Object" URI="#idInvalidSigLnImg">
      <DigestMethod Algorithm="http://www.w3.org/2001/04/xmlenc#sha256"/>
      <DigestValue>OzWmXwf0FHoZw7QE6Nb9KjiOD/6c92w/uKhM89ivtIc=</DigestValue>
    </Reference>
  </SignedInfo>
  <SignatureValue>TK0xMw7MA7zTnLyjw6pn0TlUKImkeIUKhSRerLzRecLmZgJvfvG2IOjSIFwSUyHYm7CtJAyQ/ojZ
BS2gCeZNqwOAhE9MkeEUbOjSB90YupLJrlsHSI+mGotytTqMVSy0ugEE1r+Wfg1NBNMfRbwdnDe3
uGELaLMP6e+4u1cnlbZ+mFTL3qvbFti8QfrfmjObK8/DBTtAJkSQ/P9RHI/whdVpgDuYDtiAm5Kf
BMGET8RAizQSXnwwJasnZ7iN8xvh+rEpUAPszi689Zmel9NJ5ecu4N6uzlH41yG4BtcGv9khjkxJ
LZs2zdZ2sGc+yfyPAaC/ss2JGAKkBkBwwYKibA==</SignatureValue>
  <KeyInfo>
    <X509Data>
      <X509Certificate>MIIIAjCCBeqgAwIBAgIIHvehnW7AazowDQYJKoZIhvcNAQELBQAwWzEXMBUGA1UEBRMOUlVDIDgwMDUwMTcyLTExGjAYBgNVBAMTEUNBLURPQ1VNRU5UQSBTLkEuMRcwFQYDVQQKEw5ET0NVTUVOVEEgUy5BLjELMAkGA1UEBhMCUFkwHhcNMTkxMTE1MTI0NzQ5WhcNMjExMTE0MTI1NzQ5WjCBnjELMAkGA1UEBhMCUFkxGDAWBgNVBAQMD1JFQ0FMREUgT0NBTVBPUzERMA8GA1UEBRMIQ0kzOTkzMTUxEjAQBgNVBCoMCVRFT0RPTElOQTEXMBUGA1UECgwOUEVSU09OQSBGSVNJQ0ExETAPBgNVBAsMCEZJUk1BIEYyMSIwIAYDVQQDDBlURU9ET0xJTkEgUkVDQUxERSBPQ0FNUE9TMIIBIjANBgkqhkiG9w0BAQEFAAOCAQ8AMIIBCgKCAQEA0aOgdRh67eVa5x4PQDL9KcWG578ejByh+pWhpYh01teGWrzX7kHtaEjMZKN/Y8xMlqZEnwZDVHpmmrPQbxGuVhQZdZ1C2H51rB9D66DZQyC5UiV/jz8ONvbePLtsooxKwXc/hyFSNegcE+rDLImyTHbUR66aINExedzl8JEkCSK6wzgoN83cOycUKKesFNL9IfubIZxXPd93i+ja7DAIcj2TxcL5qd6+K48p7l/gpq87mJEQ0DRE1oAag6HIe7oefGCuNB4WSgWYCPSe6Bb31jxzEzSOk9MYQO6PrJEZva/PUrHLLwaZPL9fjndZZUu2ScuRjvp5dCZ5u2VK0InvJwIDAQABo4IDhDCCA4AwDAYDVR0TAQH/BAIwADAOBgNVHQ8BAf8EBAMCBeAwKgYDVR0lAQH/BCAwHgYIKwYBBQUHAwEGCCsGAQUFBwMCBggrBgEFBQcDBDAdBgNVHQ4EFgQUphhIu9oVoZeRaeLu1oPj+z7J7mQwgZYGCCsGAQUFBwEBBIGJMIGGMDkGCCsGAQUFBzABhi1odHRwOi8vd3d3LmRvY3VtZW50YS5jb20ucHkvZmlybWFkaWdpdGFsL29zY3AwSQYIKwYBBQUHMAKGPWh0dHBzOi8vd3d3LmRvY3VtZW50YS5jb20ucHkvZmlybWFkaWdpdGFsL2Rlc2Nhcmdhcy9jYWRvYy5jcnQwHwYDVR0jBBgwFoAUQCasJlxij8b1AlTkjcEaJtbupbIwTwYDVR0fBEgwRjBEoEKgQIY+aHR0cHM6Ly93d3cuZG9jdW1lbnRhLmNvbS5weS9maXJtYWRpZ2l0YWwvZGVzY2FyZ2FzL2NybGRvYy5jcmwwKQYDVR0RBCIwIIEedHJlY2FsZGVAZXN0dWRpb3JlY2FsZGU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Q+ykapuaBdlImdNPx4R8dxTPck0xiXDHIOlXb9Ok456nyKmMOA78H9JwhRweu6y4BPhRrwqPgnrDquBDtXL+queKw372ZJm8v7zRywiTIe0ONlna4z9Otm/NQVPHwDjkoQhGs3sMu/aIXMwZmI1d0oEOrXhrE4v8j02DhZntR0lvuepkBY9AJ94uDsZzOCCJuC3/4CnSmwrAGOtrUCsU7EHdKDqL0SROO36ADklCXgVFsaaEdPNe/+sL9UHN6CxEd2+oykRfjROpqqs3bAyfVnlNsnwtjc7B4bb7zFCfbnOuXiJlUQFJ9pcC6xNKi/hXToKUjCk1qTxDDRKyIJKI8s4UR0vfNcUBaAsTnyM5QmM9t3j8PeuZzL2iQ3tBKD6alrf3opQP/k/0FZqYbRNPIR33Z8SoT/GR2ORlJGjcdBbAvl6LseYGYxH274Yr/P4zz3PvCUOUpzptGRq4bD7KdHH2WmuMCOHW0qXeIDc1xIEyBXSH3DMBecoO2DZ8N8eP69jIwSF3Vla7n6fNbpFoBq5NT1gxfYSHOzr44Mq/PljgJGquTdXU8NpOq4t5ji11cchiqzLniB4hB5FVmmq14IHIiHV4cQCD9v7c5lCW/g85RnOQhXS7pl663v8MDINGNtri4S8dlkZ4m5qdKeCWtSn0Ad8ryOVevpxk5KDM+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dB/SB0Wfz1JpAj0GgBqdSMRj5s6/llB2kBj5CqZVEUQ=</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YHVu9mfH7V1ojJZZGe0raSx5xHTqsPuldcEKZklKsN8=</DigestValue>
      </Reference>
      <Reference URI="/xl/drawings/_rels/vmlDrawing10.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1.v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pT2djfaBHkoGgo7gW3r+WNe6BxG7tkGuojBC9vEzU00=</DigestValue>
      </Reference>
      <Reference URI="/xl/drawings/_rels/vmlDrawing1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13.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cn0fNMpPjwKYvjZKTm/vtoeXosyrHSQpiR3iNIqCK4M=</DigestValue>
      </Reference>
      <Reference URI="/xl/drawings/_rels/vmlDrawing1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a74w12iq0R0g8je7iphURMrDvHS0X/iQLnl6ZqZiLLU=</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fIaK5mSGwxcHju8DRtQS/rrKAbDqK4LLlBoGrafSQu8=</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OcZJl2IdE2wEBj7j8szwO744oc5KcQ0KF89BPRetaUo=</DigestValue>
      </Reference>
      <Reference URI="/xl/drawings/_rels/vmlDrawing8.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x1sOCVPuR2RMxgj6s8G4M8M0hmUpR2tw9C0A7SFH8N0=</DigestValue>
      </Reference>
      <Reference URI="/xl/drawings/_rels/vmlDrawing9.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7DrGSRu0k1XZuH+IiEerfzeQdx2DCX2F6X1ILA9PKjM=</DigestValue>
      </Reference>
      <Reference URI="/xl/drawings/vmlDrawing1.vml?ContentType=application/vnd.openxmlformats-officedocument.vmlDrawing">
        <DigestMethod Algorithm="http://www.w3.org/2001/04/xmlenc#sha256"/>
        <DigestValue>jdQIMvwWd+gjWBs1MubcaQD5pZJngiBMvWJaWP8mnxE=</DigestValue>
      </Reference>
      <Reference URI="/xl/drawings/vmlDrawing10.vml?ContentType=application/vnd.openxmlformats-officedocument.vmlDrawing">
        <DigestMethod Algorithm="http://www.w3.org/2001/04/xmlenc#sha256"/>
        <DigestValue>fgNIdaR8ExthgDQHQOj5s2R54yRQkAdxpo5TKX+dFJk=</DigestValue>
      </Reference>
      <Reference URI="/xl/drawings/vmlDrawing11.vml?ContentType=application/vnd.openxmlformats-officedocument.vmlDrawing">
        <DigestMethod Algorithm="http://www.w3.org/2001/04/xmlenc#sha256"/>
        <DigestValue>cO8J78IQqK47HM1ZCAtfYs+MHFWbrAUAged9cnLpu00=</DigestValue>
      </Reference>
      <Reference URI="/xl/drawings/vmlDrawing12.vml?ContentType=application/vnd.openxmlformats-officedocument.vmlDrawing">
        <DigestMethod Algorithm="http://www.w3.org/2001/04/xmlenc#sha256"/>
        <DigestValue>0rPKGkZAeN4rQuXWBtqXYLO9z0sb24Bj8CXykhwDC9k=</DigestValue>
      </Reference>
      <Reference URI="/xl/drawings/vmlDrawing13.vml?ContentType=application/vnd.openxmlformats-officedocument.vmlDrawing">
        <DigestMethod Algorithm="http://www.w3.org/2001/04/xmlenc#sha256"/>
        <DigestValue>2b4IFvvTrX1XeB6BHlLVgb1u38GNdCapZHJlBt4cp24=</DigestValue>
      </Reference>
      <Reference URI="/xl/drawings/vmlDrawing14.vml?ContentType=application/vnd.openxmlformats-officedocument.vmlDrawing">
        <DigestMethod Algorithm="http://www.w3.org/2001/04/xmlenc#sha256"/>
        <DigestValue>p7E79t7p4u0YsKVBLbD3UiLILOyev4Go9RUfhoY3pQ4=</DigestValue>
      </Reference>
      <Reference URI="/xl/drawings/vmlDrawing2.vml?ContentType=application/vnd.openxmlformats-officedocument.vmlDrawing">
        <DigestMethod Algorithm="http://www.w3.org/2001/04/xmlenc#sha256"/>
        <DigestValue>mzhd/6y2WEOzG/+UQLmoJUFh1qosUJmR1yFoM9RRRp8=</DigestValue>
      </Reference>
      <Reference URI="/xl/drawings/vmlDrawing3.vml?ContentType=application/vnd.openxmlformats-officedocument.vmlDrawing">
        <DigestMethod Algorithm="http://www.w3.org/2001/04/xmlenc#sha256"/>
        <DigestValue>2dkRBeLXmiRNvsiz3LbtoUzAfpsrwuxe794v7QKeA6o=</DigestValue>
      </Reference>
      <Reference URI="/xl/drawings/vmlDrawing4.vml?ContentType=application/vnd.openxmlformats-officedocument.vmlDrawing">
        <DigestMethod Algorithm="http://www.w3.org/2001/04/xmlenc#sha256"/>
        <DigestValue>fz92t8UHTeNTP3bN7VflPJKKKCIMxHpa5cMEdGWOENM=</DigestValue>
      </Reference>
      <Reference URI="/xl/drawings/vmlDrawing5.vml?ContentType=application/vnd.openxmlformats-officedocument.vmlDrawing">
        <DigestMethod Algorithm="http://www.w3.org/2001/04/xmlenc#sha256"/>
        <DigestValue>mbcTYZY8b0Y0zs3Ql5+8w0SYyTb3X9615Vow53o6BXI=</DigestValue>
      </Reference>
      <Reference URI="/xl/drawings/vmlDrawing6.vml?ContentType=application/vnd.openxmlformats-officedocument.vmlDrawing">
        <DigestMethod Algorithm="http://www.w3.org/2001/04/xmlenc#sha256"/>
        <DigestValue>IC90EsZUryKGNMnELZ1qIBlT4KHn+NPurCcx+LT6sfA=</DigestValue>
      </Reference>
      <Reference URI="/xl/drawings/vmlDrawing7.vml?ContentType=application/vnd.openxmlformats-officedocument.vmlDrawing">
        <DigestMethod Algorithm="http://www.w3.org/2001/04/xmlenc#sha256"/>
        <DigestValue>DmD0ZfhioXbs7Gbpl8o3fAfeam7D3IvlFr+rqrNsSq0=</DigestValue>
      </Reference>
      <Reference URI="/xl/drawings/vmlDrawing8.vml?ContentType=application/vnd.openxmlformats-officedocument.vmlDrawing">
        <DigestMethod Algorithm="http://www.w3.org/2001/04/xmlenc#sha256"/>
        <DigestValue>oM2un4KeLjW/rFfQdyjtdJ6A+8bHItRdRt+nOQON34k=</DigestValue>
      </Reference>
      <Reference URI="/xl/drawings/vmlDrawing9.vml?ContentType=application/vnd.openxmlformats-officedocument.vmlDrawing">
        <DigestMethod Algorithm="http://www.w3.org/2001/04/xmlenc#sha256"/>
        <DigestValue>rcozrzblNODdTBxMiuZ1k7MWjWQDbuYxbTAKHKzYt5c=</DigestValue>
      </Reference>
      <Reference URI="/xl/media/image1.emf?ContentType=image/x-emf">
        <DigestMethod Algorithm="http://www.w3.org/2001/04/xmlenc#sha256"/>
        <DigestValue>YtpMK1qsC9hkAT0MHWVbtBQQuDKPZcCCgGxyuLIxnE4=</DigestValue>
      </Reference>
      <Reference URI="/xl/media/image10.emf?ContentType=image/x-emf">
        <DigestMethod Algorithm="http://www.w3.org/2001/04/xmlenc#sha256"/>
        <DigestValue>4ivBf8nbAOHLskZM3a4ttnQJR1QVw4v3JaJttjmwbyc=</DigestValue>
      </Reference>
      <Reference URI="/xl/media/image11.emf?ContentType=image/x-emf">
        <DigestMethod Algorithm="http://www.w3.org/2001/04/xmlenc#sha256"/>
        <DigestValue>jMkIn67U6K0PsWs7YqQl9DIF3/ipAR+AM+5ZbrhfOT8=</DigestValue>
      </Reference>
      <Reference URI="/xl/media/image12.emf?ContentType=image/x-emf">
        <DigestMethod Algorithm="http://www.w3.org/2001/04/xmlenc#sha256"/>
        <DigestValue>xy9m1S90s0tLOJq92yV+kRi78TIuMzk+e3Je7C+Ky1k=</DigestValue>
      </Reference>
      <Reference URI="/xl/media/image13.emf?ContentType=image/x-emf">
        <DigestMethod Algorithm="http://www.w3.org/2001/04/xmlenc#sha256"/>
        <DigestValue>3su6mvv2FOgxZDjJuYj1/Ucr9Ho6zLoyBOKA89tKGTw=</DigestValue>
      </Reference>
      <Reference URI="/xl/media/image14.emf?ContentType=image/x-emf">
        <DigestMethod Algorithm="http://www.w3.org/2001/04/xmlenc#sha256"/>
        <DigestValue>yTMD92OeFRN/A3i/0gxPXv14Hlkn0mgek1avo9eEWPc=</DigestValue>
      </Reference>
      <Reference URI="/xl/media/image15.emf?ContentType=image/x-emf">
        <DigestMethod Algorithm="http://www.w3.org/2001/04/xmlenc#sha256"/>
        <DigestValue>BBFAtwa5CwMFE4y1BE8n4c2q9ND0XD5ky6wd/JGBbAw=</DigestValue>
      </Reference>
      <Reference URI="/xl/media/image16.emf?ContentType=image/x-emf">
        <DigestMethod Algorithm="http://www.w3.org/2001/04/xmlenc#sha256"/>
        <DigestValue>THqy0HuW/WdNMAnR+PYnUWBzYeHDI44tCq6Rw6EXpnE=</DigestValue>
      </Reference>
      <Reference URI="/xl/media/image17.emf?ContentType=image/x-emf">
        <DigestMethod Algorithm="http://www.w3.org/2001/04/xmlenc#sha256"/>
        <DigestValue>vfI6Dwc0rJZVwlX+fxXSI2G4eK3UXcVjo1zn7h/6DDo=</DigestValue>
      </Reference>
      <Reference URI="/xl/media/image18.emf?ContentType=image/x-emf">
        <DigestMethod Algorithm="http://www.w3.org/2001/04/xmlenc#sha256"/>
        <DigestValue>Gzq73y78Tuh31g/1B9y8bbus6aLq5biDfcLevJLaASY=</DigestValue>
      </Reference>
      <Reference URI="/xl/media/image19.emf?ContentType=image/x-emf">
        <DigestMethod Algorithm="http://www.w3.org/2001/04/xmlenc#sha256"/>
        <DigestValue>6wtdNlY0wN7KjbypHuwZ77TsGlBTEvM535vZNCT6nBw=</DigestValue>
      </Reference>
      <Reference URI="/xl/media/image2.emf?ContentType=image/x-emf">
        <DigestMethod Algorithm="http://www.w3.org/2001/04/xmlenc#sha256"/>
        <DigestValue>HvjQ79wvFThQ2fUl0Bkm/w+d/BHIqYnZ8/3aU70H/YI=</DigestValue>
      </Reference>
      <Reference URI="/xl/media/image3.emf?ContentType=image/x-emf">
        <DigestMethod Algorithm="http://www.w3.org/2001/04/xmlenc#sha256"/>
        <DigestValue>iPxrfuehc7ZbpKOCrQ9JZnr21XMZcr89JWCMtE7ilZM=</DigestValue>
      </Reference>
      <Reference URI="/xl/media/image4.jpeg?ContentType=image/jpeg">
        <DigestMethod Algorithm="http://www.w3.org/2001/04/xmlenc#sha256"/>
        <DigestValue>RMupzUXmq++v8ffX+3UxSc/FwJ/cMHTxLdp+Spwuao8=</DigestValue>
      </Reference>
      <Reference URI="/xl/media/image5.emf?ContentType=image/x-emf">
        <DigestMethod Algorithm="http://www.w3.org/2001/04/xmlenc#sha256"/>
        <DigestValue>YPpDmM1TigRG+FRX7GaidRxbORDf6rIP++gpJJe3Vs8=</DigestValue>
      </Reference>
      <Reference URI="/xl/media/image6.emf?ContentType=image/x-emf">
        <DigestMethod Algorithm="http://www.w3.org/2001/04/xmlenc#sha256"/>
        <DigestValue>pNU2xhEM3qCpYSv7Kn4WU6tbS4py1l16UDE7b+D00SA=</DigestValue>
      </Reference>
      <Reference URI="/xl/media/image7.emf?ContentType=image/x-emf">
        <DigestMethod Algorithm="http://www.w3.org/2001/04/xmlenc#sha256"/>
        <DigestValue>b7VxGoaG8UkaRfI0Ky6qm+N1W1b7QL0ih/Rf0gLKuc0=</DigestValue>
      </Reference>
      <Reference URI="/xl/media/image8.emf?ContentType=image/x-emf">
        <DigestMethod Algorithm="http://www.w3.org/2001/04/xmlenc#sha256"/>
        <DigestValue>/wqARGR7vtyRTNRlL3VR1NdSuFMF/szIUlvW3wAQkHE=</DigestValue>
      </Reference>
      <Reference URI="/xl/media/image9.emf?ContentType=image/x-emf">
        <DigestMethod Algorithm="http://www.w3.org/2001/04/xmlenc#sha256"/>
        <DigestValue>k/Dq//PEchDHm+5PS1UdHvZdf0ukrf+h9pBfaQtjOas=</DigestValue>
      </Reference>
      <Reference URI="/xl/printerSettings/printerSettings1.bin?ContentType=application/vnd.openxmlformats-officedocument.spreadsheetml.printerSettings">
        <DigestMethod Algorithm="http://www.w3.org/2001/04/xmlenc#sha256"/>
        <DigestValue>WIlU/ZHx5dKpAP9T6tkIJMZCiqn0pgl4h3bIkmAWkfY=</DigestValue>
      </Reference>
      <Reference URI="/xl/printerSettings/printerSettings2.bin?ContentType=application/vnd.openxmlformats-officedocument.spreadsheetml.printerSettings">
        <DigestMethod Algorithm="http://www.w3.org/2001/04/xmlenc#sha256"/>
        <DigestValue>WIlU/ZHx5dKpAP9T6tkIJMZCiqn0pgl4h3bIkmAWkfY=</DigestValue>
      </Reference>
      <Reference URI="/xl/printerSettings/printerSettings3.bin?ContentType=application/vnd.openxmlformats-officedocument.spreadsheetml.printerSettings">
        <DigestMethod Algorithm="http://www.w3.org/2001/04/xmlenc#sha256"/>
        <DigestValue>WIlU/ZHx5dKpAP9T6tkIJMZCiqn0pgl4h3bIkmAWkfY=</DigestValue>
      </Reference>
      <Reference URI="/xl/printerSettings/printerSettings4.bin?ContentType=application/vnd.openxmlformats-officedocument.spreadsheetml.printerSettings">
        <DigestMethod Algorithm="http://www.w3.org/2001/04/xmlenc#sha256"/>
        <DigestValue>GV+2V52YBBoxmWLuWEPOT51xhusjdhMhlGbXpbJ3cyc=</DigestValue>
      </Reference>
      <Reference URI="/xl/printerSettings/printerSettings5.bin?ContentType=application/vnd.openxmlformats-officedocument.spreadsheetml.printerSettings">
        <DigestMethod Algorithm="http://www.w3.org/2001/04/xmlenc#sha256"/>
        <DigestValue>7c2B0HSC10XvnsPqTlSH5aj2xKsSjqsK/bygZrRGOmc=</DigestValue>
      </Reference>
      <Reference URI="/xl/printerSettings/printerSettings6.bin?ContentType=application/vnd.openxmlformats-officedocument.spreadsheetml.printerSettings">
        <DigestMethod Algorithm="http://www.w3.org/2001/04/xmlenc#sha256"/>
        <DigestValue>cSFr9m1yGacZmId1E2+uZcLWKT3K839QVb7y7aJGG2s=</DigestValue>
      </Reference>
      <Reference URI="/xl/printerSettings/printerSettings7.bin?ContentType=application/vnd.openxmlformats-officedocument.spreadsheetml.printerSettings">
        <DigestMethod Algorithm="http://www.w3.org/2001/04/xmlenc#sha256"/>
        <DigestValue>PqZvjLOMC9UCQS7kSJiDR2mpeE8s+/KWb0ziIgbor+A=</DigestValue>
      </Reference>
      <Reference URI="/xl/sharedStrings.xml?ContentType=application/vnd.openxmlformats-officedocument.spreadsheetml.sharedStrings+xml">
        <DigestMethod Algorithm="http://www.w3.org/2001/04/xmlenc#sha256"/>
        <DigestValue>eajjmc8/ZL+6SAqUAGv7o2/7nGYIVFIizdaNq+0zgyc=</DigestValue>
      </Reference>
      <Reference URI="/xl/styles.xml?ContentType=application/vnd.openxmlformats-officedocument.spreadsheetml.styles+xml">
        <DigestMethod Algorithm="http://www.w3.org/2001/04/xmlenc#sha256"/>
        <DigestValue>JFU3PnoDHwPkWPJ+KOF78q+q6Jd8bBUaOmmIFRVcvBg=</DigestValue>
      </Reference>
      <Reference URI="/xl/theme/theme1.xml?ContentType=application/vnd.openxmlformats-officedocument.theme+xml">
        <DigestMethod Algorithm="http://www.w3.org/2001/04/xmlenc#sha256"/>
        <DigestValue>O3zjfXl++XtwrK2tdfISrR+IbyMF2GFXuwMa8Rbb1qg=</DigestValue>
      </Reference>
      <Reference URI="/xl/workbook.xml?ContentType=application/vnd.openxmlformats-officedocument.spreadsheetml.sheet.main+xml">
        <DigestMethod Algorithm="http://www.w3.org/2001/04/xmlenc#sha256"/>
        <DigestValue>/indZkFc0gIt2RsuVodSok5LTElmPI5YGqQfQXmBxNs=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j2iekGLNYaRKjAUU/crjSdXwlAq9QvF+3MagcotLUkA=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C4azsg8KWrcOhCIk1UAB7BYCUhxPF+vekx4ZWyj1eyY=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PExDRVC8jnSMz74KK40jhvdDffhBcwz9Lzfqzek7Y/Q=</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832pjuQj/a0XlAL8PUdKL4gz06S2genM8AyGbS2B7Xo=</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VijJkwxtWDC+vLxgIMhZyQBA3tJuYDzRH7YGQabkms8=</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W3MINTvGObOCSLc/ptFMX1tA/h2vVUFiHXm6qPYRclc=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SRd30tsdEnBVcyFROMcUsaSw81TjrBGP/zgeRw/GTLo=</DigestValue>
      </Reference>
      <Reference URI="/xl/worksheets/sheet1.xml?ContentType=application/vnd.openxmlformats-officedocument.spreadsheetml.worksheet+xml">
        <DigestMethod Algorithm="http://www.w3.org/2001/04/xmlenc#sha256"/>
        <DigestValue>tiBNKA01lwW5tKDWyNWcm6sr7m84TV4mUPFLKZVdgrQ=</DigestValue>
      </Reference>
      <Reference URI="/xl/worksheets/sheet2.xml?ContentType=application/vnd.openxmlformats-officedocument.spreadsheetml.worksheet+xml">
        <DigestMethod Algorithm="http://www.w3.org/2001/04/xmlenc#sha256"/>
        <DigestValue>77FMrEgNRFqmVF0ujU5p9nZP9CFnOehr8wbIwzlRqSM=</DigestValue>
      </Reference>
      <Reference URI="/xl/worksheets/sheet3.xml?ContentType=application/vnd.openxmlformats-officedocument.spreadsheetml.worksheet+xml">
        <DigestMethod Algorithm="http://www.w3.org/2001/04/xmlenc#sha256"/>
        <DigestValue>9gZOivlMG4aKNVPaaj5IjbgVSgrNJ5/ycb0lJm3j1dE=</DigestValue>
      </Reference>
      <Reference URI="/xl/worksheets/sheet4.xml?ContentType=application/vnd.openxmlformats-officedocument.spreadsheetml.worksheet+xml">
        <DigestMethod Algorithm="http://www.w3.org/2001/04/xmlenc#sha256"/>
        <DigestValue>+KCpjf2G8iZYbhLiyjVllk2j0lh2K5XK+j4VUPsCy7Q=</DigestValue>
      </Reference>
      <Reference URI="/xl/worksheets/sheet5.xml?ContentType=application/vnd.openxmlformats-officedocument.spreadsheetml.worksheet+xml">
        <DigestMethod Algorithm="http://www.w3.org/2001/04/xmlenc#sha256"/>
        <DigestValue>UJdeTe8EHH8dAn2hT5OIZaFNMDkk/cGve0b2I9UlZx4=</DigestValue>
      </Reference>
      <Reference URI="/xl/worksheets/sheet6.xml?ContentType=application/vnd.openxmlformats-officedocument.spreadsheetml.worksheet+xml">
        <DigestMethod Algorithm="http://www.w3.org/2001/04/xmlenc#sha256"/>
        <DigestValue>BQZb6cPeeTbAzF8MJLDtmvaXotsdAFFsKe3OnNIo7eU=</DigestValue>
      </Reference>
      <Reference URI="/xl/worksheets/sheet7.xml?ContentType=application/vnd.openxmlformats-officedocument.spreadsheetml.worksheet+xml">
        <DigestMethod Algorithm="http://www.w3.org/2001/04/xmlenc#sha256"/>
        <DigestValue>XuXxvaTHALo0R8RuEdlIVvN6Eg4iHjsFNamNmixzGh4=</DigestValue>
      </Reference>
    </Manifest>
    <SignatureProperties>
      <SignatureProperty Id="idSignatureTime" Target="#idPackageSignature">
        <mdssi:SignatureTime xmlns:mdssi="http://schemas.openxmlformats.org/package/2006/digital-signature">
          <mdssi:Format>YYYY-MM-DDThh:mm:ssTZD</mdssi:Format>
          <mdssi:Value>2020-06-08T17:13:32Z</mdssi:Value>
        </mdssi:SignatureTime>
      </SignatureProperty>
    </SignatureProperties>
  </Object>
  <Object Id="idOfficeObject">
    <SignatureProperties>
      <SignatureProperty Id="idOfficeV1Details" Target="#idPackageSignature">
        <SignatureInfoV1 xmlns="http://schemas.microsoft.com/office/2006/digsig">
          <SetupID>{7515B446-E9ED-4DCD-902B-5CAEC3B42CDE}</SetupID>
          <SignatureText>Teodolina Recalde</SignatureText>
          <SignatureImage/>
          <SignatureComments/>
          <WindowsVersion>6.1</WindowsVersion>
          <OfficeVersion>15.0</OfficeVersion>
          <ApplicationVersion>15.0</ApplicationVersion>
          <Monitors>1</Monitors>
          <HorizontalResolution>1152</HorizontalResolution>
          <VerticalResolution>864</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2020-06-08T17:13:32Z</xd:SigningTime>
          <xd:SigningCertificate>
            <xd:Cert>
              <xd:CertDigest>
                <DigestMethod Algorithm="http://www.w3.org/2001/04/xmlenc#sha256"/>
                <DigestValue>9WnMeH+PLBKMWF9eI5NHACiBGWvXKYsM0+uDxaOfiPc=</DigestValue>
              </xd:CertDigest>
              <xd:IssuerSerial>
                <X509IssuerName>C=PY, O=DOCUMENTA S.A., CN=CA-DOCUMENTA S.A., SERIALNUMBER=RUC 80050172-1</X509IssuerName>
                <X509SerialNumber>2231429837925411642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IwAApxEAACBFTUYAAAEAqBsAAKo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Dp3gLtgd2DUO2mYeDtp//8AAAAAvXZ+WgAARMwuAEgCv3UAAAAAEEdpAJjLLgBQ8752AAAAAAAAQ2hhclVwcGVyVwABOndQvGB3hMwuAAAAAADwyy4AgAHEdQ5cv3XgW7918MsuAGQBAAB7Ykp1e2JKdTgLbQAACAAAAAIAAAAAAAAQzC4AEGpKdQAAAAAAAAAASs0uAAkAAAA4zS4ACQAAAAAAAAAAAAAAOM0uAEjMLgDi6kl1AAAAAAACAAAAAC4ACQAAADjNLgAJAAAATBJLdQAAAAAAAAAAOM0uAAkAAAAAAAAAdMwuAIouSXUAAAAAAAIAADjNLgAJAAAAZHYACAAAAAAlAAAADAAAAAEAAAAYAAAADAAAAAAAAAISAAAADAAAAAEAAAAeAAAAGAAAAL0AAAAEAAAA9wAAABEAAAAlAAAADAAAAAEAAABUAAAAiAAAAL4AAAAEAAAA9QAAABAAAAABAAAA5PgMQiY0DUK+AAAABAAAAAoAAABMAAAAAAAAAAAAAAAAAAAA//////////9gAAAAMAA4AC8AMAA2AC8AMgAwADIAMAAGAAAABgAAAAQAAAAGAAAABgAAAAQAAAAGAAAABgAAAAY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AA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Object Id="idInvalidSigLnImg">AQAAAGwAAAAAAAAAAAAAAP8AAAB/AAAAAAAAAAAAAAA/IwAApxEAACBFTUYAAAEARB8AALAAAAAGAAAAAAAAAAAAAAAAAAAAgAQAAGADAACWAQAAMQEAAAAAAAAAAAAAAAAAAIAzBgCgpgQ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6d4C7YHdg1DtpmHg7af//AAAAAL12floAAETMLgBIAr91AAAAABBHaQCYyy4AUPO+dgAAAAAAAENoYXJVcHBlclcAATp3ULxgd4TMLgAAAAAA8MsuAIABxHUOXL914Fu/dfDLLgBkAQAAe2JKdXtiSnU4C20AAAgAAAACAAAAAAAAEMwuABBqSnUAAAAAAAAAAErNLgAJAAAAOM0uAAkAAAAAAAAAAAAAADjNLgBIzC4A4upJdQAAAAAAAgAAAAAuAAkAAAA4zS4ACQAAAEwSS3UAAAAAAAAAADjNLgAJAAAAAAAAAHTMLgCKLkl1AAAAAAACAAA4zS4ACQAAAGR2AAgAAAAAJQAAAAwAAAABAAAAGAAAAAwAAAD/AAACEgAAAAwAAAABAAAAHgAAABgAAAAiAAAABAAAAHIAAAARAAAAJQAAAAwAAAABAAAAVAAAAKgAAAAjAAAABAAAAHAAAAAQAAAAAQAAAOT4DEImNA1CIwAAAAQAAAAPAAAATAAAAAAAAAAAAAAAAAAAAP//////////bAAAAEYAaQByAG0AYQAgAG4AbwAgAHYA4QBsAGkAZABhAAAABgAAAAMAAAAEAAAACQAAAAYAAAADAAAABwAAAAcAAAADAAAABQAAAAYAAAADAAAAAwAAAAcAAAAGAAAASwAAAEAAAAAwAAAABQAAACAAAAABAAAAAQAAABAAAAAAAAAAAAAAAAABAACAAAAAAAAAAAAAAAAAAQAAgAAAAFIAAABwAQAAAgAAABAAAAAHAAAAAAAAAAAAAAC8AgAAAAAAAAECAiJTAHkAcwB0AGUAbQAAALcDoPj///IBAAAAAAAA/HscAoD4//8IAFh++/b//wAAAAAAAAAA4HscAoD4/////wAAAAAuAPVxPnd8GC4A9XE+dwyidwD+////jOM5d/LgOXfUdhIMgLprABh1EgwMEi4AEGpKdQAAAAAAAAAAQBMuAAYAAAA0Ey4ABgAAAAIAAAAAAAAALHUSDNAB/AssdRIMAAAAANAB/AtcEi4Ae2JKdXtiSnUAAAAAAAgAAAACAAAAAAAAZBIuABBqSnUAAAAAAAAAAJoTLgAHAAAAjBMuAAcAAAAAAAAAAAAAAIwTLgCcEi4A4upJdQAAAAAAAgAAAAAuAAcAAACMEy4ABwAAAEwSS3UAAAAAAAAAAIwTLgAHAAAAAAAAAMgSLgCKLkl1AAAAAAACAACMEy4ABw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BpAGCaFgxoLhcM6ElpAAEAAACwYhEMAAAAACCvFQxoLhcM6ElpAHC2FQwAAAAAIK8VDLCS5mcDAAAAuJLmZwEAAADYqBgMvGoZaL0t4WfsES4AgAHEdQ5cv3XgW7917BEuAGQBAAB7Ykp1e2JKdTgA+QsACAAAAAIAAAAAAAAMEi4AEGpKdQAAAAAAAAAAQBMuAAYAAAA0Ey4ABgAAAAAAAAAAAAAANBMuAEQSLgDi6kl1AAAAAAACAAAAAC4ABgAAADQTLgAGAAAATBJLdQAAAAAAAAAANBMuAAYAAAAAAAAAcBIuAIouSXUAAAAAAAIAADQTLgAGAAAAZHYACAAAAAAlAAAADAAAAAMAAAAYAAAADAAAAAAAAAISAAAADAAAAAEAAAAWAAAADAAAAAgAAABUAAAAVAAAAAoAAAAnAAAAHgAAAEoAAAABAAAA5PgMQiY0DUI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oAAAARwAAACkAAAAzAAAAgAAAABUAAAAhAPAAAAAAAAAAAAAAAIA/AAAAAAAAAAAAAIA/AAAAAAAAAAAAAAAAAAAAAAAAAAAAAAAAAAAAAAAAAAAlAAAADAAAAAAAAIAoAAAADAAAAAQAAABSAAAAcAEAAAQAAADw////AAAAAAAAAAAAAAAAkAEAAAAAAAEAAAAAcwBlAGcAbwBlACAAdQBpAAAAAAAAAAAAAAAAAAAAAAAAAAAAAAAAAAAAAAAAAAAAAAAAAAAAAAAAAAAAAAAAAAAALgAAAAAAqBAuADMm82dSCAGH4F7xAMQk82eo9+YA4F7xAGAHCAgVAAAA4F7xAPAk82eIcHEA4F7xABUAAAAVAAAA0BEuAGAHCAgAAAAAAAAAACQRLgCAAcR1Dly/deBbv3UkES4AZAEAAHtiSnV7Ykp1KAL5CwAIAAAAAgAAAAAAAEQRLgAQakp1AAAAAAAAAAB+Ei4ACQAAAGwSLgAJAAAAAAAAAAAAAABsEi4AfBEuAOLqSXUAAAAAAAIAAAAALgAJAAAAbBIuAAkAAABMEkt1AAAAAAAAAABsEi4ACQAAAAAAAACoES4Aii5JdQAAAAAAAgAAbBIuAAkAAABkdgAIAAAAACUAAAAMAAAABAAAABgAAAAMAAAAAAAAAhIAAAAMAAAAAQAAAB4AAAAYAAAAKQAAADMAAACpAAAASAAAACUAAAAMAAAABAAAAFQAAAC0AAAAKgAAADMAAACnAAAARwAAAAEAAADk+AxCJjQNQioAAAAzAAAAEQAAAEwAAAAAAAAAAAAAAAAAAAD//////////3AAAABUAGUAbwBkAG8AbABpAG4AYQAgAFIAZQBjAGEAbABkAGUAAAAIAAAACAAAAAkAAAAJAAAACQAAAAQAAAAEAAAACQAAAAgAAAAEAAAACgAAAAgAAAAHAAAACAAAAAQ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hIAAAAMAAAAAQAAAB4AAAAYAAAACQAAAFAAAAD3AAAAXQAAACUAAAAMAAAAAQAAAFQAAAC0AAAACgAAAFAAAABnAAAAXAAAAAEAAADk+AxCJjQNQgoAAABQAAAAEQAAAEwAAAAAAAAAAAAAAAAAAAD//////////3AAAABUAGUAbwBkAG8AbABpAG4AYQAgAFIAZQBjAGEAbABkAGUATwAFAAAABgAAAAcAAAAHAAAABwAAAAMAAAADAAAABwAAAAYAAAADAAAABwAAAAYAAAAFAAAABgAAAAMAAAAHAAAABg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CEgAAAAwAAAABAAAAHgAAABgAAAAJAAAAYAAAAPcAAABtAAAAJQAAAAwAAAABAAAAVAAAAHwAAAAKAAAAYAAAAEUAAABsAAAAAQAAAOT4DEImNA1CCgAAAGAAAAAIAAAATAAAAAAAAAAAAAAAAAAAAP//////////XAAAAEMATwBOAFQAQQBEAE8AUgAHAAAACQAAAAgAAAAFAAAABwAAAAgAAAAJAAAABwAAAEsAAABAAAAAMAAAAAUAAAAgAAAAAQAAAAEAAAAQAAAAAAAAAAAAAAAAAQAAgAAAAAAAAAAAAAAAAAEAAIAAAAAlAAAADAAAAAIAAAAnAAAAGAAAAAUAAAAAAAAA////AAAAAAAlAAAADAAAAAUAAABMAAAAZAAAAAkAAABwAAAA9QAAAHwAAAAJAAAAcAAAAO0AAAANAAAAIQDwAAAAAAAAAAAAAACAPwAAAAAAAAAAAACAPwAAAAAAAAAAAAAAAAAAAAAAAAAAAAAAAAAAAAAAAAAAJQAAAAwAAAAAAACAKAAAAAwAAAAFAAAAJQAAAAwAAAABAAAAGAAAAAwAAAAAAAACEgAAAAwAAAABAAAAFgAAAAwAAAAAAAAAVAAAADABAAAKAAAAcAAAAPQAAAB8AAAAAQAAAOT4DEImNA1CCgAAAHAAAAAmAAAATAAAAAQAAAAJAAAAcAAAAPYAAAB9AAAAmAAAAEYAaQByAG0AYQBkAG8AIABwAG8AcgA6ACAAVABFAE8ARABPAEwASQBOAEEAIABSAEUAQwBBAEwARABFACAATwBDAEEATQBQAE8AUwAGAAAAAwAAAAQAAAAJAAAABgAAAAcAAAAHAAAAAwAAAAcAAAAHAAAABAAAAAMAAAADAAAABQAAAAYAAAAJAAAACAAAAAkAAAAFAAAAAwAAAAgAAAAHAAAAAwAAAAcAAAAGAAAABwAAAAcAAAAFAAAACAAAAAYAAAADAAAACQAAAAcAAAAHAAAACgAAAAYAAAAJAAAABgAAABYAAAAMAAAAAAAAACUAAAAMAAAAAgAAAA4AAAAUAAAAAAAAABAAAAAU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Infor. de la Entidad</vt:lpstr>
      <vt:lpstr>Balance Gral. </vt:lpstr>
      <vt:lpstr>Estado de Resultados</vt:lpstr>
      <vt:lpstr>Flujo de Caja</vt:lpstr>
      <vt:lpstr>Variacion PN</vt:lpstr>
      <vt:lpstr>Notas Verticales</vt:lpstr>
      <vt:lpstr>Notas Horizontales</vt:lpstr>
      <vt:lpstr>'Notas Horizontales'!Área_de_impresión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2020-06-08T14:58:54Z</dcterms:created>
  <dcterms:modified xsi:type="dcterms:W3CDTF">2020-06-08T17:12:02Z</dcterms:modified>
</cp:coreProperties>
</file>