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Override PartName="/_xmlsignatures/sig25.xml" ContentType="application/vnd.openxmlformats-package.digital-signature-xmlsignature+xml"/>
  <Override PartName="/_xmlsignatures/sig26.xml" ContentType="application/vnd.openxmlformats-package.digital-signature-xmlsignature+xml"/>
  <Override PartName="/_xmlsignatures/sig27.xml" ContentType="application/vnd.openxmlformats-package.digital-signature-xmlsignature+xml"/>
  <Override PartName="/_xmlsignatures/sig28.xml" ContentType="application/vnd.openxmlformats-package.digital-signature-xmlsignature+xml"/>
  <Override PartName="/_xmlsignatures/sig29.xml" ContentType="application/vnd.openxmlformats-package.digital-signature-xmlsignature+xml"/>
  <Override PartName="/_xmlsignatures/sig30.xml" ContentType="application/vnd.openxmlformats-package.digital-signature-xmlsignature+xml"/>
  <Override PartName="/_xmlsignatures/sig31.xml" ContentType="application/vnd.openxmlformats-package.digital-signature-xmlsignature+xml"/>
  <Override PartName="/_xmlsignatures/sig32.xml" ContentType="application/vnd.openxmlformats-package.digital-signature-xmlsignature+xml"/>
  <Override PartName="/_xmlsignatures/sig33.xml" ContentType="application/vnd.openxmlformats-package.digital-signature-xmlsignature+xml"/>
  <Override PartName="/_xmlsignatures/sig34.xml" ContentType="application/vnd.openxmlformats-package.digital-signature-xmlsignature+xml"/>
  <Override PartName="/_xmlsignatures/sig35.xml" ContentType="application/vnd.openxmlformats-package.digital-signature-xmlsignature+xml"/>
  <Override PartName="/_xmlsignatures/sig36.xml" ContentType="application/vnd.openxmlformats-package.digital-signature-xmlsignature+xml"/>
  <Override PartName="/_xmlsignatures/sig37.xml" ContentType="application/vnd.openxmlformats-package.digital-signature-xmlsignature+xml"/>
  <Override PartName="/_xmlsignatures/sig38.xml" ContentType="application/vnd.openxmlformats-package.digital-signature-xmlsignature+xml"/>
  <Override PartName="/_xmlsignatures/sig39.xml" ContentType="application/vnd.openxmlformats-package.digital-signature-xmlsignature+xml"/>
  <Override PartName="/_xmlsignatures/sig40.xml" ContentType="application/vnd.openxmlformats-package.digital-signature-xmlsignature+xml"/>
  <Override PartName="/_xmlsignatures/sig41.xml" ContentType="application/vnd.openxmlformats-package.digital-signature-xmlsignature+xml"/>
  <Override PartName="/_xmlsignatures/sig4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checkCompatibility="1"/>
  <bookViews>
    <workbookView xWindow="0" yWindow="0" windowWidth="17280" windowHeight="6735" tabRatio="583" firstSheet="3" activeTab="6"/>
  </bookViews>
  <sheets>
    <sheet name="Infor. de la Entidad" sheetId="1" r:id="rId1"/>
    <sheet name="Balance Gral. " sheetId="11" r:id="rId2"/>
    <sheet name="Estado de Resultados" sheetId="12" r:id="rId3"/>
    <sheet name="Flujo de Caja" sheetId="5" r:id="rId4"/>
    <sheet name="Variacion PN" sheetId="6" r:id="rId5"/>
    <sheet name="Notas Verticales" sheetId="9" r:id="rId6"/>
    <sheet name="Notas Horizontales" sheetId="15" r:id="rId7"/>
  </sheets>
  <definedNames>
    <definedName name="\a">#REF!</definedName>
    <definedName name="_____DAT23">#REF!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Key1" hidden="1">#REF!</definedName>
    <definedName name="_Key2" hidden="1">#REF!</definedName>
    <definedName name="_Order1" hidden="1">255</definedName>
    <definedName name="_Order2" hidden="1">255</definedName>
    <definedName name="_Parse_In" hidden="1">#REF!</definedName>
    <definedName name="_Parse_Out" hidden="1">#REF!</definedName>
    <definedName name="_RSE1">#REF!</definedName>
    <definedName name="_RSE2">#REF!</definedName>
    <definedName name="_TPy530231">#REF!</definedName>
    <definedName name="a" hidden="1">{#N/A,#N/A,FALSE,"Aging Summary";#N/A,#N/A,FALSE,"Ratio Analysis";#N/A,#N/A,FALSE,"Test 120 Day Accts";#N/A,#N/A,FALSE,"Tickmarks"}</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#REF!</definedName>
    <definedName name="APSUMMARY">#REF!</definedName>
    <definedName name="AR_Balance">#REF!</definedName>
    <definedName name="ARA_Threshold">#REF!</definedName>
    <definedName name="_xlnm.Print_Area" localSheetId="6">'Notas Horizontales'!$A$1:$J$123</definedName>
    <definedName name="Area_de_impresión2">#REF!</definedName>
    <definedName name="Area_de_impresión3">#REF!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sssssssssssssssssssssssssssssssssssssssss" hidden="1">#REF!</definedName>
    <definedName name="B">#REF!</definedName>
    <definedName name="_xlnm.Database">#REF!</definedName>
    <definedName name="basemeta">#REF!</definedName>
    <definedName name="basenueva">#REF!</definedName>
    <definedName name="BB">#REF!</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#REF!</definedName>
    <definedName name="bsusocomb1">#REF!</definedName>
    <definedName name="bsusonorte1">#REF!</definedName>
    <definedName name="bsusosur1">#REF!</definedName>
    <definedName name="BuiltIn_Print_Area">#REF!</definedName>
    <definedName name="BuiltIn_Print_Area___0___0___0___0___0">#REF!</definedName>
    <definedName name="BuiltIn_Print_Area___0___0___0___0___0___0___0___0">#REF!</definedName>
    <definedName name="canal">#REF!</definedName>
    <definedName name="Capitali">#REF!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#REF!</definedName>
    <definedName name="cliente">#REF!</definedName>
    <definedName name="cliente2">#REF!</definedName>
    <definedName name="Clientes">#REF!</definedName>
    <definedName name="Clients_Population_Total">#REF!</definedName>
    <definedName name="cndsuuuuuuuuuuuuuuuuuuuuuuuuuuuuuuuuuuuuuuuuuuuuuuuuuuuuu" hidden="1">#REF!</definedName>
    <definedName name="co">#REF!</definedName>
    <definedName name="COMPAÑIAS">#REF!</definedName>
    <definedName name="Compilacion">#REF!</definedName>
    <definedName name="complacu">#REF!</definedName>
    <definedName name="complemes">#REF!</definedName>
    <definedName name="Computed_Sample_Population_Total">#REF!</definedName>
    <definedName name="COST_MP">#REF!</definedName>
    <definedName name="crin0010">#REF!</definedName>
    <definedName name="Customer">#REF!</definedName>
    <definedName name="customerld">#REF!</definedName>
    <definedName name="CustomerPCS">#REF!</definedName>
    <definedName name="CY_Administration">#REF!</definedName>
    <definedName name="CY_Disc_mnth">#REF!</definedName>
    <definedName name="CY_Disc_pd">#REF!</definedName>
    <definedName name="CY_Discounts">#REF!</definedName>
    <definedName name="CY_Intangible_Assets">#REF!</definedName>
    <definedName name="CY_LIABIL_EQUITY">#REF!</definedName>
    <definedName name="CY_Marketable_Sec">#REF!</definedName>
    <definedName name="CY_NET_PROFIT">#REF!</definedName>
    <definedName name="CY_Operating_Income">#REF!</definedName>
    <definedName name="CY_Other">#REF!</definedName>
    <definedName name="CY_Other_Curr_Assets">#REF!</definedName>
    <definedName name="CY_Other_LT_Assets">#REF!</definedName>
    <definedName name="CY_Other_LT_Liabilities">#REF!</definedName>
    <definedName name="CY_Preferred_Stock">#REF!</definedName>
    <definedName name="CY_Ret_mnth">#REF!</definedName>
    <definedName name="CY_Ret_pd">#REF!</definedName>
    <definedName name="CY_Retained_Earnings">#REF!</definedName>
    <definedName name="CY_Returns">#REF!</definedName>
    <definedName name="CY_Selling">#REF!</definedName>
    <definedName name="CY_Tangible_Assets">#REF!</definedName>
    <definedName name="da" hidden="1">{#N/A,#N/A,FALSE,"Aging Summary";#N/A,#N/A,FALSE,"Ratio Analysis";#N/A,#N/A,FALSE,"Test 120 Day Accts";#N/A,#N/A,FALSE,"Tickmarks"}</definedName>
    <definedName name="DAFDFAD" hidden="1">{#N/A,#N/A,FALSE,"VOL"}</definedName>
    <definedName name="DASA">#REF!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#REF!</definedName>
    <definedName name="Definición">#REF!</definedName>
    <definedName name="desc">#REF!</definedName>
    <definedName name="detaacu">#REF!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#REF!</definedName>
    <definedName name="distribuidores">#REF!</definedName>
    <definedName name="Dollar_Threshold">#REF!</definedName>
    <definedName name="dtt" hidden="1">#REF!</definedName>
    <definedName name="Edesa">#REF!</definedName>
    <definedName name="Enriputo">#REF!</definedName>
    <definedName name="eoafh">#REF!</definedName>
    <definedName name="eoafn">#REF!</definedName>
    <definedName name="eoafs">#REF!</definedName>
    <definedName name="est">#REF!</definedName>
    <definedName name="ESTBF">#REF!</definedName>
    <definedName name="ESTIMADO">#REF!</definedName>
    <definedName name="EV__LASTREFTIME__" hidden="1">38972.3597337963</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#REF!</definedName>
    <definedName name="grandes3">#REF!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hidden="1">{#N/A,#N/A,FALSE,"VOL"}</definedName>
    <definedName name="listasuper">#REF!</definedName>
    <definedName name="Maintenance">#REF!</definedName>
    <definedName name="maintenanceld">#REF!</definedName>
    <definedName name="MaintenancePCS">#REF!</definedName>
    <definedName name="marca">#REF!</definedName>
    <definedName name="Marcas">#REF!</definedName>
    <definedName name="Minimis">#REF!</definedName>
    <definedName name="MKT">#REF!</definedName>
    <definedName name="mktld">#REF!</definedName>
    <definedName name="MKTPCS">#REF!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hidden="1">{#N/A,#N/A,FALSE,"Aging Summary";#N/A,#N/A,FALSE,"Ratio Analysis";#N/A,#N/A,FALSE,"Test 120 Day Accts";#N/A,#N/A,FALSE,"Tickmarks"}</definedName>
    <definedName name="ngughuiyhuhhhhhhhhhhhhhhhhhh" hidden="1">#REF!</definedName>
    <definedName name="njkhoikh" hidden="1">#REF!</definedName>
    <definedName name="nmm" hidden="1">{#N/A,#N/A,FALSE,"VOL"}</definedName>
    <definedName name="NO" hidden="1">{#N/A,#N/A,FALSE,"VOL"}</definedName>
    <definedName name="NonTop_Stratum_Value">#REF!</definedName>
    <definedName name="Number_of_Selections">#REF!</definedName>
    <definedName name="Numof_Selections2">#REF!</definedName>
    <definedName name="ñfdsl">#REF!</definedName>
    <definedName name="ññ">#REF!</definedName>
    <definedName name="OPPROD">#REF!</definedName>
    <definedName name="opt">#REF!</definedName>
    <definedName name="optr">#REF!</definedName>
    <definedName name="Others">#REF!</definedName>
    <definedName name="othersld">#REF!</definedName>
    <definedName name="OthersPCS">#REF!</definedName>
    <definedName name="PARAGUAY">#REF!</definedName>
    <definedName name="participa">#REF!</definedName>
    <definedName name="Partidas_seleccionadas_test_de_">#REF!</definedName>
    <definedName name="Partidas_Selecionadas">#REF!</definedName>
    <definedName name="Percent_Threshold">#REF!</definedName>
    <definedName name="PL_Dollar_Threshold">#REF!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#REF!</definedName>
    <definedName name="potir">#REF!</definedName>
    <definedName name="ppc">#REF!</definedName>
    <definedName name="pr">#REF!</definedName>
    <definedName name="previs">#REF!</definedName>
    <definedName name="PS_Test_de_Gastos">#REF!</definedName>
    <definedName name="PY_Administration">#REF!</definedName>
    <definedName name="PY_Disc_allow">#REF!</definedName>
    <definedName name="PY_Disc_mnth">#REF!</definedName>
    <definedName name="PY_Disc_pd">#REF!</definedName>
    <definedName name="PY_Discounts">#REF!</definedName>
    <definedName name="PY_Intangible_Assets">#REF!</definedName>
    <definedName name="PY_LIABIL_EQUITY">#REF!</definedName>
    <definedName name="PY_Marketable_Sec">#REF!</definedName>
    <definedName name="PY_NET_PROFIT">#REF!</definedName>
    <definedName name="PY_Operating_Inc">#REF!</definedName>
    <definedName name="PY_Operating_Income">#REF!</definedName>
    <definedName name="PY_Other_Curr_Assets">#REF!</definedName>
    <definedName name="PY_Other_Exp">#REF!</definedName>
    <definedName name="PY_Other_LT_Assets">#REF!</definedName>
    <definedName name="PY_Other_LT_Liabilities">#REF!</definedName>
    <definedName name="PY_Preferred_Stock">#REF!</definedName>
    <definedName name="PY_Ret_allow">#REF!</definedName>
    <definedName name="PY_Ret_mnth">#REF!</definedName>
    <definedName name="PY_Ret_pd">#REF!</definedName>
    <definedName name="PY_Retained_Earnings">#REF!</definedName>
    <definedName name="PY_Returns">#REF!</definedName>
    <definedName name="PY_Selling">#REF!</definedName>
    <definedName name="PY_Tangible_Assets">#REF!</definedName>
    <definedName name="PY3_Intangible_Assets">#REF!</definedName>
    <definedName name="PY3_Marketable_Sec">#REF!</definedName>
    <definedName name="PY3_Other_Curr_Assets">#REF!</definedName>
    <definedName name="PY3_Other_LT_Assets">#REF!</definedName>
    <definedName name="PY3_Other_LT_Liabilities">#REF!</definedName>
    <definedName name="PY3_Preferred_Stock">#REF!</definedName>
    <definedName name="PY3_Retained_Earnings">#REF!</definedName>
    <definedName name="PY3_Tangible_Assets">#REF!</definedName>
    <definedName name="PY4_Intangible_Assets">#REF!</definedName>
    <definedName name="PY4_Marketable_Sec">#REF!</definedName>
    <definedName name="PY4_Other_Cur_Assets">#REF!</definedName>
    <definedName name="PY4_Other_LT_Assets">#REF!</definedName>
    <definedName name="PY4_Other_LT_Liabilities">#REF!</definedName>
    <definedName name="PY4_Preferred_Stock">#REF!</definedName>
    <definedName name="PY4_Retained_Earnings">#REF!</definedName>
    <definedName name="PY4_Tangible_Assets">#REF!</definedName>
    <definedName name="PY5_Accounts_Receivable">#REF!</definedName>
    <definedName name="PY5_Intangible_Assets">#REF!</definedName>
    <definedName name="PY5_Inventory">#REF!</definedName>
    <definedName name="PY5_Marketable_Sec">#REF!</definedName>
    <definedName name="PY5_Other_Curr_Assets">#REF!</definedName>
    <definedName name="PY5_Other_LT_Assets">#REF!</definedName>
    <definedName name="PY5_Other_LT_Liabilities">#REF!</definedName>
    <definedName name="PY5_Preferred_Stock">#REF!</definedName>
    <definedName name="PY5_Retained_Earnings">#REF!</definedName>
    <definedName name="PY5_Tangible_Assets">#REF!</definedName>
    <definedName name="QGPL_CLTESLB">#REF!</definedName>
    <definedName name="quarter">#REF!</definedName>
    <definedName name="R_Factor">#REF!</definedName>
    <definedName name="R_Factor_AR_Balance">#REF!</definedName>
    <definedName name="R_Factor_SRD">#REF!</definedName>
    <definedName name="Ret_Allowance">#REF!</definedName>
    <definedName name="roie">#REF!</definedName>
    <definedName name="rr" hidden="1">{#N/A,#N/A,FALSE,"VOL"}</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hidden="1">3</definedName>
    <definedName name="SAPBEXsysID" hidden="1">"PLW"</definedName>
    <definedName name="SAPBEXwbID" hidden="1">"14RHU0IXG8KL7C7PJMON454VM"</definedName>
    <definedName name="sdfnlsd" hidden="1">#REF!</definedName>
    <definedName name="sectores">#REF!</definedName>
    <definedName name="sedal">#REF!</definedName>
    <definedName name="Selection_Remainder">#REF!</definedName>
    <definedName name="sku">#REF!</definedName>
    <definedName name="skus">#REF!</definedName>
    <definedName name="Starting_Point">#REF!</definedName>
    <definedName name="STKDIARIO">#REF!</definedName>
    <definedName name="STKDIARIOPX01">#REF!</definedName>
    <definedName name="STKDIARIOPX04">#REF!</definedName>
    <definedName name="Suma_de_ABR_U_3">#REF!</definedName>
    <definedName name="SUMMARY">#REF!</definedName>
    <definedName name="super">#REF!</definedName>
    <definedName name="tablasun">#REF!</definedName>
    <definedName name="TbPy530159">#REF!</definedName>
    <definedName name="Tech">#REF!</definedName>
    <definedName name="techld">#REF!</definedName>
    <definedName name="TechPCS">#REF!</definedName>
    <definedName name="Test_de_Gastos_Mayores">#REF!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#REF!</definedName>
    <definedName name="TextRefCopy1">#REF!</definedName>
    <definedName name="TextRefCopy10">#REF!</definedName>
    <definedName name="TextRefCopy100">#REF!</definedName>
    <definedName name="TextRefCopy102">#REF!</definedName>
    <definedName name="TextRefCopy103">#REF!</definedName>
    <definedName name="TextRefCopy104">#REF!</definedName>
    <definedName name="TextRefCopy105">#REF!</definedName>
    <definedName name="TextRefCopy107">#REF!</definedName>
    <definedName name="TextRefCopy108">#REF!</definedName>
    <definedName name="TextRefCopy109">#REF!</definedName>
    <definedName name="TextRefCopy111">#REF!</definedName>
    <definedName name="TextRefCopy112">#REF!</definedName>
    <definedName name="TextRefCopy113">#REF!</definedName>
    <definedName name="TextRefCopy114">#REF!</definedName>
    <definedName name="TextRefCopy116">#REF!</definedName>
    <definedName name="TextRefCopy118">#REF!</definedName>
    <definedName name="TextRefCopy119">#REF!</definedName>
    <definedName name="TextRefCopy120">#REF!</definedName>
    <definedName name="TextRefCopy121">#REF!</definedName>
    <definedName name="TextRefCopy122">#REF!</definedName>
    <definedName name="TextRefCopy123">#REF!</definedName>
    <definedName name="TextRefCopy127">#REF!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#REF!</definedName>
    <definedName name="TextRefCopy41">#REF!</definedName>
    <definedName name="TextRefCopy42">#REF!</definedName>
    <definedName name="TextRefCopy44">#REF!</definedName>
    <definedName name="TextRefCopy46">#REF!</definedName>
    <definedName name="TextRefCopy53">#REF!</definedName>
    <definedName name="TextRefCopy54">#REF!</definedName>
    <definedName name="TextRefCopy55">#REF!</definedName>
    <definedName name="TextRefCopy56">#REF!</definedName>
    <definedName name="TextRefCopy6">#REF!</definedName>
    <definedName name="TextRefCopy63">#REF!</definedName>
    <definedName name="TextRefCopy65">#REF!</definedName>
    <definedName name="TextRefCopy66">#REF!</definedName>
    <definedName name="TextRefCopy67">#REF!</definedName>
    <definedName name="TextRefCopy68">#REF!</definedName>
    <definedName name="TextRefCopy7">#REF!</definedName>
    <definedName name="TextRefCopy70">#REF!</definedName>
    <definedName name="TextRefCopy71">#REF!</definedName>
    <definedName name="TextRefCopy73">#REF!</definedName>
    <definedName name="TextRefCopy75">#REF!</definedName>
    <definedName name="TextRefCopy77">#REF!</definedName>
    <definedName name="TextRefCopy79">#REF!</definedName>
    <definedName name="TextRefCopy8">#REF!</definedName>
    <definedName name="TextRefCopy80">#REF!</definedName>
    <definedName name="TextRefCopy82">#REF!</definedName>
    <definedName name="TextRefCopy97">#REF!</definedName>
    <definedName name="TextRefCopy98">#REF!</definedName>
    <definedName name="TextRefCopyRangeCount" hidden="1">1</definedName>
    <definedName name="TítuloDeColumna1">#REF!</definedName>
    <definedName name="Top_Stratum_Number">#REF!</definedName>
    <definedName name="Top_Stratum_Value">#REF!</definedName>
    <definedName name="Total_Amount">#REF!</definedName>
    <definedName name="Total_Number_Selections">#REF!</definedName>
    <definedName name="tp">#REF!</definedName>
    <definedName name="Unidades">#REF!</definedName>
    <definedName name="URUGUAY">#REF!</definedName>
    <definedName name="vencidos">#REF!</definedName>
    <definedName name="vigencia">#REF!</definedName>
    <definedName name="vpphold">#REF!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hidden="1">{#N/A,#N/A,FALSE,"Aging Summary";#N/A,#N/A,FALSE,"Ratio Analysis";#N/A,#N/A,FALSE,"Test 120 Day Accts";#N/A,#N/A,FALSE,"Tickmarks"}</definedName>
    <definedName name="wrn.Volumen." hidden="1">{#N/A,#N/A,FALSE,"VOL"}</definedName>
    <definedName name="xdc">#REF!</definedName>
    <definedName name="XREF_COLUMN_1" hidden="1">#REF!</definedName>
    <definedName name="XREF_COLUMN_10" hidden="1">#REF!</definedName>
    <definedName name="XREF_COLUMN_12" hidden="1">#REF!</definedName>
    <definedName name="XREF_COLUMN_13" hidden="1">#REF!</definedName>
    <definedName name="XREF_COLUMN_14" hidden="1">#REF!</definedName>
    <definedName name="XREF_COLUMN_15" hidden="1">#REF!</definedName>
    <definedName name="XREF_COLUMN_17" hidden="1">#REF!</definedName>
    <definedName name="XREF_COLUMN_2" hidden="1">#REF!</definedName>
    <definedName name="XREF_COLUMN_24" hidden="1">#REF!</definedName>
    <definedName name="XREF_COLUMN_7" hidden="1">#REF!</definedName>
    <definedName name="XREF_COLUMN_9" hidden="1">#REF!</definedName>
    <definedName name="XRefActiveRow" hidden="1">#REF!</definedName>
    <definedName name="XRefColumnsCount" hidden="1">2</definedName>
    <definedName name="XRefCopy1" hidden="1">#REF!</definedName>
    <definedName name="XRefCopy100" hidden="1">#REF!</definedName>
    <definedName name="XRefCopy100Row" hidden="1">#REF!</definedName>
    <definedName name="XRefCopy101" hidden="1">#REF!</definedName>
    <definedName name="XRefCopy101Row" hidden="1">#REF!</definedName>
    <definedName name="XRefCopy102" hidden="1">#REF!</definedName>
    <definedName name="XRefCopy102Row" hidden="1">#REF!</definedName>
    <definedName name="XRefCopy103" hidden="1">#REF!</definedName>
    <definedName name="XRefCopy103Row" hidden="1">#REF!</definedName>
    <definedName name="XRefCopy104" hidden="1">#REF!</definedName>
    <definedName name="XRefCopy104Row" hidden="1">#REF!</definedName>
    <definedName name="XRefCopy105" hidden="1">#REF!</definedName>
    <definedName name="XRefCopy105Row" hidden="1">#REF!</definedName>
    <definedName name="XRefCopy106" hidden="1">#REF!</definedName>
    <definedName name="XRefCopy106Row" hidden="1">#REF!</definedName>
    <definedName name="XRefCopy107" hidden="1">#REF!</definedName>
    <definedName name="XRefCopy107Row" hidden="1">#REF!</definedName>
    <definedName name="XRefCopy108" hidden="1">#REF!</definedName>
    <definedName name="XRefCopy108Row" hidden="1">#REF!</definedName>
    <definedName name="XRefCopy109" hidden="1">#REF!</definedName>
    <definedName name="XRefCopy109Row" hidden="1">#REF!</definedName>
    <definedName name="XRefCopy10Row" hidden="1">#REF!</definedName>
    <definedName name="XRefCopy110Row" hidden="1">#REF!</definedName>
    <definedName name="XRefCopy111Row" hidden="1">#REF!</definedName>
    <definedName name="XRefCopy112" hidden="1">#REF!</definedName>
    <definedName name="XRefCopy112Row" hidden="1">#REF!</definedName>
    <definedName name="XRefCopy113" hidden="1">#REF!</definedName>
    <definedName name="XRefCopy113Row" hidden="1">#REF!</definedName>
    <definedName name="XRefCopy114" hidden="1">#REF!</definedName>
    <definedName name="XRefCopy114Row" hidden="1">#REF!</definedName>
    <definedName name="XRefCopy115" hidden="1">#REF!</definedName>
    <definedName name="XRefCopy115Row" hidden="1">#REF!</definedName>
    <definedName name="XRefCopy116" hidden="1">#REF!</definedName>
    <definedName name="XRefCopy116Row" hidden="1">#REF!</definedName>
    <definedName name="XRefCopy117" hidden="1">#REF!</definedName>
    <definedName name="XRefCopy117Row" hidden="1">#REF!</definedName>
    <definedName name="XRefCopy118" hidden="1">#REF!</definedName>
    <definedName name="XRefCopy118Row" hidden="1">#REF!</definedName>
    <definedName name="XRefCopy119" hidden="1">#REF!</definedName>
    <definedName name="XRefCopy119Row" hidden="1">#REF!</definedName>
    <definedName name="XRefCopy11Row" hidden="1">#REF!</definedName>
    <definedName name="XRefCopy12" hidden="1">#REF!</definedName>
    <definedName name="XRefCopy120" hidden="1">#REF!</definedName>
    <definedName name="XRefCopy120Row" hidden="1">#REF!</definedName>
    <definedName name="XRefCopy121" hidden="1">#REF!</definedName>
    <definedName name="XRefCopy121Row" hidden="1">#REF!</definedName>
    <definedName name="XRefCopy122" hidden="1">#REF!</definedName>
    <definedName name="XRefCopy122Row" hidden="1">#REF!</definedName>
    <definedName name="XRefCopy123" hidden="1">#REF!</definedName>
    <definedName name="XRefCopy123Row" hidden="1">#REF!</definedName>
    <definedName name="XRefCopy124" hidden="1">#REF!</definedName>
    <definedName name="XRefCopy124Row" hidden="1">#REF!</definedName>
    <definedName name="XRefCopy125" hidden="1">#REF!</definedName>
    <definedName name="XRefCopy125Row" hidden="1">#REF!</definedName>
    <definedName name="XRefCopy126" hidden="1">#REF!</definedName>
    <definedName name="XRefCopy126Row" hidden="1">#REF!</definedName>
    <definedName name="XRefCopy127" hidden="1">#REF!</definedName>
    <definedName name="XRefCopy127Row" hidden="1">#REF!</definedName>
    <definedName name="XRefCopy128" hidden="1">#REF!</definedName>
    <definedName name="XRefCopy129" hidden="1">#REF!</definedName>
    <definedName name="XRefCopy129Row" hidden="1">#REF!</definedName>
    <definedName name="XRefCopy12Row" hidden="1">#REF!</definedName>
    <definedName name="XRefCopy130" hidden="1">#REF!</definedName>
    <definedName name="XRefCopy130Row" hidden="1">#REF!</definedName>
    <definedName name="XRefCopy131" hidden="1">#REF!</definedName>
    <definedName name="XRefCopy131Row" hidden="1">#REF!</definedName>
    <definedName name="XRefCopy132" hidden="1">#REF!</definedName>
    <definedName name="XRefCopy132Row" hidden="1">#REF!</definedName>
    <definedName name="XRefCopy133" hidden="1">#REF!</definedName>
    <definedName name="XRefCopy133Row" hidden="1">#REF!</definedName>
    <definedName name="XRefCopy134" hidden="1">#REF!</definedName>
    <definedName name="XRefCopy134Row" hidden="1">#REF!</definedName>
    <definedName name="XRefCopy135" hidden="1">#REF!</definedName>
    <definedName name="XRefCopy135Row" hidden="1">#REF!</definedName>
    <definedName name="XRefCopy136" hidden="1">#REF!</definedName>
    <definedName name="XRefCopy136Row" hidden="1">#REF!</definedName>
    <definedName name="XRefCopy137" hidden="1">#REF!</definedName>
    <definedName name="XRefCopy137Row" hidden="1">#REF!</definedName>
    <definedName name="XRefCopy138" hidden="1">#REF!</definedName>
    <definedName name="XRefCopy138Row" hidden="1">#REF!</definedName>
    <definedName name="XRefCopy139" hidden="1">#REF!</definedName>
    <definedName name="XRefCopy139Row" hidden="1">#REF!</definedName>
    <definedName name="XRefCopy13Row" hidden="1">#REF!</definedName>
    <definedName name="XRefCopy140" hidden="1">#REF!</definedName>
    <definedName name="XRefCopy140Row" hidden="1">#REF!</definedName>
    <definedName name="XRefCopy141Row" hidden="1">#REF!</definedName>
    <definedName name="XRefCopy142Row" hidden="1">#REF!</definedName>
    <definedName name="XRefCopy143Row" hidden="1">#REF!</definedName>
    <definedName name="XRefCopy144Row" hidden="1">#REF!</definedName>
    <definedName name="XRefCopy145Row" hidden="1">#REF!</definedName>
    <definedName name="XRefCopy146Row" hidden="1">#REF!</definedName>
    <definedName name="XRefCopy147Row" hidden="1">#REF!</definedName>
    <definedName name="XRefCopy148Row" hidden="1">#REF!</definedName>
    <definedName name="XRefCopy149" hidden="1">#REF!</definedName>
    <definedName name="XRefCopy149Row" hidden="1">#REF!</definedName>
    <definedName name="XRefCopy14Row" hidden="1">#REF!</definedName>
    <definedName name="XRefCopy150" hidden="1">#REF!</definedName>
    <definedName name="XRefCopy150Row" hidden="1">#REF!</definedName>
    <definedName name="XRefCopy151" hidden="1">#REF!</definedName>
    <definedName name="XRefCopy151Row" hidden="1">#REF!</definedName>
    <definedName name="XRefCopy152" hidden="1">#REF!</definedName>
    <definedName name="XRefCopy152Row" hidden="1">#REF!</definedName>
    <definedName name="XRefCopy153" hidden="1">#REF!</definedName>
    <definedName name="XRefCopy153Row" hidden="1">#REF!</definedName>
    <definedName name="XRefCopy154" hidden="1">#REF!</definedName>
    <definedName name="XRefCopy154Row" hidden="1">#REF!</definedName>
    <definedName name="XRefCopy155" hidden="1">#REF!</definedName>
    <definedName name="XRefCopy155Row" hidden="1">#REF!</definedName>
    <definedName name="XRefCopy156" hidden="1">#REF!</definedName>
    <definedName name="XRefCopy156Row" hidden="1">#REF!</definedName>
    <definedName name="XRefCopy157" hidden="1">#REF!</definedName>
    <definedName name="XRefCopy157Row" hidden="1">#REF!</definedName>
    <definedName name="XRefCopy158" hidden="1">#REF!</definedName>
    <definedName name="XRefCopy158Row" hidden="1">#REF!</definedName>
    <definedName name="XRefCopy159" hidden="1">#REF!</definedName>
    <definedName name="XRefCopy159Row" hidden="1">#REF!</definedName>
    <definedName name="XRefCopy160" hidden="1">#REF!</definedName>
    <definedName name="XRefCopy160Row" hidden="1">#REF!</definedName>
    <definedName name="XRefCopy161" hidden="1">#REF!</definedName>
    <definedName name="XRefCopy161Row" hidden="1">#REF!</definedName>
    <definedName name="XRefCopy162" hidden="1">#REF!</definedName>
    <definedName name="XRefCopy162Row" hidden="1">#REF!</definedName>
    <definedName name="XRefCopy163" hidden="1">#REF!</definedName>
    <definedName name="XRefCopy163Row" hidden="1">#REF!</definedName>
    <definedName name="XRefCopy164" hidden="1">#REF!</definedName>
    <definedName name="XRefCopy164Row" hidden="1">#REF!</definedName>
    <definedName name="XRefCopy165" hidden="1">#REF!</definedName>
    <definedName name="XRefCopy165Row" hidden="1">#REF!</definedName>
    <definedName name="XRefCopy166" hidden="1">#REF!</definedName>
    <definedName name="XRefCopy166Row"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hidden="1">#REF!</definedName>
    <definedName name="XRefCopy1Row" hidden="1">#REF!</definedName>
    <definedName name="XRefCopy2"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50Row" hidden="1">#REF!</definedName>
    <definedName name="XRefCopy51Row" hidden="1">#REF!</definedName>
    <definedName name="XRefCopy52Row" hidden="1">#REF!</definedName>
    <definedName name="XRefCopy53" hidden="1">#REF!</definedName>
    <definedName name="XRefCopy53Row" hidden="1">#REF!</definedName>
    <definedName name="XRefCopy54" hidden="1">#REF!</definedName>
    <definedName name="XRefCopy54Row" hidden="1">#REF!</definedName>
    <definedName name="XRefCopy55" hidden="1">#REF!</definedName>
    <definedName name="XRefCopy55Row" hidden="1">#REF!</definedName>
    <definedName name="XRefCopy56" hidden="1">#REF!</definedName>
    <definedName name="XRefCopy56Row" hidden="1">#REF!</definedName>
    <definedName name="XRefCopy57" hidden="1">#REF!</definedName>
    <definedName name="XRefCopy57Row" hidden="1">#REF!</definedName>
    <definedName name="XRefCopy58" hidden="1">#REF!</definedName>
    <definedName name="XRefCopy58Row" hidden="1">#REF!</definedName>
    <definedName name="XRefCopy59" hidden="1">#REF!</definedName>
    <definedName name="XRefCopy59Row" hidden="1">#REF!</definedName>
    <definedName name="XRefCopy60" hidden="1">#REF!</definedName>
    <definedName name="XRefCopy60Row" hidden="1">#REF!</definedName>
    <definedName name="XRefCopy61" hidden="1">#REF!</definedName>
    <definedName name="XRefCopy61Row" hidden="1">#REF!</definedName>
    <definedName name="XRefCopy62" hidden="1">#REF!</definedName>
    <definedName name="XRefCopy62Row" hidden="1">#REF!</definedName>
    <definedName name="XRefCopy63" hidden="1">#REF!</definedName>
    <definedName name="XRefCopy63Row" hidden="1">#REF!</definedName>
    <definedName name="XRefCopy64" hidden="1">#REF!</definedName>
    <definedName name="XRefCopy64Row" hidden="1">#REF!</definedName>
    <definedName name="XRefCopy65" hidden="1">#REF!</definedName>
    <definedName name="XRefCopy65Row" hidden="1">#REF!</definedName>
    <definedName name="XRefCopy66" hidden="1">#REF!</definedName>
    <definedName name="XRefCopy66Row" hidden="1">#REF!</definedName>
    <definedName name="XRefCopy67" hidden="1">#REF!</definedName>
    <definedName name="XRefCopy67Row" hidden="1">#REF!</definedName>
    <definedName name="XRefCopy68" hidden="1">#REF!</definedName>
    <definedName name="XRefCopy68Row" hidden="1">#REF!</definedName>
    <definedName name="XRefCopy69" hidden="1">#REF!</definedName>
    <definedName name="XRefCopy69Row" hidden="1">#REF!</definedName>
    <definedName name="XRefCopy70" hidden="1">#REF!</definedName>
    <definedName name="XRefCopy70Row" hidden="1">#REF!</definedName>
    <definedName name="XRefCopy71" hidden="1">#REF!</definedName>
    <definedName name="XRefCopy71Row" hidden="1">#REF!</definedName>
    <definedName name="XRefCopy72" hidden="1">#REF!</definedName>
    <definedName name="XRefCopy72Row" hidden="1">#REF!</definedName>
    <definedName name="XRefCopy73" hidden="1">#REF!</definedName>
    <definedName name="XRefCopy73Row" hidden="1">#REF!</definedName>
    <definedName name="XRefCopy74" hidden="1">#REF!</definedName>
    <definedName name="XRefCopy74Row" hidden="1">#REF!</definedName>
    <definedName name="XRefCopy75" hidden="1">#REF!</definedName>
    <definedName name="XRefCopy75Row" hidden="1">#REF!</definedName>
    <definedName name="XRefCopy76" hidden="1">#REF!</definedName>
    <definedName name="XRefCopy76Row" hidden="1">#REF!</definedName>
    <definedName name="XRefCopy77" hidden="1">#REF!</definedName>
    <definedName name="XRefCopy77Row" hidden="1">#REF!</definedName>
    <definedName name="XRefCopy78" hidden="1">#REF!</definedName>
    <definedName name="XRefCopy78Row" hidden="1">#REF!</definedName>
    <definedName name="XRefCopy79"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 hidden="1">#REF!</definedName>
    <definedName name="XRefCopy85Row" hidden="1">#REF!</definedName>
    <definedName name="XRefCopy86" hidden="1">#REF!</definedName>
    <definedName name="XRefCopy86Row" hidden="1">#REF!</definedName>
    <definedName name="XRefCopy87" hidden="1">#REF!</definedName>
    <definedName name="XRefCopy87Row" hidden="1">#REF!</definedName>
    <definedName name="XRefCopy88" hidden="1">#REF!</definedName>
    <definedName name="XRefCopy88Row" hidden="1">#REF!</definedName>
    <definedName name="XRefCopy89" hidden="1">#REF!</definedName>
    <definedName name="XRefCopy89Row" hidden="1">#REF!</definedName>
    <definedName name="XRefCopy8Row" hidden="1">#REF!</definedName>
    <definedName name="XRefCopy90" hidden="1">#REF!</definedName>
    <definedName name="XRefCopy90Row" hidden="1">#REF!</definedName>
    <definedName name="XRefCopy91" hidden="1">#REF!</definedName>
    <definedName name="XRefCopy91Row" hidden="1">#REF!</definedName>
    <definedName name="XRefCopy92" hidden="1">#REF!</definedName>
    <definedName name="XRefCopy92Row" hidden="1">#REF!</definedName>
    <definedName name="XRefCopy93" hidden="1">#REF!</definedName>
    <definedName name="XRefCopy93Row" hidden="1">#REF!</definedName>
    <definedName name="XRefCopy94" hidden="1">#REF!</definedName>
    <definedName name="XRefCopy94Row" hidden="1">#REF!</definedName>
    <definedName name="XRefCopy95" hidden="1">#REF!</definedName>
    <definedName name="XRefCopy95Row" hidden="1">#REF!</definedName>
    <definedName name="XRefCopy96" hidden="1">#REF!</definedName>
    <definedName name="XRefCopy96Row" hidden="1">#REF!</definedName>
    <definedName name="XRefCopy97" hidden="1">#REF!</definedName>
    <definedName name="XRefCopy97Row" hidden="1">#REF!</definedName>
    <definedName name="XRefCopy98" hidden="1">#REF!</definedName>
    <definedName name="XRefCopy98Row" hidden="1">#REF!</definedName>
    <definedName name="XRefCopy99" hidden="1">#REF!</definedName>
    <definedName name="XRefCopy99Row" hidden="1">#REF!</definedName>
    <definedName name="XRefCopy9Row" hidden="1">#REF!</definedName>
    <definedName name="XRefCopyRangeCount" hidden="1">4</definedName>
    <definedName name="XRefPaste1" hidden="1">#REF!</definedName>
    <definedName name="XRefPaste10" hidden="1">#REF!</definedName>
    <definedName name="XRefPaste100" hidden="1">#REF!</definedName>
    <definedName name="XRefPaste100Row" hidden="1">#REF!</definedName>
    <definedName name="XRefPaste101" hidden="1">#REF!</definedName>
    <definedName name="XRefPaste101Row" hidden="1">#REF!</definedName>
    <definedName name="XRefPaste102" hidden="1">#REF!</definedName>
    <definedName name="XRefPaste102Row" hidden="1">#REF!</definedName>
    <definedName name="XRefPaste103" hidden="1">#REF!</definedName>
    <definedName name="XRefPaste103Row" hidden="1">#REF!</definedName>
    <definedName name="XRefPaste104" hidden="1">#REF!</definedName>
    <definedName name="XRefPaste104Row" hidden="1">#REF!</definedName>
    <definedName name="XRefPaste105" hidden="1">#REF!</definedName>
    <definedName name="XRefPaste105Row" hidden="1">#REF!</definedName>
    <definedName name="XRefPaste106" hidden="1">#REF!</definedName>
    <definedName name="XRefPaste106Row" hidden="1">#REF!</definedName>
    <definedName name="XRefPaste107" hidden="1">#REF!</definedName>
    <definedName name="XRefPaste107Row" hidden="1">#REF!</definedName>
    <definedName name="XRefPaste108" hidden="1">#REF!</definedName>
    <definedName name="XRefPaste108Row" hidden="1">#REF!</definedName>
    <definedName name="XRefPaste109" hidden="1">#REF!</definedName>
    <definedName name="XRefPaste109Row" hidden="1">#REF!</definedName>
    <definedName name="XRefPaste10Row" hidden="1">#REF!</definedName>
    <definedName name="XRefPaste11" hidden="1">#REF!</definedName>
    <definedName name="XRefPaste110" hidden="1">#REF!</definedName>
    <definedName name="XRefPaste110Row" hidden="1">#REF!</definedName>
    <definedName name="XRefPaste111" hidden="1">#REF!</definedName>
    <definedName name="XRefPaste111Row" hidden="1">#REF!</definedName>
    <definedName name="XRefPaste112" hidden="1">#REF!</definedName>
    <definedName name="XRefPaste112Row" hidden="1">#REF!</definedName>
    <definedName name="XRefPaste113" hidden="1">#REF!</definedName>
    <definedName name="XRefPaste113Row" hidden="1">#REF!</definedName>
    <definedName name="XRefPaste114" hidden="1">#REF!</definedName>
    <definedName name="XRefPaste114Row" hidden="1">#REF!</definedName>
    <definedName name="XRefPaste115" hidden="1">#REF!</definedName>
    <definedName name="XRefPaste115Row" hidden="1">#REF!</definedName>
    <definedName name="XRefPaste116" hidden="1">#REF!</definedName>
    <definedName name="XRefPaste116Row" hidden="1">#REF!</definedName>
    <definedName name="XRefPaste117" hidden="1">#REF!</definedName>
    <definedName name="XRefPaste117Row" hidden="1">#REF!</definedName>
    <definedName name="XRefPaste118" hidden="1">#REF!</definedName>
    <definedName name="XRefPaste118Row" hidden="1">#REF!</definedName>
    <definedName name="XRefPaste119" hidden="1">#REF!</definedName>
    <definedName name="XRefPaste119Row" hidden="1">#REF!</definedName>
    <definedName name="XRefPaste11Row" hidden="1">#REF!</definedName>
    <definedName name="XRefPaste12" hidden="1">#REF!</definedName>
    <definedName name="XRefPaste120" hidden="1">#REF!</definedName>
    <definedName name="XRefPaste120Row" hidden="1">#REF!</definedName>
    <definedName name="XRefPaste121" hidden="1">#REF!</definedName>
    <definedName name="XRefPaste121Row" hidden="1">#REF!</definedName>
    <definedName name="XRefPaste122" hidden="1">#REF!</definedName>
    <definedName name="XRefPaste122Row" hidden="1">#REF!</definedName>
    <definedName name="XRefPaste123" hidden="1">#REF!</definedName>
    <definedName name="XRefPaste123Row" hidden="1">#REF!</definedName>
    <definedName name="XRefPaste124" hidden="1">#REF!</definedName>
    <definedName name="XRefPaste124Row" hidden="1">#REF!</definedName>
    <definedName name="XRefPaste125" hidden="1">#REF!</definedName>
    <definedName name="XRefPaste125Row" hidden="1">#REF!</definedName>
    <definedName name="XRefPaste126" hidden="1">#REF!</definedName>
    <definedName name="XRefPaste126Row" hidden="1">#REF!</definedName>
    <definedName name="XRefPaste127" hidden="1">#REF!</definedName>
    <definedName name="XRefPaste127Row" hidden="1">#REF!</definedName>
    <definedName name="XRefPaste128" hidden="1">#REF!</definedName>
    <definedName name="XRefPaste128Row" hidden="1">#REF!</definedName>
    <definedName name="XRefPaste129" hidden="1">#REF!</definedName>
    <definedName name="XRefPaste129Row" hidden="1">#REF!</definedName>
    <definedName name="XRefPaste12Row" hidden="1">#REF!</definedName>
    <definedName name="XRefPaste130" hidden="1">#REF!</definedName>
    <definedName name="XRefPaste130Row" hidden="1">#REF!</definedName>
    <definedName name="XRefPaste131" hidden="1">#REF!</definedName>
    <definedName name="XRefPaste131Row" hidden="1">#REF!</definedName>
    <definedName name="XRefPaste132" hidden="1">#REF!</definedName>
    <definedName name="XRefPaste132Row" hidden="1">#REF!</definedName>
    <definedName name="XRefPaste133" hidden="1">#REF!</definedName>
    <definedName name="XRefPaste133Row" hidden="1">#REF!</definedName>
    <definedName name="XRefPaste134" hidden="1">#REF!</definedName>
    <definedName name="XRefPaste134Row" hidden="1">#REF!</definedName>
    <definedName name="XRefPaste135" hidden="1">#REF!</definedName>
    <definedName name="XRefPaste135Row" hidden="1">#REF!</definedName>
    <definedName name="XRefPaste136" hidden="1">#REF!</definedName>
    <definedName name="XRefPaste136Row" hidden="1">#REF!</definedName>
    <definedName name="XRefPaste137" hidden="1">#REF!</definedName>
    <definedName name="XRefPaste137Row" hidden="1">#REF!</definedName>
    <definedName name="XRefPaste138" hidden="1">#REF!</definedName>
    <definedName name="XRefPaste138Row" hidden="1">#REF!</definedName>
    <definedName name="XRefPaste139" hidden="1">#REF!</definedName>
    <definedName name="XRefPaste139Row" hidden="1">#REF!</definedName>
    <definedName name="XRefPaste13Row" hidden="1">#REF!</definedName>
    <definedName name="XRefPaste140" hidden="1">#REF!</definedName>
    <definedName name="XRefPaste140Row" hidden="1">#REF!</definedName>
    <definedName name="XRefPaste141" hidden="1">#REF!</definedName>
    <definedName name="XRefPaste141Row" hidden="1">#REF!</definedName>
    <definedName name="XRefPaste142" hidden="1">#REF!</definedName>
    <definedName name="XRefPaste142Row" hidden="1">#REF!</definedName>
    <definedName name="XRefPaste143" hidden="1">#REF!</definedName>
    <definedName name="XRefPaste143Row" hidden="1">#REF!</definedName>
    <definedName name="XRefPaste144" hidden="1">#REF!</definedName>
    <definedName name="XRefPaste144Row" hidden="1">#REF!</definedName>
    <definedName name="XRefPaste145" hidden="1">#REF!</definedName>
    <definedName name="XRefPaste145Row" hidden="1">#REF!</definedName>
    <definedName name="XRefPaste146" hidden="1">#REF!</definedName>
    <definedName name="XRefPaste146Row" hidden="1">#REF!</definedName>
    <definedName name="XRefPaste147" hidden="1">#REF!</definedName>
    <definedName name="XRefPaste147Row" hidden="1">#REF!</definedName>
    <definedName name="XRefPaste148" hidden="1">#REF!</definedName>
    <definedName name="XRefPaste148Row" hidden="1">#REF!</definedName>
    <definedName name="XRefPaste14Row" hidden="1">#REF!</definedName>
    <definedName name="XRefPaste15" hidden="1">#REF!</definedName>
    <definedName name="XRefPaste15Row" hidden="1">#REF!</definedName>
    <definedName name="XRefPaste16" hidden="1">#REF!</definedName>
    <definedName name="XRefPaste17" hidden="1">#REF!</definedName>
    <definedName name="XRefPaste17Row" hidden="1">#REF!</definedName>
    <definedName name="XRefPaste18" hidden="1">#REF!</definedName>
    <definedName name="XRefPaste18Row" hidden="1">#REF!</definedName>
    <definedName name="XRefPaste19" hidden="1">#REF!</definedName>
    <definedName name="XRefPaste19Row" hidden="1">#REF!</definedName>
    <definedName name="XRefPaste1Row" hidden="1">#REF!</definedName>
    <definedName name="XRefPaste20" hidden="1">#REF!</definedName>
    <definedName name="XRefPaste21" hidden="1">#REF!</definedName>
    <definedName name="XRefPaste21Row" hidden="1">#REF!</definedName>
    <definedName name="XRefPaste22" hidden="1">#REF!</definedName>
    <definedName name="XRefPaste23"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0" hidden="1">#REF!</definedName>
    <definedName name="XRefPaste31"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9" hidden="1">#REF!</definedName>
    <definedName name="XRefPaste39Row" hidden="1">#REF!</definedName>
    <definedName name="XRefPaste40" hidden="1">#REF!</definedName>
    <definedName name="XRefPaste40Row" hidden="1">#REF!</definedName>
    <definedName name="XRefPaste41" hidden="1">#REF!</definedName>
    <definedName name="XRefPaste41Row" hidden="1">#REF!</definedName>
    <definedName name="XRefPaste42" hidden="1">#REF!</definedName>
    <definedName name="XRefPaste42Row" hidden="1">#REF!</definedName>
    <definedName name="XRefPaste43" hidden="1">#REF!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6" hidden="1">#REF!</definedName>
    <definedName name="XRefPaste46Row" hidden="1">#REF!</definedName>
    <definedName name="XRefPaste47" hidden="1">#REF!</definedName>
    <definedName name="XRefPaste47Row" hidden="1">#REF!</definedName>
    <definedName name="XRefPaste48" hidden="1">#REF!</definedName>
    <definedName name="XRefPaste48Row" hidden="1">#REF!</definedName>
    <definedName name="XRefPaste49" hidden="1">#REF!</definedName>
    <definedName name="XRefPaste49Row" hidden="1">#REF!</definedName>
    <definedName name="XRefPaste4Row" hidden="1">#REF!</definedName>
    <definedName name="XRefPaste50" hidden="1">#REF!</definedName>
    <definedName name="XRefPaste50Row" hidden="1">#REF!</definedName>
    <definedName name="XRefPaste51" hidden="1">#REF!</definedName>
    <definedName name="XRefPaste51Row" hidden="1">#REF!</definedName>
    <definedName name="XRefPaste52" hidden="1">#REF!</definedName>
    <definedName name="XRefPaste52Row" hidden="1">#REF!</definedName>
    <definedName name="XRefPaste53" hidden="1">#REF!</definedName>
    <definedName name="XRefPaste53Row" hidden="1">#REF!</definedName>
    <definedName name="XRefPaste54" hidden="1">#REF!</definedName>
    <definedName name="XRefPaste54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59" hidden="1">#REF!</definedName>
    <definedName name="XRefPaste59Row" hidden="1">#REF!</definedName>
    <definedName name="XRefPaste5Row" hidden="1">#REF!</definedName>
    <definedName name="XRefPaste60" hidden="1">#REF!</definedName>
    <definedName name="XRefPaste60Row" hidden="1">#REF!</definedName>
    <definedName name="XRefPaste61" hidden="1">#REF!</definedName>
    <definedName name="XRefPaste61Row" hidden="1">#REF!</definedName>
    <definedName name="XRefPaste62" hidden="1">#REF!</definedName>
    <definedName name="XRefPaste62Row" hidden="1">#REF!</definedName>
    <definedName name="XRefPaste63" hidden="1">#REF!</definedName>
    <definedName name="XRefPaste63Row" hidden="1">#REF!</definedName>
    <definedName name="XRefPaste64" hidden="1">#REF!</definedName>
    <definedName name="XRefPaste64Row" hidden="1">#REF!</definedName>
    <definedName name="XRefPaste65" hidden="1">#REF!</definedName>
    <definedName name="XRefPaste65Row" hidden="1">#REF!</definedName>
    <definedName name="XRefPaste66" hidden="1">#REF!</definedName>
    <definedName name="XRefPaste66Row" hidden="1">#REF!</definedName>
    <definedName name="XRefPaste67" hidden="1">#REF!</definedName>
    <definedName name="XRefPaste67Row" hidden="1">#REF!</definedName>
    <definedName name="XRefPaste68" hidden="1">#REF!</definedName>
    <definedName name="XRefPaste68Row" hidden="1">#REF!</definedName>
    <definedName name="XRefPaste69" hidden="1">#REF!</definedName>
    <definedName name="XRefPaste69Row" hidden="1">#REF!</definedName>
    <definedName name="XRefPaste6Row" hidden="1">#REF!</definedName>
    <definedName name="XRefPaste7" hidden="1">#REF!</definedName>
    <definedName name="XRefPaste70" hidden="1">#REF!</definedName>
    <definedName name="XRefPaste70Row" hidden="1">#REF!</definedName>
    <definedName name="XRefPaste71" hidden="1">#REF!</definedName>
    <definedName name="XRefPaste71Row" hidden="1">#REF!</definedName>
    <definedName name="XRefPaste72" hidden="1">#REF!</definedName>
    <definedName name="XRefPaste72Row" hidden="1">#REF!</definedName>
    <definedName name="XRefPaste73" hidden="1">#REF!</definedName>
    <definedName name="XRefPaste73Row" hidden="1">#REF!</definedName>
    <definedName name="XRefPaste74" hidden="1">#REF!</definedName>
    <definedName name="XRefPaste74Row" hidden="1">#REF!</definedName>
    <definedName name="XRefPaste75" hidden="1">#REF!</definedName>
    <definedName name="XRefPaste75Row" hidden="1">#REF!</definedName>
    <definedName name="XRefPaste76" hidden="1">#REF!</definedName>
    <definedName name="XRefPaste76Row" hidden="1">#REF!</definedName>
    <definedName name="XRefPaste77" hidden="1">#REF!</definedName>
    <definedName name="XRefPaste77Row" hidden="1">#REF!</definedName>
    <definedName name="XRefPaste78" hidden="1">#REF!</definedName>
    <definedName name="XRefPaste78Row" hidden="1">#REF!</definedName>
    <definedName name="XRefPaste79" hidden="1">#REF!</definedName>
    <definedName name="XRefPaste79Row" hidden="1">#REF!</definedName>
    <definedName name="XRefPaste7Row" hidden="1">#REF!</definedName>
    <definedName name="XRefPaste8" hidden="1">#REF!</definedName>
    <definedName name="XRefPaste80" hidden="1">#REF!</definedName>
    <definedName name="XRefPaste80Row" hidden="1">#REF!</definedName>
    <definedName name="XRefPaste81" hidden="1">#REF!</definedName>
    <definedName name="XRefPaste81Row" hidden="1">#REF!</definedName>
    <definedName name="XRefPaste82" hidden="1">#REF!</definedName>
    <definedName name="XRefPaste82Row" hidden="1">#REF!</definedName>
    <definedName name="XRefPaste83" hidden="1">#REF!</definedName>
    <definedName name="XRefPaste83Row" hidden="1">#REF!</definedName>
    <definedName name="XRefPaste84" hidden="1">#REF!</definedName>
    <definedName name="XRefPaste84Row" hidden="1">#REF!</definedName>
    <definedName name="XRefPaste85" hidden="1">#REF!</definedName>
    <definedName name="XRefPaste85Row" hidden="1">#REF!</definedName>
    <definedName name="XRefPaste86" hidden="1">#REF!</definedName>
    <definedName name="XRefPaste86Row" hidden="1">#REF!</definedName>
    <definedName name="XRefPaste87" hidden="1">#REF!</definedName>
    <definedName name="XRefPaste87Row" hidden="1">#REF!</definedName>
    <definedName name="XRefPaste88" hidden="1">#REF!</definedName>
    <definedName name="XRefPaste88Row" hidden="1">#REF!</definedName>
    <definedName name="XRefPaste89" hidden="1">#REF!</definedName>
    <definedName name="XRefPaste89Row" hidden="1">#REF!</definedName>
    <definedName name="XRefPaste8Row" hidden="1">#REF!</definedName>
    <definedName name="XRefPaste9" hidden="1">#REF!</definedName>
    <definedName name="XRefPaste90" hidden="1">#REF!</definedName>
    <definedName name="XRefPaste90Row" hidden="1">#REF!</definedName>
    <definedName name="XRefPaste91" hidden="1">#REF!</definedName>
    <definedName name="XRefPaste91Row" hidden="1">#REF!</definedName>
    <definedName name="XRefPaste92" hidden="1">#REF!</definedName>
    <definedName name="XRefPaste92Row" hidden="1">#REF!</definedName>
    <definedName name="XRefPaste93" hidden="1">#REF!</definedName>
    <definedName name="XRefPaste93Row" hidden="1">#REF!</definedName>
    <definedName name="XRefPaste94" hidden="1">#REF!</definedName>
    <definedName name="XRefPaste94Row" hidden="1">#REF!</definedName>
    <definedName name="XRefPaste95" hidden="1">#REF!</definedName>
    <definedName name="XRefPaste95Row" hidden="1">#REF!</definedName>
    <definedName name="XRefPaste96" hidden="1">#REF!</definedName>
    <definedName name="XRefPaste96Row" hidden="1">#REF!</definedName>
    <definedName name="XRefPaste97" hidden="1">#REF!</definedName>
    <definedName name="XRefPaste97Row" hidden="1">#REF!</definedName>
    <definedName name="XRefPaste98" hidden="1">#REF!</definedName>
    <definedName name="XRefPaste98Row" hidden="1">#REF!</definedName>
    <definedName name="XRefPaste99" hidden="1">#REF!</definedName>
    <definedName name="XRefPaste99Row" hidden="1">#REF!</definedName>
    <definedName name="XRefPaste9Row" hidden="1">#REF!</definedName>
    <definedName name="XRefPasteRangeCount" hidden="1">1</definedName>
    <definedName name="xx">#REF!</definedName>
    <definedName name="zdfd"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5" i="15" l="1"/>
  <c r="E97" i="15"/>
  <c r="E87" i="15"/>
  <c r="F87" i="15"/>
  <c r="D87" i="15"/>
  <c r="E19" i="15"/>
  <c r="C19" i="15"/>
  <c r="B190" i="9"/>
  <c r="D107" i="15"/>
  <c r="E107" i="15"/>
  <c r="G97" i="15"/>
  <c r="H97" i="15"/>
  <c r="I97" i="15"/>
  <c r="F97" i="15"/>
  <c r="D97" i="15"/>
  <c r="C130" i="9"/>
  <c r="B29" i="11"/>
  <c r="B107" i="15" l="1"/>
  <c r="C107" i="15"/>
  <c r="F107" i="15"/>
  <c r="C115" i="15" l="1"/>
  <c r="B26" i="12"/>
  <c r="D152" i="9"/>
  <c r="B33" i="11"/>
  <c r="B67" i="11" s="1"/>
  <c r="E30" i="15" l="1"/>
  <c r="C26" i="15"/>
  <c r="E26" i="15" s="1"/>
  <c r="E25" i="15"/>
  <c r="E22" i="15"/>
  <c r="E21" i="15"/>
  <c r="C311" i="9"/>
  <c r="C304" i="9"/>
  <c r="C207" i="9"/>
  <c r="B191" i="9"/>
  <c r="C128" i="9"/>
  <c r="B49" i="12"/>
  <c r="B40" i="12"/>
  <c r="B39" i="12"/>
  <c r="B27" i="11" l="1"/>
  <c r="E8" i="11"/>
  <c r="B59" i="15" l="1"/>
  <c r="C223" i="9"/>
  <c r="B223" i="9"/>
  <c r="B211" i="9"/>
  <c r="C211" i="9"/>
  <c r="B199" i="9"/>
  <c r="B192" i="9"/>
  <c r="D181" i="9"/>
  <c r="C181" i="9"/>
  <c r="B181" i="9"/>
  <c r="E180" i="9"/>
  <c r="E179" i="9"/>
  <c r="E178" i="9"/>
  <c r="E177" i="9"/>
  <c r="E176" i="9"/>
  <c r="E152" i="9"/>
  <c r="C119" i="9"/>
  <c r="B119" i="9"/>
  <c r="L13" i="6"/>
  <c r="J13" i="6"/>
  <c r="I13" i="6"/>
  <c r="H13" i="6"/>
  <c r="G13" i="6"/>
  <c r="F13" i="6"/>
  <c r="E13" i="6"/>
  <c r="D13" i="6"/>
  <c r="C13" i="6"/>
  <c r="B13" i="6"/>
  <c r="I12" i="6"/>
  <c r="H12" i="6"/>
  <c r="G12" i="6"/>
  <c r="F12" i="6"/>
  <c r="E12" i="6"/>
  <c r="D12" i="6"/>
  <c r="C12" i="6"/>
  <c r="B12" i="6"/>
  <c r="K11" i="6"/>
  <c r="K10" i="6"/>
  <c r="J9" i="6"/>
  <c r="K9" i="6" s="1"/>
  <c r="K8" i="6"/>
  <c r="K7" i="6"/>
  <c r="C37" i="5"/>
  <c r="C35" i="5"/>
  <c r="B34" i="5"/>
  <c r="B26" i="5"/>
  <c r="B13" i="5"/>
  <c r="B15" i="5" s="1"/>
  <c r="B17" i="5" s="1"/>
  <c r="B11" i="5"/>
  <c r="B10" i="5"/>
  <c r="C60" i="12"/>
  <c r="B60" i="12"/>
  <c r="C57" i="12"/>
  <c r="B57" i="12"/>
  <c r="C56" i="12"/>
  <c r="C37" i="12"/>
  <c r="C69" i="12" s="1"/>
  <c r="B37" i="12"/>
  <c r="C33" i="12"/>
  <c r="C28" i="12"/>
  <c r="B28" i="12"/>
  <c r="C5" i="12"/>
  <c r="B5" i="12"/>
  <c r="F74" i="11"/>
  <c r="E74" i="11"/>
  <c r="C74" i="11"/>
  <c r="B74" i="11"/>
  <c r="F69" i="11"/>
  <c r="C69" i="11"/>
  <c r="C67" i="11"/>
  <c r="F51" i="11"/>
  <c r="C40" i="11"/>
  <c r="B40" i="11"/>
  <c r="C33" i="11"/>
  <c r="F29" i="11"/>
  <c r="C29" i="11"/>
  <c r="C26" i="11"/>
  <c r="B26" i="11"/>
  <c r="E24" i="11"/>
  <c r="E18" i="11"/>
  <c r="F13" i="11"/>
  <c r="C11" i="11"/>
  <c r="B11" i="11"/>
  <c r="F6" i="11"/>
  <c r="E6" i="11"/>
  <c r="C6" i="11"/>
  <c r="B6" i="11"/>
  <c r="F50" i="1"/>
  <c r="E50" i="1"/>
  <c r="D50" i="1"/>
  <c r="H40" i="1"/>
  <c r="G40" i="1"/>
  <c r="F40" i="1"/>
  <c r="E40" i="1"/>
  <c r="F12" i="1"/>
  <c r="J12" i="6" l="1"/>
  <c r="K12" i="6" s="1"/>
  <c r="B35" i="5"/>
  <c r="B37" i="5" s="1"/>
  <c r="B56" i="12"/>
  <c r="B69" i="12" s="1"/>
  <c r="E29" i="11"/>
  <c r="E51" i="11" s="1"/>
  <c r="E69" i="11" s="1"/>
  <c r="B69" i="11"/>
  <c r="E181" i="9"/>
  <c r="H69" i="11" l="1"/>
  <c r="B71" i="12"/>
</calcChain>
</file>

<file path=xl/sharedStrings.xml><?xml version="1.0" encoding="utf-8"?>
<sst xmlns="http://schemas.openxmlformats.org/spreadsheetml/2006/main" count="696" uniqueCount="557">
  <si>
    <t>INFORMACION GENERAL DE LA ENTIDAD</t>
  </si>
  <si>
    <t>Presidente</t>
  </si>
  <si>
    <t>Síndico</t>
  </si>
  <si>
    <t>N°</t>
  </si>
  <si>
    <t>Accionista</t>
  </si>
  <si>
    <t>Número de acciones</t>
  </si>
  <si>
    <t>Cantidad de Acciones</t>
  </si>
  <si>
    <t>Voto</t>
  </si>
  <si>
    <t>Monto</t>
  </si>
  <si>
    <t>% de participación de capital integrado</t>
  </si>
  <si>
    <t xml:space="preserve">1. </t>
  </si>
  <si>
    <t>1.1</t>
  </si>
  <si>
    <t>1.2</t>
  </si>
  <si>
    <t>1.3</t>
  </si>
  <si>
    <t>1.4</t>
  </si>
  <si>
    <t>1.5</t>
  </si>
  <si>
    <t>1.6</t>
  </si>
  <si>
    <t>1.7</t>
  </si>
  <si>
    <t>1.8</t>
  </si>
  <si>
    <t xml:space="preserve">2. </t>
  </si>
  <si>
    <t>2.1</t>
  </si>
  <si>
    <t>2.2</t>
  </si>
  <si>
    <t>2.3</t>
  </si>
  <si>
    <t xml:space="preserve"> IDENTIFICACION:</t>
  </si>
  <si>
    <t xml:space="preserve"> ANTECEDENTES DE CONSTITUCIÓN DE LA SOCIEDAD:</t>
  </si>
  <si>
    <t xml:space="preserve"> ADMINISTRACION :</t>
  </si>
  <si>
    <t>3.</t>
  </si>
  <si>
    <t>4.</t>
  </si>
  <si>
    <t xml:space="preserve"> CAPITAL Y PROPIEDAD:</t>
  </si>
  <si>
    <t>5.</t>
  </si>
  <si>
    <t xml:space="preserve"> AUDITOR EXTERNO INDEPENDIENTE</t>
  </si>
  <si>
    <t>5.1</t>
  </si>
  <si>
    <t>5.2</t>
  </si>
  <si>
    <t>6.</t>
  </si>
  <si>
    <t xml:space="preserve"> PERSONAS VINCULADAS</t>
  </si>
  <si>
    <t xml:space="preserve"> REGISTRO CNV:</t>
  </si>
  <si>
    <t xml:space="preserve"> CODIGO BOLSA:</t>
  </si>
  <si>
    <t xml:space="preserve"> DIRECCION OFICINA PRINCIPAL:</t>
  </si>
  <si>
    <t xml:space="preserve"> TELEFONO:</t>
  </si>
  <si>
    <t xml:space="preserve"> E-MAIL:</t>
  </si>
  <si>
    <t xml:space="preserve"> SITIO PAGINA WEB:</t>
  </si>
  <si>
    <t xml:space="preserve"> DOMICILIO LEGAL:</t>
  </si>
  <si>
    <t xml:space="preserve"> INSCRIPCION EN EL REGISTRO PUBLICO:</t>
  </si>
  <si>
    <t xml:space="preserve"> REFORMAS DE ESTATUTOS:</t>
  </si>
  <si>
    <t xml:space="preserve"> NOMBRE O RAZON SOCIAL:</t>
  </si>
  <si>
    <t>NOMBRE Y APELLIDO</t>
  </si>
  <si>
    <t xml:space="preserve">CARGO </t>
  </si>
  <si>
    <t>ACTIVO CORRIENTE</t>
  </si>
  <si>
    <t>Caja</t>
  </si>
  <si>
    <t>Recaudaciones a Depositar</t>
  </si>
  <si>
    <t>Bancos</t>
  </si>
  <si>
    <t>Títulos de Renta Variable</t>
  </si>
  <si>
    <t>Títulos de Renta Fija</t>
  </si>
  <si>
    <t>Menos: Previsión por menor valor</t>
  </si>
  <si>
    <t>Deudores por Intermediación</t>
  </si>
  <si>
    <t>Documentos y cuentas por cobrar</t>
  </si>
  <si>
    <t>Deudores Varios</t>
  </si>
  <si>
    <t>Cuentas por cobrar a Personas y Empresas Relacionadas</t>
  </si>
  <si>
    <t>Derechos sobre títulos por Contratos de Underwriting</t>
  </si>
  <si>
    <t>Otros Activos</t>
  </si>
  <si>
    <t>TOTAL ACTIVO CORRIENTE</t>
  </si>
  <si>
    <t>ACTIVO NO CORRIENTE</t>
  </si>
  <si>
    <t>Acción de la Bolsa de Valores</t>
  </si>
  <si>
    <t>Créditos</t>
  </si>
  <si>
    <t>Créditos en Gestión de Cobro</t>
  </si>
  <si>
    <t>(Depreciación acumulada)</t>
  </si>
  <si>
    <t>Licencia</t>
  </si>
  <si>
    <t>Marcas</t>
  </si>
  <si>
    <t>Gastos de desarrollo</t>
  </si>
  <si>
    <t>(Amortización Acumulada)</t>
  </si>
  <si>
    <t>TOTAL ACTIVO NO CORRIENTE</t>
  </si>
  <si>
    <t>TOTAL ACTIVO</t>
  </si>
  <si>
    <t>ACTIVO</t>
  </si>
  <si>
    <t>PASIVO</t>
  </si>
  <si>
    <t>PASIVO CORRIENTE</t>
  </si>
  <si>
    <t>Acreedores por Intermediación</t>
  </si>
  <si>
    <t>Acreedores Varios</t>
  </si>
  <si>
    <t>Obligac. por Administración de Cartera</t>
  </si>
  <si>
    <t>Sobregrio en cuenta corriente</t>
  </si>
  <si>
    <t>Intereses a Devengar</t>
  </si>
  <si>
    <t>Impuesto a la Renta a pagar</t>
  </si>
  <si>
    <t>IVA a pagar</t>
  </si>
  <si>
    <t>Retenciones de impuestos</t>
  </si>
  <si>
    <t>Aportes y Retenciones a pagar</t>
  </si>
  <si>
    <t>Préstamos de terceros</t>
  </si>
  <si>
    <t>TOTAL PASIVO CORRIENTE</t>
  </si>
  <si>
    <t>PASIVO NO CORRIENTE</t>
  </si>
  <si>
    <t>Cuentas a Pagar</t>
  </si>
  <si>
    <t>Préstamos en Bancos</t>
  </si>
  <si>
    <t>Previsión para indemnización</t>
  </si>
  <si>
    <t>TOTAL PASIVO NO CORRIENTE</t>
  </si>
  <si>
    <t>TOTAL PASIVO</t>
  </si>
  <si>
    <t>PATRIMONIO NETO</t>
  </si>
  <si>
    <t>TOTAL PATRIMONIO NETO (según el Estado de Variación del Patrimonio Neto)</t>
  </si>
  <si>
    <t>TOTAL PASIVO Y PATRIMONIO NETO</t>
  </si>
  <si>
    <t>Comisiones por operaciones en rueda</t>
  </si>
  <si>
    <t>Comisiones por operaciones fuera de rueda</t>
  </si>
  <si>
    <t>Comisiones por contratos de colocación primaria</t>
  </si>
  <si>
    <t>Por intermediación de acciones en rueda</t>
  </si>
  <si>
    <t>Por intermediación de renta fija en rueda</t>
  </si>
  <si>
    <t>Comisiones por contratos de colocación primaria de acciones</t>
  </si>
  <si>
    <t>Comisiones por contratos de colocación primaria de renta fija</t>
  </si>
  <si>
    <t>Ingresos por administración de cartera</t>
  </si>
  <si>
    <t>Ingresos por custodia de valores</t>
  </si>
  <si>
    <t>Ingresos por asesoría financiera</t>
  </si>
  <si>
    <t>Ingresos por intereses y dividendos de cartera propia</t>
  </si>
  <si>
    <t>Ingresos por venta de cartera propia</t>
  </si>
  <si>
    <t>Ingresos por venta de cartera propia a personas y empresas relacionadas</t>
  </si>
  <si>
    <t>GASTOS OPERATIVOS</t>
  </si>
  <si>
    <t>Gastos por comisiones y servicios</t>
  </si>
  <si>
    <t>Aranceles por negociación Bolsa de Valores</t>
  </si>
  <si>
    <t>RESULTADO OPERATIVO BRUTO</t>
  </si>
  <si>
    <t>GASTOS DE COMERCIALIZACIÓN</t>
  </si>
  <si>
    <t>Publicidad</t>
  </si>
  <si>
    <t>Folletos e impresiones</t>
  </si>
  <si>
    <t>Previsión, amortización y depreciaciones</t>
  </si>
  <si>
    <t>Alquileres</t>
  </si>
  <si>
    <t>Gastos generales</t>
  </si>
  <si>
    <t>Impuestos, tasas y contribuciones</t>
  </si>
  <si>
    <t>RESULTADO OPERATIVO NETO</t>
  </si>
  <si>
    <t>Otros Ingresos</t>
  </si>
  <si>
    <t>Otros egresos</t>
  </si>
  <si>
    <t>Generados por activos</t>
  </si>
  <si>
    <t>Diferencias de cambio</t>
  </si>
  <si>
    <t>Generados por pasivos</t>
  </si>
  <si>
    <t>Ingresos extraordinarios</t>
  </si>
  <si>
    <t>Egresos extraordinarios</t>
  </si>
  <si>
    <t>AJUSTE DE RESULTADO DE EJERCICIOS ANTERIORES</t>
  </si>
  <si>
    <t>Ingresos</t>
  </si>
  <si>
    <t>Egresos</t>
  </si>
  <si>
    <t>UTILIDAD O (PERDIDA)</t>
  </si>
  <si>
    <t>IMPUESTO A LA RENTA</t>
  </si>
  <si>
    <t>RESULTADO DEL EJERCICIO</t>
  </si>
  <si>
    <t>Efectivo y su equivalente al cierre del período</t>
  </si>
  <si>
    <t>Efectivo y su equivalente al comienzo del período</t>
  </si>
  <si>
    <t>Aumento (o disminución) neto de efectivo y sus equivalentes</t>
  </si>
  <si>
    <t>Efectivo neto en actividades de financiamiento</t>
  </si>
  <si>
    <t>Intereses pagados</t>
  </si>
  <si>
    <t>Dividendos pagados</t>
  </si>
  <si>
    <t>Proveniente de préstamos y otras deudas</t>
  </si>
  <si>
    <t>Aportes de capital</t>
  </si>
  <si>
    <t>Flujo de Efectivo por Actividades de Financiamiento</t>
  </si>
  <si>
    <t>Efectivo neto por (o usado) en actividades de inversión</t>
  </si>
  <si>
    <t>Dividendos percibidos</t>
  </si>
  <si>
    <t>Intereses percibidos</t>
  </si>
  <si>
    <t>Adquisición de Acciones y Títulos de Deuda (Cartera propia)</t>
  </si>
  <si>
    <t>Compra de propiedad, planta y equipo</t>
  </si>
  <si>
    <t>Inversiones en otras empresas</t>
  </si>
  <si>
    <t>Flujo de Efectivo por Actividades de Inversión</t>
  </si>
  <si>
    <t>Efectivo neto de actividades de operación</t>
  </si>
  <si>
    <t>Impuesto a la Renta</t>
  </si>
  <si>
    <t>Efectivo neto de actividades de operación antes de impuestos</t>
  </si>
  <si>
    <t>Pagos a proveedores</t>
  </si>
  <si>
    <t>Aumento (disminución) en pasivos operativos</t>
  </si>
  <si>
    <t>Fondos colocados a corto plazo</t>
  </si>
  <si>
    <t>(Aumento) disminución en los activos de operación</t>
  </si>
  <si>
    <t>Total de efectivo de las actividades operativas antes de cambios en los activos de operaciones</t>
  </si>
  <si>
    <t>Efectivo generado (usado) por otras actividades</t>
  </si>
  <si>
    <t>Efectivo pagado a empleados</t>
  </si>
  <si>
    <t>Ingreso en efectivo por comisiones y otros</t>
  </si>
  <si>
    <t>Flujo de Efectivo por las Actividades Operativas</t>
  </si>
  <si>
    <t>Inversiones Temporarias</t>
  </si>
  <si>
    <t>Movimientos</t>
  </si>
  <si>
    <t>Saldo al inicio del ejercicio</t>
  </si>
  <si>
    <t>Movimientos subsecuentes</t>
  </si>
  <si>
    <t>Resultado del ejercicio</t>
  </si>
  <si>
    <t>Total período actual</t>
  </si>
  <si>
    <t>Total período anterior</t>
  </si>
  <si>
    <t>CAPITAL</t>
  </si>
  <si>
    <t>Suscripto</t>
  </si>
  <si>
    <t>A Integrar</t>
  </si>
  <si>
    <t>Integrado</t>
  </si>
  <si>
    <t>RESERVAS</t>
  </si>
  <si>
    <t>Legal</t>
  </si>
  <si>
    <t>Facultativa</t>
  </si>
  <si>
    <t>Revalúo</t>
  </si>
  <si>
    <t>RESULTADOS</t>
  </si>
  <si>
    <t>Acumulados</t>
  </si>
  <si>
    <t>Del Ejercicio</t>
  </si>
  <si>
    <t>Periodo actual</t>
  </si>
  <si>
    <t>Periodo anterior</t>
  </si>
  <si>
    <t>ACTIVOS Y PASIVOS EN MONEDA EXTRANJERA</t>
  </si>
  <si>
    <t>DETALLE</t>
  </si>
  <si>
    <t>SALDO PERIODO ACTUAL (GUARANIES)</t>
  </si>
  <si>
    <t>MONEDA EXTRANJERA CLASE</t>
  </si>
  <si>
    <t>MONEDA EXTRANJERA MONTO</t>
  </si>
  <si>
    <t>CAMBIO CIERRE EJERCICIO ANTERIOR</t>
  </si>
  <si>
    <t>SALDO AL CIERRE EJERCICIO ANTERIOR GUARANIES</t>
  </si>
  <si>
    <t>ACTIVOS CORRIENTES</t>
  </si>
  <si>
    <t>ACTIVOS NO CORRIENTES</t>
  </si>
  <si>
    <t>CONCEPTO</t>
  </si>
  <si>
    <t>MONTO AJUSTADO PERIODO ACTUAL G.</t>
  </si>
  <si>
    <t>MONTO AJUSTADO PERIODO ANTERIOR G.</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</si>
  <si>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</si>
  <si>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</si>
  <si>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</si>
  <si>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</si>
  <si>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INFORMACIÓN SOBRE EL DOCUMENTO Y EMISOR</t>
  </si>
  <si>
    <t>VALOR CONTABLE</t>
  </si>
  <si>
    <t>CUENTAS</t>
  </si>
  <si>
    <t>Cantidad</t>
  </si>
  <si>
    <t>Valor Nominal</t>
  </si>
  <si>
    <t>AUMENTOS</t>
  </si>
  <si>
    <t>VENCIMIENTO</t>
  </si>
  <si>
    <t>DISMINUCIÓN</t>
  </si>
  <si>
    <t>Capital Integrado</t>
  </si>
  <si>
    <t>Aportes no capitalizados</t>
  </si>
  <si>
    <t>Resultados Acumulados</t>
  </si>
  <si>
    <t>Resultados del Ejercicio</t>
  </si>
  <si>
    <t>TOTAL</t>
  </si>
  <si>
    <t>Concepto</t>
  </si>
  <si>
    <t>Totales:</t>
  </si>
  <si>
    <t>Síndico Suplente</t>
  </si>
  <si>
    <t>Gastos no devengados (Nota 5)</t>
  </si>
  <si>
    <t>Director Titular</t>
  </si>
  <si>
    <t>-</t>
  </si>
  <si>
    <t xml:space="preserve">2.1. Naturaleza jurídica de las actividades de la sociedad. </t>
  </si>
  <si>
    <t xml:space="preserve">2.2. Participación en otras empresas. </t>
  </si>
  <si>
    <t>Ingresos por operaciones y servicios a personas relacionadas</t>
  </si>
  <si>
    <t>Ingresos por operaciones y servicios extrabursátiles</t>
  </si>
  <si>
    <t>Al cierre del periodo informado, no se han constituido previsiones.</t>
  </si>
  <si>
    <t>La base de preparación del estado de flujo de efectivo es el método dirécto, con la clasificación de flujo de efectivo por actividades operativas, de inversión y de financiamiento.</t>
  </si>
  <si>
    <t>Bono</t>
  </si>
  <si>
    <t>BVPASA</t>
  </si>
  <si>
    <t>Acción</t>
  </si>
  <si>
    <t>Verbank Securities Casa de Bolsa S.A.</t>
  </si>
  <si>
    <t>RES. N° 69E/18 del 30 de Octubre de 2.018</t>
  </si>
  <si>
    <t>CB026</t>
  </si>
  <si>
    <t>Calle Quesada Nº 4926, Edificio Atlas Center, Piso 5</t>
  </si>
  <si>
    <t>(+595) 985 808 039</t>
  </si>
  <si>
    <t>jorge@verbanksecurities.com</t>
  </si>
  <si>
    <t xml:space="preserve">en desarrollo </t>
  </si>
  <si>
    <t xml:space="preserve"> ESCRITURA Nº: </t>
  </si>
  <si>
    <t>47 de fecha 18 de setiembre 2017</t>
  </si>
  <si>
    <t>Nº 01 Folio 01-11 y siguientes de fecha 12 de Octubre de 2017</t>
  </si>
  <si>
    <t>No se registran modificaciones</t>
  </si>
  <si>
    <t>Representante Legal</t>
  </si>
  <si>
    <t>Jorge Daniel Usandivaras</t>
  </si>
  <si>
    <t>Tomás Usandivaras</t>
  </si>
  <si>
    <t xml:space="preserve">Oscar Antonio Mersan Galli </t>
  </si>
  <si>
    <t>Valeria María Canova Recalde</t>
  </si>
  <si>
    <t>Mirna Ramos</t>
  </si>
  <si>
    <t>Capital Emitido Gs.</t>
  </si>
  <si>
    <t xml:space="preserve">Capital Suscripto Gs. </t>
  </si>
  <si>
    <t xml:space="preserve">Capital Integrado Gs. </t>
  </si>
  <si>
    <t>4.1</t>
  </si>
  <si>
    <t>4.2</t>
  </si>
  <si>
    <t>4.3</t>
  </si>
  <si>
    <t>4.4</t>
  </si>
  <si>
    <t>5.5</t>
  </si>
  <si>
    <t>Valor nominal de las acciones Gs.</t>
  </si>
  <si>
    <t>Verbank S.R.L.</t>
  </si>
  <si>
    <t>Del 1 al 1.690</t>
  </si>
  <si>
    <t>Del 1.691 al 1.700</t>
  </si>
  <si>
    <t xml:space="preserve">Total </t>
  </si>
  <si>
    <t>CUADRO DEL CAPITAL SUSCRITO E INTEGRADO</t>
  </si>
  <si>
    <t xml:space="preserve"> AUDITOR EXTERNO INDEPENDIENTE DESIGNADO: Deloitte&amp;Touche - Paraguay</t>
  </si>
  <si>
    <t xml:space="preserve"> NUMERO DE INSCRIPCIÓN EN EL REGISTRO DE LA CNV: AE 021</t>
  </si>
  <si>
    <t>Personas / Sociedades Vinculadas</t>
  </si>
  <si>
    <t>Derecho a   Voto</t>
  </si>
  <si>
    <t>Factor de vinculaciones (*)</t>
  </si>
  <si>
    <t>(1) por acciones</t>
  </si>
  <si>
    <t>Accionistas</t>
  </si>
  <si>
    <t>(*) Según Ley 1284/98 de Mercado de Valores y Resolucion 763/04</t>
  </si>
  <si>
    <t>1.700 con acciones Nominativas, Ordinarias e Indivisibles</t>
  </si>
  <si>
    <t>Intereses a cobrar por inversiones temporarias</t>
  </si>
  <si>
    <t>Disponibilidades (Nota 6)</t>
  </si>
  <si>
    <t>Créditos (Nota 8)</t>
  </si>
  <si>
    <t>Inversiones Temporarias (Nota 7)</t>
  </si>
  <si>
    <t>Otros Activos Corrientes (Nota 12)</t>
  </si>
  <si>
    <t>Inversiones Permanentes (Nota 7)</t>
  </si>
  <si>
    <t xml:space="preserve">Menos: Previsión para incobrables </t>
  </si>
  <si>
    <t xml:space="preserve">Menos: Previsión por cuentas a cobrar a personas y empresas relacionadas </t>
  </si>
  <si>
    <t>Activos Intangibles y Cargos Diferidos (Nota 11)</t>
  </si>
  <si>
    <t>Otros Activos No Corrientes (Nota 12)</t>
  </si>
  <si>
    <t>Menos: Previsión por cuentas a cobrar a personas y empresas relacionadas</t>
  </si>
  <si>
    <t>Bienes de Uso (Nota 9)</t>
  </si>
  <si>
    <t>Cuentas a Pagar a Personas y Empresas Relacionadas (Nota 17)</t>
  </si>
  <si>
    <t>Préstamos Financieros (Nota 13)</t>
  </si>
  <si>
    <t>Provisiones (Nota 19)</t>
  </si>
  <si>
    <t>Otros Pasivos Corrientes (Nota 20)</t>
  </si>
  <si>
    <t>Obligac. por Contratos de underwriting (Nota 18)</t>
  </si>
  <si>
    <t>Oblig. Por Administración de Cartera</t>
  </si>
  <si>
    <t>Cuentas a Pagar a Personas y Empresas Relacionadas (Nota 21)</t>
  </si>
  <si>
    <t>Previsiones (Nota 24)</t>
  </si>
  <si>
    <t xml:space="preserve">Otras contingencias </t>
  </si>
  <si>
    <t xml:space="preserve">Otros Pasivos no Corrientes </t>
  </si>
  <si>
    <t>Cuentas de orden deudoras (Nota 30.c/32.b)</t>
  </si>
  <si>
    <t>TOTAL DE CUENTAS DE ORDEN DEUDORAS</t>
  </si>
  <si>
    <t>Cuentas de orden aCREEDORAS (Nota 30.c/32.b)</t>
  </si>
  <si>
    <t>TOTAL DE CUENTAS DE ORDEN ACREEDORAS</t>
  </si>
  <si>
    <t xml:space="preserve">Dividendos a pagar en Efectivo </t>
  </si>
  <si>
    <t xml:space="preserve">Otros Pasivos Corrientes </t>
  </si>
  <si>
    <t>INGRESOS OPERATIVOS (Nota 25)</t>
  </si>
  <si>
    <t xml:space="preserve">Otros Ingresos Operativos </t>
  </si>
  <si>
    <t>Otros gastos operativos</t>
  </si>
  <si>
    <t>Honorarios Profesionales</t>
  </si>
  <si>
    <t>Suscripciones</t>
  </si>
  <si>
    <t>Intereses pagados (Nota28)</t>
  </si>
  <si>
    <t xml:space="preserve">Intereses cobrados </t>
  </si>
  <si>
    <t>OTROS INGRESOS Y EGRESOS</t>
  </si>
  <si>
    <t>RESULTADOS FINANCIEROS</t>
  </si>
  <si>
    <t>RESULTADO EXTRAORDINARIO</t>
  </si>
  <si>
    <t>Aporte para futura integracion de Acciones</t>
  </si>
  <si>
    <t>OTROS</t>
  </si>
  <si>
    <t>Superávit por revaluación de acciones</t>
  </si>
  <si>
    <t>Superávit por Revaluacion de Acciones</t>
  </si>
  <si>
    <t>Transf. a resultados acumulados</t>
  </si>
  <si>
    <r>
      <t>NOTA 1 - Consideración de los Estados Contables</t>
    </r>
    <r>
      <rPr>
        <b/>
        <sz val="11"/>
        <color theme="1"/>
        <rFont val="Calibri"/>
        <family val="2"/>
        <scheme val="minor"/>
      </rPr>
      <t xml:space="preserve">. </t>
    </r>
  </si>
  <si>
    <r>
      <t>NOTA 2 - Información básica de la empresa</t>
    </r>
    <r>
      <rPr>
        <b/>
        <sz val="11"/>
        <color theme="1"/>
        <rFont val="Calibri"/>
        <family val="2"/>
        <scheme val="minor"/>
      </rPr>
      <t xml:space="preserve">. </t>
    </r>
  </si>
  <si>
    <t>Verbank Securities Casa de Bolsa S.A. fue constituida por escritura pública N° 47 pasada ente la Escribana Pública Celia Maria Bogado de Zarate en fecha 18 de setiembre de 2017, inscripta en la Dirección General de los Registros Públicos Sección Personas Jurídicas y Asociaciones Serie Comercial bajo el N° 1 Folio 1 y siguientes de fecha 12 de Octubre de 2017, inscripta en la Dirección General de Registros Públicos Sección Comercio Serie Comercial bajo el N° 1 Folio 1-11 y siguientes de fecha 12 de octubre de 2017, inscripta en el Registro de la Comisión Nacional de Valores bajo el N° CB026 según Resolución CNV N° 69E/18 de fecha 30 de octubre de 2018, inscripta en los registros de la Bolsa de Valores y Productos de Asunción S.A. bajo el N° CB026 el 12 de noviembre de 2018. La sociedad fue constituida para operar como Casa de Bolsa</t>
  </si>
  <si>
    <t xml:space="preserve">3.2 Criterios de valuación. </t>
  </si>
  <si>
    <t>3.1 Bases de preparación de los Estados Financieros.</t>
  </si>
  <si>
    <t xml:space="preserve">Los Estados Financieros han sido preparados de acuerdo a la Resoluciòn 1/19 de la Comisiòn Nacional de Valores y a Principios y Normas Contables Vigentes en Paraguay. </t>
  </si>
  <si>
    <t>a. Bases de Contabilización</t>
  </si>
  <si>
    <t xml:space="preserve">Uso de Estimaciones </t>
  </si>
  <si>
    <t>b. Información Comparativa</t>
  </si>
  <si>
    <t>a. Moneda Extranjera</t>
  </si>
  <si>
    <t>Las diferencias de cambio originadas por fluctuaciones en los tipos de cambio, producidos entre las fechas de concertacion de las operaciones y su liquidación  valuación al cierre del ejercicio, son reconocidas en resultados en el periodo en que ocurren.</t>
  </si>
  <si>
    <t>b. Inversiones</t>
  </si>
  <si>
    <t>c. Bienes de Uso</t>
  </si>
  <si>
    <t xml:space="preserve">3.3 Política de constitución de previsiones. </t>
  </si>
  <si>
    <t xml:space="preserve">3.4 Política de depreciación. </t>
  </si>
  <si>
    <t>3.5 Política de reconocimiento de ingresos.</t>
  </si>
  <si>
    <t>3.6 Estado de Flujo de Efectivo.</t>
  </si>
  <si>
    <t xml:space="preserve">a. Valuación en moneda extranjera </t>
  </si>
  <si>
    <t>b. Posición en moneda extranjera</t>
  </si>
  <si>
    <t xml:space="preserve">Disponibilidades </t>
  </si>
  <si>
    <t xml:space="preserve">Inversiones Temporarias </t>
  </si>
  <si>
    <t xml:space="preserve">Inversiones Permanentes </t>
  </si>
  <si>
    <t>Títulos de Renta Fija Permanente</t>
  </si>
  <si>
    <t>Intereses a cobrar por inversiones Permanentes</t>
  </si>
  <si>
    <t>PASIVOS</t>
  </si>
  <si>
    <t>Documentos y Cuentas a Pagar</t>
  </si>
  <si>
    <t xml:space="preserve">Cuentas a Pagar a Personas y Empresas Relacionadas </t>
  </si>
  <si>
    <t xml:space="preserve">Usd. </t>
  </si>
  <si>
    <t>El rubro disponibilidades se compono de la siguiente manera:</t>
  </si>
  <si>
    <t xml:space="preserve">c. Diferencia de cambio en moneda extranjera </t>
  </si>
  <si>
    <t>Fondos Propios</t>
  </si>
  <si>
    <t>Saldo en Bancos</t>
  </si>
  <si>
    <r>
      <t>NOTA 3 - Principales políticas y prácticas contables aplicadas</t>
    </r>
    <r>
      <rPr>
        <b/>
        <sz val="11"/>
        <color theme="1"/>
        <rFont val="Calibri"/>
        <family val="2"/>
        <scheme val="minor"/>
      </rPr>
      <t xml:space="preserve">. </t>
    </r>
  </si>
  <si>
    <r>
      <t>NOTA 4 - Cambio de Políticas y Procedimientos de Contabilidad</t>
    </r>
    <r>
      <rPr>
        <b/>
        <sz val="11"/>
        <color theme="1"/>
        <rFont val="Calibri"/>
        <family val="2"/>
        <scheme val="minor"/>
      </rPr>
      <t>.</t>
    </r>
  </si>
  <si>
    <r>
      <t>NOTA 5 - Criterios específicos de valuación</t>
    </r>
    <r>
      <rPr>
        <b/>
        <sz val="11"/>
        <color theme="1"/>
        <rFont val="Calibri"/>
        <family val="2"/>
        <scheme val="minor"/>
      </rPr>
      <t xml:space="preserve">. </t>
    </r>
  </si>
  <si>
    <t xml:space="preserve">NOTA 6 - Disponibilidades: </t>
  </si>
  <si>
    <t xml:space="preserve">NOTA 7- Inversiones: </t>
  </si>
  <si>
    <t>Las inversiones se valuan al valor de incorporacion, salvo las siguientes excepciones:</t>
  </si>
  <si>
    <t>c. cuando se trata de inversiones que incluyen una cláusula de ajuste, las mismas se ajustan en base al método de ajuste pactado, considerando igualmente lo dispuesto en el inciso b.</t>
  </si>
  <si>
    <t>El incremento del valor de las inversiones a largo plazo se acredita a la cuenta Superávit por revaluación de acciones del patrimonio neto. Si se produce una disminucion del valor de la inversión, la pérdidase reconoce en el resultado del periodo. Tal como se menciona en la Nota 3.2 b.</t>
  </si>
  <si>
    <t>Inversiones temporarias e inversiones permanentes:</t>
  </si>
  <si>
    <t xml:space="preserve">VALOR DE COSTO </t>
  </si>
  <si>
    <t>GUARANIES</t>
  </si>
  <si>
    <t>DOLARES</t>
  </si>
  <si>
    <t>VALOR COTIZACION</t>
  </si>
  <si>
    <t>VALOR NOMINAL</t>
  </si>
  <si>
    <t>El detalle de las inversiones permanentes es el siguiente:</t>
  </si>
  <si>
    <t>NOTA 8 - Créditos</t>
  </si>
  <si>
    <t xml:space="preserve">NOTA 9 - Bienes de Uso </t>
  </si>
  <si>
    <t>NOTA 10 - Cargos Diferidos</t>
  </si>
  <si>
    <t>NOTA 11 - Intangibles</t>
  </si>
  <si>
    <t>NOTA 12 - Otros Activos</t>
  </si>
  <si>
    <t xml:space="preserve">CONCEPTO </t>
  </si>
  <si>
    <t xml:space="preserve">IVA Crédito </t>
  </si>
  <si>
    <t>Anticipa Impuesto a la Renta</t>
  </si>
  <si>
    <t>Fondo de Garantía</t>
  </si>
  <si>
    <t>Total</t>
  </si>
  <si>
    <t>NOTA 13 - Préstamos Financieros a corto y largo plazo.</t>
  </si>
  <si>
    <t>NOTA 14 - Documentos y cuentas por pagar (corto y largo plazo)</t>
  </si>
  <si>
    <t>Acreedores varios</t>
  </si>
  <si>
    <t>NOTA 15 - Acreedores por intermediación</t>
  </si>
  <si>
    <t>NOTA 16 - Administración de cartera</t>
  </si>
  <si>
    <t>NOTA 17 - Cuentas a pagar a personas y empresas relacionadas</t>
  </si>
  <si>
    <t xml:space="preserve">TIPO DE OPERACIÓN </t>
  </si>
  <si>
    <t>Corto plazo</t>
  </si>
  <si>
    <t>NOTA 18 - Obligaciones por contratos underwriting</t>
  </si>
  <si>
    <t>NOTA 19 - Provisiones</t>
  </si>
  <si>
    <t>NOTA 20 - Otros Pasivos corrientes y no corrientes</t>
  </si>
  <si>
    <t>NOTA 21 - Saldos y transacciones con personas y empresas relacionadas</t>
  </si>
  <si>
    <t>NOTA 22 - Resultado con persona y empresas relacionadas</t>
  </si>
  <si>
    <t>NOTA 23 - Patrimonio</t>
  </si>
  <si>
    <t>Reservas - Superávit</t>
  </si>
  <si>
    <t>NOTA 24 - Previsiones</t>
  </si>
  <si>
    <t>NOTA 25 - Ingresos operativos</t>
  </si>
  <si>
    <t xml:space="preserve">Otros gastos de administración </t>
  </si>
  <si>
    <t>NOTA 27 - Otros ngresos y egresos</t>
  </si>
  <si>
    <t>NOTA 28 - Resultados Financieros</t>
  </si>
  <si>
    <t>a. Bienes de Uso: No aplicable. Los presentess Estados Financieros no incluyen bienes de uso.</t>
  </si>
  <si>
    <t>b. Cargos diferidos y activos intangibles: No aplicable. Los presentess Estados Financieros no incluyen bienes de uso.</t>
  </si>
  <si>
    <t>No aplica. Los presentes Estados Financieros no incluyen créditos.</t>
  </si>
  <si>
    <t>No aplica. Los presentes Estados Financieros no incluyen bienes de uso.</t>
  </si>
  <si>
    <t>No aplica. Los presentes Estados Financieros no incluyen cargos diferidos.</t>
  </si>
  <si>
    <t>No aplica. Los presentes Estados Financieros no incluyen intangibles.</t>
  </si>
  <si>
    <t>No aplica. Los presentes Estados Financieros no incluyen prestamos financieros.</t>
  </si>
  <si>
    <t>No aplica. Los presentes Estados Financieros no incluyen acreedores por intermediació.-</t>
  </si>
  <si>
    <t>No aplica. Los presentes Estados Financieros no incluyen administración de cartera</t>
  </si>
  <si>
    <t>No aplica. Los presentes Estados Financieros no incluyen obligaciones por contratos underwriting.</t>
  </si>
  <si>
    <t>No aplica. Los presentes Estados Financieros no incluyen Otros pasivos corrientes y no corrientes.-</t>
  </si>
  <si>
    <t>No aplica. Los presentes Estados Financieros no incluyen saldos y transacciones con personas y empresas relacionadas.</t>
  </si>
  <si>
    <t>No aplica. Los presentes Estados Financieros no incluyen Resultado con persona y empresas relacionadas.</t>
  </si>
  <si>
    <t>No aplica. Los presentes Estados Financieros no incluyen previsiones</t>
  </si>
  <si>
    <t>No aplica. Los presentes Estados Financieros no incluyen otros ingresos y egresos</t>
  </si>
  <si>
    <t>Los presentes Estados Financieros no incluyen calculo de Impuesto a la Renta</t>
  </si>
  <si>
    <t>A la fecha de la emisión de los presentes estados financieros, la sociedad no posee compromisos directos.</t>
  </si>
  <si>
    <t>A la fecha la emisión de los presentes estados financieros, la sociedad no registra juicios u otras acciones legales que pudieran producir variaciones en los importes reportados como saldos al cierre.</t>
  </si>
  <si>
    <t>a. Compromisos directos</t>
  </si>
  <si>
    <t>b. Contingencias Legales</t>
  </si>
  <si>
    <t xml:space="preserve">c. Garantías constituidas </t>
  </si>
  <si>
    <t>d. Cumplimiento de normativas</t>
  </si>
  <si>
    <t>e. Otros contratos relevantes</t>
  </si>
  <si>
    <t>Se componen de la siguiente manera:</t>
  </si>
  <si>
    <t>Cuentas de Orden Deudoras</t>
  </si>
  <si>
    <t>Tipo de Título</t>
  </si>
  <si>
    <t xml:space="preserve"> PYRIE01F8017-RIEDER S.A.</t>
  </si>
  <si>
    <t>AA1261-BANCO BASA S.A</t>
  </si>
  <si>
    <t>Cuentas de Orden Acreedoras</t>
  </si>
  <si>
    <t xml:space="preserve">b.  Cuentas de Orden </t>
  </si>
  <si>
    <t>No existen cambios en los criterios aplicados, principios contables utilizados y/o estimaciones realizadas.</t>
  </si>
  <si>
    <t>De acuerdo con la legislacion vigente las sociedades por acciones, deben constituir una reserva legal no menor al 5% de las utilidades netas del ejercicio, hasta alcanzar el 20% del capital suscripto.</t>
  </si>
  <si>
    <t>El incremento patrimonial producido por el revalúo de los bienes de los bienes de uso, solo podrá ser capitalizado, no pudiendo ser distribuido como dividendo, utilidad o beneficio.</t>
  </si>
  <si>
    <t>A la fecha de la emisión de los presentes estados financieros, no existen sanciones de ninguna naturalez que la Comisión Nacional de Valores u otras Instituciones fiscalizadoras hayan impuesto a la Sociedad.</t>
  </si>
  <si>
    <t>Inversiones a Largo Plazo</t>
  </si>
  <si>
    <t>Otros gastos de comercialización (Nota 5.w)</t>
  </si>
  <si>
    <t>La sociedad se encutra en porceso de adecuacion de sus procesos internos para cumplir con los requerimientos mínimos de control requeridos por las normativas vigentes relacionadas a la prevención del lavado de dinero y financiamiento del terrorismo emitidas por la SEPRELAD.</t>
  </si>
  <si>
    <t>Intereses c cobrar por Inversiones Temporarias</t>
  </si>
  <si>
    <t>Prestamos A corto Plazo</t>
  </si>
  <si>
    <t>Diferencia de Cambio Neto</t>
  </si>
  <si>
    <t>Nota 23</t>
  </si>
  <si>
    <t>Gastos Bancarios</t>
  </si>
  <si>
    <t>Gastos No Deducibles</t>
  </si>
  <si>
    <t>GASTOS DE ADMINISTRACION (Nota 26)</t>
  </si>
  <si>
    <t>NOTA 26 -  Gastos Operativos de comercialización y de administración</t>
  </si>
  <si>
    <t>Diferencias de cambio utilidad</t>
  </si>
  <si>
    <t>Diferencias de cambio Perdida</t>
  </si>
  <si>
    <t>SALDO AL CIERRE DEL EJERCICIO G.3.-</t>
  </si>
  <si>
    <t>INFORMACIÓN SOBRE EL EMISOR</t>
  </si>
  <si>
    <t>Capital Social (de acuerdo al artículo 5° de los estatutos sociales) Gs. 1.700.000.000  Representado por</t>
  </si>
  <si>
    <t>% de participación de Capital integrado</t>
  </si>
  <si>
    <t>Presentado en forma comparativa al ejercicio economico finalizado el 31 de diciembre  de 2.019 - (En Guaraníes)</t>
  </si>
  <si>
    <t>31.12.2019</t>
  </si>
  <si>
    <t>Aguinaldos a Pagar</t>
  </si>
  <si>
    <t xml:space="preserve">Sueldos y Jornales </t>
  </si>
  <si>
    <t>Aporte Patronal y otros beneficios al Personal</t>
  </si>
  <si>
    <t>Presentado en forma comparativa al ejercicio economico finalizado el 31 de Diciembre del 2019 - (En Guaraníes)</t>
  </si>
  <si>
    <t>Presentado en forma comparativa al ejercicio economico finalizado el 31 de Diciembre de 2.019 - (En Guaraníes)</t>
  </si>
  <si>
    <t>La preparación de los siguientes estados financieros requiere que el Directorio y la Gerencia de la Sociedad Realicen estimaciones y evaluaciones que afectan el monto de los activos y pasivos registrados y contingentes a la fecha de cierre, como asi tambien los ingresos y egresos registrados en el ejercicio. Los resultados reales futuros pueden diferir de las estimaciones y evaluaciones realizadas a la fecha de preparacion de los presentes estados financieros.</t>
  </si>
  <si>
    <t>Durante el año 2019, se aprobó un nuevo reglamento general del mercado de valores y se derogaron varias normas anteriores. El título 3 “Casas de bolsa” del Reglamento General del Mercado de Valores establecido por la Resolución CNV CG N° 6/19 contiene disposiciones específicas que deben cumplir las casas de bolsa, entre ellas, las normas para la elaboración y presentación de estados financieros de las casas de bolsa que deben ser presentados a la Comisión Nacional de Valores como así también en su Anexo F se incluye un modelo de presentación de estados financieros.</t>
  </si>
  <si>
    <t xml:space="preserve">Excepto por lo mencionado más arriba, no se han registrado cambios en las políticas y procedimientos contables durante el periodo informado. </t>
  </si>
  <si>
    <t>Los activos y pasivos en moneda extranjera se miden al tipo de cambio comprador y vendedor, respectivamente, vigentes a la fecha de cierre de cada ejercicio. Las partidas en moneda extranjera son actualizadas al tipo de cambio emitidos por la Sub Secretaria de Tributación (SET), cuya cotización al cierre de los ejercicios presentados, es la siguiente:</t>
  </si>
  <si>
    <t>Dólar estadounidense</t>
  </si>
  <si>
    <t>Tipo de cambio para activos – comprador</t>
  </si>
  <si>
    <t>Tipo de cambio para pasivos - vendedor</t>
  </si>
  <si>
    <t xml:space="preserve"> - </t>
  </si>
  <si>
    <t>Vencimiento</t>
  </si>
  <si>
    <t>Saldo al cierre del ejercicio 31.12.2019</t>
  </si>
  <si>
    <t>Intereses por adquisición de Bonos</t>
  </si>
  <si>
    <t>Intereses por adquisición de CDA</t>
  </si>
  <si>
    <t>Otros ingresos operativos</t>
  </si>
  <si>
    <t>Totales</t>
  </si>
  <si>
    <t>Otros gastos de comercialización</t>
  </si>
  <si>
    <t>Gastos no deducibles</t>
  </si>
  <si>
    <t>Con fecha 25 de septiembre de 2019 se promulgó la Ley N° 6380/19 “De Modernización y Simplificación del Sistema Tributario Nacional”, con vigencia a partir del 1 de enero de 2020, la cual básicamente plantea el siguiente esquema de imposición:</t>
  </si>
  <si>
    <t xml:space="preserve"> -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t>
  </si>
  <si>
    <t xml:space="preserve"> -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t>
  </si>
  <si>
    <t xml:space="preserve"> - Impuesto a los No Residentes (INR): la Ley N° 6380/19 pone en vigencia un impuesto a ser aplicable a los No Residentes en el país, y que gravará todas las rentas, ganancias o beneficios obtenidos por personas físicas, jurídicas y otro tipo de entidades que no tengan residencia en Paraguay. Un punto importante es que el caso de la determinación de si la renta es de fuente paraguaya, se establece por cada tipo de servicio. En general, la tasa del INR se establece en 15% que se aplicará sobre el valor de la renta neta establecida.</t>
  </si>
  <si>
    <t xml:space="preserve"> - Impuesto al Valor Agregado (IVA): en materia de IVA, no se prevén cambios significativos en lo que respecta a las operaciones que realiza la Sociedad. En cuanto a las tasas para los productos y servicios no existen variaciones. El sistema de liquidación del impuesto no tendrá modificaciones, se mantiene la regla de compensación del IVA Débito Fiscal con el IVA Crédito Fiscal.</t>
  </si>
  <si>
    <t xml:space="preserve"> - Normas de valoración entre partes relacionadas (Precios de Transferencia): a partir del año 2021, los contribuyentes que realizan operaciones con partes relacionadas residentes en el país y en el extranjero, deben obtener y mantener un Estudio Técnico que incluya la documentación de respaldo con la que demuestren que el monto de sus ingresos y deducciones fueron valuados a precios o contraprestaciones hechas entre partes independientes, que debe contener ciertos datos.</t>
  </si>
  <si>
    <t>• Restricción de posesión de la acción en BVPASA para operar como Casa de Bolsa.</t>
  </si>
  <si>
    <t xml:space="preserve">Cabe añadir que las normas dispuestas en el Reglamento General del Mercado de Valores referentes a las Condiciones de Patrimonio, Liquidez y Solvencia para Intermediarios de Valores, empezaron a regir para las Casas de Bolsa a partir del 1 de enero de 2020.  </t>
  </si>
  <si>
    <t xml:space="preserve">Instituto de Prev. Social </t>
  </si>
  <si>
    <t>Proviciones</t>
  </si>
  <si>
    <t>Documentos y Cuentas a Pagar (Nota 14)</t>
  </si>
  <si>
    <t>Acreedores Varios (Nota 14)</t>
  </si>
  <si>
    <t xml:space="preserve">Partes relacionadas </t>
  </si>
  <si>
    <t>NOTA 29 – RESULTADOS EXTRAORDINARIOS</t>
  </si>
  <si>
    <t>Nota 31 - Información referente a contingencias y compromisos.</t>
  </si>
  <si>
    <t>Durante el periodo no se han registrado resultados extraordinarios.</t>
  </si>
  <si>
    <t>NOTA 30 – IMPUESTO A LA RENTA</t>
  </si>
  <si>
    <t>NOTA 32 - Hechos Relevantes</t>
  </si>
  <si>
    <t>NOTA 33 – HECHOS POSTERIORES AL CIERRE DEL EJERCICIO</t>
  </si>
  <si>
    <t xml:space="preserve">Efectos de la pandemia en el entorno económico </t>
  </si>
  <si>
    <t>Es probable que, en algún momento, si se prolonga por varios meses la propagación del Coronavirus (Covid-19) tenga un impacto en nuestras operaciones o la de nuestros clientes (inversores). Actualmente, se desconoce el alcance de su impacto, ya que los hechos y el entorno están cambiando constantemente, incluidas las decisiones externas tales como declaraciones de estados de emergencia, cierres nacionales o regionales.</t>
  </si>
  <si>
    <t>NOTA 34 - Limitación a la libre disponibilidad de los activos o del patrimonio y cualquier restricción al derecho de propiedad.</t>
  </si>
  <si>
    <t>NOTA 35 - Cambios Contables.</t>
  </si>
  <si>
    <t>NOTA 36 - Restricciones para distribución de utilidades.</t>
  </si>
  <si>
    <t xml:space="preserve">NOTA 37 - Sanciones. </t>
  </si>
  <si>
    <r>
      <rPr>
        <b/>
        <sz val="11"/>
        <color theme="1"/>
        <rFont val="Calibri"/>
        <family val="2"/>
        <scheme val="minor"/>
      </rPr>
      <t>Títulos de Deudas:</t>
    </r>
    <r>
      <rPr>
        <sz val="11"/>
        <color theme="1"/>
        <rFont val="Calibri"/>
        <family val="2"/>
        <scheme val="minor"/>
      </rPr>
      <t xml:space="preserve"> Los títulos de deuda son registrados a su costo mas los intereses devengados o a su valor de mercado, el que resulte menor. Los intereses generados por estos títulos son registrados en resultados conforme se devengan.</t>
    </r>
  </si>
  <si>
    <r>
      <t xml:space="preserve">Accion de la Bolsa de Valores: </t>
    </r>
    <r>
      <rPr>
        <sz val="11"/>
        <color theme="1"/>
        <rFont val="Calibri"/>
        <family val="2"/>
        <scheme val="minor"/>
      </rPr>
      <t>La acción está valuada a su valor de adquisición ajustado al valor en libro de dicha acción según lo informado por la Bolsa de Valores y Productos S.A. (BVPASA). El incremento neto en el valor en los libros tiene contrapartida en el Patrimonio Neto, registrado en la cuenta Superávit por revaluación de acciones, mientras que la disminucion se reconoce como pérdidas en el estado de resultados.</t>
    </r>
  </si>
  <si>
    <r>
      <rPr>
        <b/>
        <sz val="11"/>
        <color theme="1"/>
        <rFont val="Calibri"/>
        <family val="2"/>
        <scheme val="minor"/>
      </rPr>
      <t>a. Intereses sobre títulos y otros valores:</t>
    </r>
    <r>
      <rPr>
        <sz val="11"/>
        <color theme="1"/>
        <rFont val="Calibri"/>
        <family val="2"/>
        <scheme val="minor"/>
      </rPr>
      <t xml:space="preserve"> Los intereses generados son reconocidos como ingresos conforme se devengan</t>
    </r>
  </si>
  <si>
    <r>
      <rPr>
        <b/>
        <sz val="11"/>
        <color theme="1"/>
        <rFont val="Calibri"/>
        <family val="2"/>
        <scheme val="minor"/>
      </rPr>
      <t>b. Venta de títulos:</t>
    </r>
    <r>
      <rPr>
        <sz val="11"/>
        <color theme="1"/>
        <rFont val="Calibri"/>
        <family val="2"/>
        <scheme val="minor"/>
      </rPr>
      <t xml:space="preserve"> Se reconoce como ingreso la diferencia de precio entre el valos de venta de un activo propio y el valor de adquisición.</t>
    </r>
  </si>
  <si>
    <t>Se presenta en forma comparativa con el ejercicio economico finalizado el 31 de Diciembre del 2019</t>
  </si>
  <si>
    <t> -</t>
  </si>
  <si>
    <t>Acredores varios</t>
  </si>
  <si>
    <t>Banco Itaú - Cta. Cte. Gs. – Paraguay</t>
  </si>
  <si>
    <t>Banco Itaú - Cta. Cte. Usd. – Paraguay</t>
  </si>
  <si>
    <t xml:space="preserve">Banco Atlas - Cta. Cte. Usd. – Paraguay </t>
  </si>
  <si>
    <t>Oppenheimer &amp; Co. Inc. – Estados Unidos</t>
  </si>
  <si>
    <t>Emisor</t>
  </si>
  <si>
    <t>Tipo de título</t>
  </si>
  <si>
    <t>Cantidad de títulos</t>
  </si>
  <si>
    <t>Valor nominal unitario</t>
  </si>
  <si>
    <t>(a) Valor contabe</t>
  </si>
  <si>
    <t>(b) Intereses a cobrar</t>
  </si>
  <si>
    <t>Capital</t>
  </si>
  <si>
    <t>Resultado</t>
  </si>
  <si>
    <t>Patrimonio Neto</t>
  </si>
  <si>
    <t>Inversiones temporarias corrientes</t>
  </si>
  <si>
    <t>1.345,071,234</t>
  </si>
  <si>
    <t>Inversiones Permanentes</t>
  </si>
  <si>
    <t>Inversiones temporarias No corrientes</t>
  </si>
  <si>
    <t>Total Inversiones Temporarias No  Corrientes 31.12.19</t>
  </si>
  <si>
    <t>Saldo al 31.12.2019</t>
  </si>
  <si>
    <t>Acciones en la Bolsa de Valores y Productos de Asunción S.A., endosados a favor de la BVPASA.</t>
  </si>
  <si>
    <t>Valor Mercado</t>
  </si>
  <si>
    <t>Valor en libros de BVPASA</t>
  </si>
  <si>
    <t>1 (uno)</t>
  </si>
  <si>
    <t>N/A (*)</t>
  </si>
  <si>
    <t>Saldo ejercicio anterior 31.12.2019</t>
  </si>
  <si>
    <r>
      <t xml:space="preserve">BVPASA  </t>
    </r>
    <r>
      <rPr>
        <sz val="10"/>
        <color theme="1"/>
        <rFont val="Calibri"/>
        <family val="2"/>
        <scheme val="minor"/>
      </rPr>
      <t>[1]</t>
    </r>
  </si>
  <si>
    <r>
      <t xml:space="preserve">PYRIE01F8017-RIEDER S.A. </t>
    </r>
    <r>
      <rPr>
        <sz val="10"/>
        <color theme="1"/>
        <rFont val="Calibri"/>
        <family val="2"/>
        <scheme val="minor"/>
      </rPr>
      <t>[2]</t>
    </r>
  </si>
  <si>
    <r>
      <t xml:space="preserve">AA1261-BANCO BASA S.A. </t>
    </r>
    <r>
      <rPr>
        <sz val="10"/>
        <color theme="1"/>
        <rFont val="Calibri"/>
        <family val="2"/>
        <scheme val="minor"/>
      </rPr>
      <t>[2]</t>
    </r>
  </si>
  <si>
    <t>Información al: 30 de Junio del 2020</t>
  </si>
  <si>
    <t>30.06.2020</t>
  </si>
  <si>
    <t>ESTADO DE RESULTADOS INTERMEDIOS CORRESPONDIENTE AL 30 DE JUNIO DE 2020</t>
  </si>
  <si>
    <t>ESTADO DE VARIACION DEL PATRIMONIO NETO INTERMEDIOS CORRESPONDIENTE AL 30 DE JUNIO DEL 2020</t>
  </si>
  <si>
    <t>NOTAS A LOS ESTADOS FINANCIEROS INTERMEDIOS AL 30 DE JUNIO DEL 2020</t>
  </si>
  <si>
    <t>Los estados contables correspondientes al periodo cerrado el 30 de Junio del 2020 fueron aprobados por el Directorio de la Sociedad en fecha lunes 06 de Julio según Acta de Directorio Nº 23</t>
  </si>
  <si>
    <t>Verbank Securities Casa de Bolsa S.A. posee 1 acción de la Bolsa de Valores y Productos de Asunción S.A. (Nota 7), la misma corresponde a un requisito regulatoriopara operar como casa de Bolsa en el mercado Paraguayo.</t>
  </si>
  <si>
    <t>Los Estados Financieros se expresan en guaraníes y has sido preparado siguiendo los criterios de las normas de infomacion financiera vigentes en Paraguay sobre la base de los costos históticos (excepto por el tratamiento asignado a los activos y pasivos monetarios en moneda extranjera, tal como se expone en el apartado a. y c. de la nota 3.2) y no reconocen en forma integral los efectos de la inflación sobre la situacion patrimonial de la empresa, en los resultados de las operaciones y en sus flujos de efectivo en atencion a que la corrección monetaria no constituye una practica contable aplicada en Paraguay. Según el indice de precios al consumidor (IPC) publicado por el Banco Central del Paraguay, la inflacion acumulada al 30 de junio de 2020 fue de -0,8% y al 31 de diciembre 2019 fue del 2,8%.</t>
  </si>
  <si>
    <t>Los estados financieros intermedios al 30 de Junio del 2020 y la informacion complementaria relacionadas con ellos, se presentan en forma comparativa con los respectivos estados e informacion complementaria correspondiente al ejercicio económico finalizadoal 31 de Diciembre 2019.</t>
  </si>
  <si>
    <t>No aplicable. Los presentess Estados Financieros no incluyen Bienes de Uso.</t>
  </si>
  <si>
    <t>A la fecha de la emisión de los presentes estados financieros, no han ocurrido hechos significativos que impliquen alteraciones a la estructura patrimonial o financiera o, a los resultados de la Sociedad al 30 de junio del 2020,-</t>
  </si>
  <si>
    <t>a.  Al 30 de Junio del 2020 existen las siguientes limitaciones:</t>
  </si>
  <si>
    <t>Restricción de posesión de CDA, identificado bajo el numero de serie AA1261-BANCO BASA S.A., entegado en garantia a la BVPASA.</t>
  </si>
  <si>
    <t>DB Nº 2796-BANCO ITAU S.A.</t>
  </si>
  <si>
    <t>Total Inversiones Temporarias Corrientes 30.06.20</t>
  </si>
  <si>
    <t>Total Inversiones Temporarias No Corrientes 30.06,20</t>
  </si>
  <si>
    <r>
      <t xml:space="preserve">DB Nº 2796 BANCO  ITAU S.A. </t>
    </r>
    <r>
      <rPr>
        <sz val="10"/>
        <color theme="1"/>
        <rFont val="Calibri"/>
        <family val="2"/>
        <scheme val="minor"/>
      </rPr>
      <t>[2]</t>
    </r>
  </si>
  <si>
    <t>Comisiones - Serv. de consultoría</t>
  </si>
  <si>
    <t>Al 30 de junio del 2020, la Sociedad posee en garantía en la BVPASA, según contrato de fecha 31 de agosto de 2018, firmado entre la BVPASA y Verbank Securities Casa de Bolsa S.A., a fin de dar cumplimiento a lo establecido en al Art. 11 de la Ley de Mercado de Valores, los siguientes valores:</t>
  </si>
  <si>
    <r>
      <rPr>
        <b/>
        <sz val="11"/>
        <color rgb="FF000000"/>
        <rFont val="Calibri"/>
        <family val="2"/>
        <scheme val="minor"/>
      </rPr>
      <t xml:space="preserve">i) </t>
    </r>
    <r>
      <rPr>
        <sz val="11"/>
        <color rgb="FF000000"/>
        <rFont val="Calibri"/>
        <family val="2"/>
        <scheme val="minor"/>
      </rPr>
      <t>un (1) CDA identificado bajo el número de serie N° AA1261-BANCO BASA S.A. por valor de US$ 50.000 (al  30 de junio de 2020, equivalente a Gs. 339,689,500).</t>
    </r>
  </si>
  <si>
    <r>
      <rPr>
        <b/>
        <sz val="11"/>
        <color rgb="FF000000"/>
        <rFont val="Calibri"/>
        <family val="2"/>
        <scheme val="minor"/>
      </rPr>
      <t xml:space="preserve">ii) </t>
    </r>
    <r>
      <rPr>
        <sz val="11"/>
        <color rgb="FF000000"/>
        <rFont val="Calibri"/>
        <family val="2"/>
        <scheme val="minor"/>
      </rPr>
      <t xml:space="preserve">un (1) CDA identificado bajo el número de serie N° DB Nº 2796-BANCO ITAU S.A. por valor de US$ 50.000 (al  30 de junio de 2020, equivalente a Gs. 339,689,500). </t>
    </r>
  </si>
  <si>
    <t>La sociedad ha acordado, con su vinculada Verbank S.R.L., los terminos de un contrato de prestación de servicios de administacion y finanzas, informáticos y otros servicios relacionados a la actividad economica de Verbank Securities Casa de Bolsa S.A.</t>
  </si>
  <si>
    <t>De acuerdo con el régimen tributario establecido por la Ley Nº 6380/19 y sus modificaciones, las utilidades distribuidas en efectivo se hallan gravadas a una tasa del 8% para el ejercicio 2020 en concepto de dividendos.-</t>
  </si>
  <si>
    <t>De acuerdo con la Ley Nº 6380/19 que establece el régimen tributario, las utilidades obtenidas y remesadas a beneficiarios radicados en el exterior se hallan sejutas a una retención del 15% para el ejercicio 2020 en concepto remesas de utilidades.</t>
  </si>
  <si>
    <t>CAMBIO CIERRE PERIODO ACTUAL 30.06.2020</t>
  </si>
  <si>
    <t>Total Inversiones Temporarias No Corrientes 30.06.20</t>
  </si>
  <si>
    <t>Saldo al 30.06.2020</t>
  </si>
  <si>
    <t>a. las acciones de la Bolsa de Valores y Productos del Paraguay S.A., las que se valuan al valor de mercado informado por esa Entidad.</t>
  </si>
  <si>
    <t>b. cuando el valor de mercado de la inversión resulta menor que el costo, en esos casos, la diferencia se cargará al resultado del periodo.</t>
  </si>
  <si>
    <t>CDA</t>
  </si>
  <si>
    <t>Saldo período actual 30.06.2020</t>
  </si>
  <si>
    <t>Presentado en forma comparativa al periodo 30 de junio del 2019 - (En Guaraníes)</t>
  </si>
  <si>
    <t>30.06.2019</t>
  </si>
  <si>
    <t>ESTADO DE SITUACION PATRIMONIAL INTERMEDIO AL 30 DE JUNIO DEL 2.020</t>
  </si>
  <si>
    <t>ESTADO DE FLUJO DE EFECTIVO INTERMEDIOS CORRESPONDIENTE AL 30 DE JUNIO DEL 2020</t>
  </si>
  <si>
    <t>Restricción de posesión de CDA identificado bajo el número de serie N° DB Nº 2796-BANCO ITAU S.A., entegado en garantia a la BVPASA.</t>
  </si>
  <si>
    <t>TIPO DE CAMBIO PERIODO ACTUAL 31.06.2020</t>
  </si>
  <si>
    <t>TIPO DE CAMBIO PERIODO ANTERIOR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</si>
</sst>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USD]\ #,##0.00"/>
    <numFmt numFmtId="170" formatCode="#,##0.0"/>
  </numFmts>
  <fonts count="24" x14ac:knownFonts="1">
    <font>
      <sz val="11"/>
      <color theme="1"/>
      <name val="Calibri"/>
      <family val="2"/>
      <scheme val="minor"/>
    </font>
    <font>
      <b/>
      <sz val="11"/>
      <color theme="1"/>
      <name val="Calibri"/>
      <family val="2"/>
      <scheme val="minor"/>
    </font>
    <font>
      <sz val="10"/>
      <color theme="1"/>
      <name val="Verdana"/>
      <family val="2"/>
    </font>
    <font>
      <u/>
      <sz val="11"/>
      <color theme="10"/>
      <name val="Calibri"/>
      <family val="2"/>
      <scheme val="minor"/>
    </font>
    <font>
      <b/>
      <sz val="15"/>
      <color theme="1"/>
      <name val="Calibri"/>
      <family val="2"/>
      <scheme val="minor"/>
    </font>
    <font>
      <b/>
      <sz val="17"/>
      <color theme="1"/>
      <name val="Calibri"/>
      <family val="2"/>
      <scheme val="minor"/>
    </font>
    <font>
      <b/>
      <sz val="20"/>
      <color theme="1"/>
      <name val="Calibri"/>
      <family val="2"/>
      <scheme val="minor"/>
    </font>
    <font>
      <u/>
      <sz val="11"/>
      <color theme="1"/>
      <name val="Calibri"/>
      <family val="2"/>
      <scheme val="minor"/>
    </font>
    <font>
      <b/>
      <sz val="13"/>
      <color theme="1"/>
      <name val="Calibri"/>
      <family val="2"/>
      <scheme val="minor"/>
    </font>
    <font>
      <b/>
      <sz val="25"/>
      <color theme="1"/>
      <name val="Calibri"/>
      <family val="2"/>
      <scheme val="minor"/>
    </font>
    <font>
      <sz val="11"/>
      <name val="Calibri"/>
      <family val="2"/>
      <scheme val="minor"/>
    </font>
    <font>
      <sz val="8"/>
      <name val="Calibri"/>
      <family val="2"/>
      <scheme val="minor"/>
    </font>
    <font>
      <sz val="11"/>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scheme val="minor"/>
    </font>
    <font>
      <b/>
      <u/>
      <sz val="11"/>
      <color rgb="FF000000"/>
      <name val="Calibri"/>
      <family val="2"/>
      <scheme val="minor"/>
    </font>
    <font>
      <sz val="11"/>
      <color rgb="FFFF0000"/>
      <name val="Calibri"/>
      <family val="2"/>
      <scheme val="minor"/>
    </font>
    <font>
      <sz val="10"/>
      <name val="Arial"/>
      <family val="2"/>
    </font>
    <font>
      <b/>
      <sz val="10"/>
      <color rgb="FF000000"/>
      <name val="Calibri"/>
      <family val="2"/>
      <scheme val="minor"/>
    </font>
    <font>
      <sz val="10"/>
      <color rgb="FF000000"/>
      <name val="Calibri"/>
      <family val="2"/>
      <scheme val="minor"/>
    </font>
    <font>
      <sz val="10"/>
      <color theme="1"/>
      <name val="Calibri"/>
      <family val="2"/>
      <scheme val="minor"/>
    </font>
    <font>
      <i/>
      <u/>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FF"/>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s>
  <cellStyleXfs count="5">
    <xf numFmtId="0" fontId="0" fillId="0" borderId="0"/>
    <xf numFmtId="0" fontId="3" fillId="0" borderId="0" applyNumberFormat="0" applyFill="0" applyBorder="0" applyAlignment="0" applyProtection="0"/>
    <xf numFmtId="43" fontId="12" fillId="0" borderId="0" applyFont="0" applyFill="0" applyBorder="0" applyAlignment="0" applyProtection="0"/>
    <xf numFmtId="0" fontId="19" fillId="0" borderId="0" applyNumberFormat="0" applyFill="0" applyBorder="0" applyAlignment="0" applyProtection="0"/>
    <xf numFmtId="41" fontId="12" fillId="0" borderId="0" applyFont="0" applyFill="0" applyBorder="0" applyAlignment="0" applyProtection="0"/>
  </cellStyleXfs>
  <cellXfs count="332">
    <xf numFmtId="0" fontId="0" fillId="0" borderId="0" xfId="0"/>
    <xf numFmtId="0" fontId="2" fillId="0" borderId="0" xfId="0" applyFont="1"/>
    <xf numFmtId="14" fontId="0" fillId="0" borderId="0" xfId="0" applyNumberFormat="1"/>
    <xf numFmtId="0" fontId="1" fillId="0" borderId="0" xfId="0" applyFont="1"/>
    <xf numFmtId="0" fontId="1" fillId="0" borderId="0" xfId="0" applyFont="1" applyBorder="1"/>
    <xf numFmtId="0" fontId="0" fillId="0" borderId="0" xfId="0" applyBorder="1"/>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1" fillId="0" borderId="7" xfId="0" applyFont="1" applyBorder="1"/>
    <xf numFmtId="0" fontId="0" fillId="0" borderId="8" xfId="0" applyBorder="1"/>
    <xf numFmtId="0" fontId="1" fillId="0" borderId="8" xfId="0" applyFont="1" applyBorder="1"/>
    <xf numFmtId="0" fontId="0" fillId="0" borderId="9" xfId="0" applyBorder="1"/>
    <xf numFmtId="0" fontId="0" fillId="0" borderId="7" xfId="0" applyBorder="1"/>
    <xf numFmtId="0" fontId="1" fillId="0" borderId="2" xfId="0" applyFont="1" applyBorder="1" applyAlignment="1">
      <alignment wrapText="1"/>
    </xf>
    <xf numFmtId="0" fontId="0" fillId="0" borderId="2" xfId="0" applyBorder="1"/>
    <xf numFmtId="0" fontId="0" fillId="0" borderId="3" xfId="0" applyBorder="1" applyAlignment="1">
      <alignment wrapText="1"/>
    </xf>
    <xf numFmtId="0" fontId="0" fillId="0" borderId="0" xfId="0" applyBorder="1" applyAlignment="1">
      <alignment wrapText="1"/>
    </xf>
    <xf numFmtId="0" fontId="6" fillId="0" borderId="0" xfId="0" applyFont="1" applyAlignment="1"/>
    <xf numFmtId="0" fontId="5" fillId="0" borderId="0" xfId="0" applyFont="1" applyAlignment="1"/>
    <xf numFmtId="0" fontId="1" fillId="0" borderId="3" xfId="0" applyFont="1" applyBorder="1" applyAlignment="1">
      <alignment wrapText="1"/>
    </xf>
    <xf numFmtId="0" fontId="0" fillId="0" borderId="3" xfId="0" applyFont="1" applyBorder="1" applyAlignment="1">
      <alignment wrapText="1"/>
    </xf>
    <xf numFmtId="0" fontId="1" fillId="0" borderId="0" xfId="0" applyFont="1" applyBorder="1" applyAlignment="1">
      <alignment wrapText="1"/>
    </xf>
    <xf numFmtId="0" fontId="0" fillId="0" borderId="10" xfId="0" applyBorder="1"/>
    <xf numFmtId="0" fontId="1" fillId="0" borderId="2" xfId="0" applyFont="1" applyBorder="1" applyAlignment="1">
      <alignment horizontal="center"/>
    </xf>
    <xf numFmtId="0" fontId="1" fillId="0" borderId="2" xfId="0" applyFont="1" applyBorder="1"/>
    <xf numFmtId="0" fontId="7" fillId="0" borderId="2" xfId="0" applyFont="1" applyBorder="1"/>
    <xf numFmtId="0" fontId="5" fillId="0" borderId="0" xfId="0" applyFont="1" applyBorder="1" applyAlignment="1"/>
    <xf numFmtId="0" fontId="0" fillId="0" borderId="2" xfId="0" applyBorder="1" applyAlignment="1">
      <alignment wrapText="1"/>
    </xf>
    <xf numFmtId="3" fontId="0" fillId="0" borderId="0" xfId="0" applyNumberFormat="1"/>
    <xf numFmtId="3" fontId="0" fillId="0" borderId="2" xfId="0" applyNumberFormat="1" applyBorder="1" applyAlignment="1">
      <alignment horizontal="center"/>
    </xf>
    <xf numFmtId="0" fontId="1" fillId="0" borderId="10" xfId="0" applyFont="1" applyBorder="1"/>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7" xfId="0" applyFont="1" applyBorder="1" applyAlignment="1">
      <alignment wrapText="1"/>
    </xf>
    <xf numFmtId="0" fontId="1" fillId="0" borderId="8" xfId="0" applyFont="1" applyBorder="1" applyAlignment="1">
      <alignment wrapText="1"/>
    </xf>
    <xf numFmtId="0" fontId="1" fillId="0" borderId="2" xfId="0" applyFont="1" applyBorder="1" applyAlignment="1">
      <alignment horizontal="center" vertical="center" wrapText="1"/>
    </xf>
    <xf numFmtId="0" fontId="10" fillId="0" borderId="0" xfId="1" applyFont="1"/>
    <xf numFmtId="0" fontId="0" fillId="0" borderId="0" xfId="0" applyAlignment="1">
      <alignment horizontal="left"/>
    </xf>
    <xf numFmtId="3" fontId="1" fillId="0" borderId="2" xfId="0" applyNumberFormat="1" applyFont="1" applyBorder="1"/>
    <xf numFmtId="3" fontId="0" fillId="0" borderId="2" xfId="0" applyNumberFormat="1" applyBorder="1"/>
    <xf numFmtId="3" fontId="1" fillId="0" borderId="2" xfId="0" applyNumberFormat="1" applyFont="1" applyBorder="1" applyAlignment="1">
      <alignment horizontal="right"/>
    </xf>
    <xf numFmtId="3" fontId="0" fillId="0" borderId="10" xfId="0" applyNumberFormat="1" applyBorder="1"/>
    <xf numFmtId="3" fontId="1" fillId="0" borderId="10" xfId="0" applyNumberFormat="1" applyFont="1" applyBorder="1"/>
    <xf numFmtId="3" fontId="0" fillId="0" borderId="2" xfId="0" applyNumberFormat="1" applyBorder="1" applyAlignment="1">
      <alignment wrapText="1"/>
    </xf>
    <xf numFmtId="3" fontId="1" fillId="0" borderId="2" xfId="0" applyNumberFormat="1" applyFont="1" applyBorder="1" applyAlignment="1">
      <alignment wrapText="1"/>
    </xf>
    <xf numFmtId="0" fontId="0" fillId="0" borderId="0" xfId="0" applyFont="1" applyAlignment="1">
      <alignment horizontal="left"/>
    </xf>
    <xf numFmtId="0" fontId="8" fillId="0" borderId="2" xfId="0" applyFont="1" applyBorder="1" applyAlignment="1">
      <alignment horizontal="center" vertical="center" wrapText="1"/>
    </xf>
    <xf numFmtId="0" fontId="3" fillId="0" borderId="0" xfId="1"/>
    <xf numFmtId="0" fontId="0" fillId="0" borderId="3" xfId="0" applyFont="1" applyBorder="1"/>
    <xf numFmtId="3" fontId="0" fillId="0" borderId="0" xfId="0" applyNumberFormat="1" applyBorder="1" applyAlignment="1">
      <alignment horizontal="center"/>
    </xf>
    <xf numFmtId="10" fontId="0" fillId="0" borderId="0" xfId="0" applyNumberFormat="1" applyBorder="1" applyAlignment="1">
      <alignment horizontal="center"/>
    </xf>
    <xf numFmtId="0" fontId="1" fillId="0" borderId="2" xfId="0" applyFont="1" applyFill="1" applyBorder="1"/>
    <xf numFmtId="3" fontId="1" fillId="0" borderId="2" xfId="0" applyNumberFormat="1" applyFont="1" applyBorder="1" applyAlignment="1">
      <alignment horizontal="center"/>
    </xf>
    <xf numFmtId="3" fontId="1" fillId="0" borderId="2" xfId="0" applyNumberFormat="1" applyFont="1" applyBorder="1" applyAlignment="1" applyProtection="1">
      <alignment horizontal="center"/>
      <protection locked="0"/>
    </xf>
    <xf numFmtId="10" fontId="1" fillId="0" borderId="2" xfId="0" applyNumberFormat="1" applyFont="1" applyBorder="1" applyAlignment="1">
      <alignment horizontal="center"/>
    </xf>
    <xf numFmtId="10" fontId="0" fillId="0" borderId="2" xfId="0" applyNumberFormat="1" applyBorder="1" applyAlignment="1">
      <alignment horizontal="center"/>
    </xf>
    <xf numFmtId="0" fontId="1" fillId="0" borderId="2"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3" xfId="0" applyBorder="1" applyAlignment="1">
      <alignment vertical="center" wrapText="1"/>
    </xf>
    <xf numFmtId="3" fontId="0" fillId="0" borderId="10" xfId="0" applyNumberFormat="1" applyBorder="1" applyAlignment="1">
      <alignment vertical="center"/>
    </xf>
    <xf numFmtId="0" fontId="0" fillId="0" borderId="0" xfId="0" applyBorder="1" applyAlignment="1">
      <alignment vertical="center" wrapText="1"/>
    </xf>
    <xf numFmtId="0" fontId="1" fillId="0" borderId="5" xfId="0" applyFont="1" applyBorder="1" applyAlignment="1">
      <alignment wrapText="1"/>
    </xf>
    <xf numFmtId="3" fontId="1" fillId="0" borderId="11" xfId="0" applyNumberFormat="1" applyFont="1" applyBorder="1"/>
    <xf numFmtId="0" fontId="0" fillId="0" borderId="12" xfId="0" applyFont="1" applyBorder="1" applyAlignment="1">
      <alignment wrapText="1"/>
    </xf>
    <xf numFmtId="3" fontId="0" fillId="0" borderId="13" xfId="0" applyNumberFormat="1" applyBorder="1"/>
    <xf numFmtId="164" fontId="1" fillId="0" borderId="2" xfId="2" applyNumberFormat="1" applyFont="1" applyBorder="1"/>
    <xf numFmtId="0" fontId="1" fillId="0" borderId="0" xfId="0" applyFont="1" applyAlignment="1">
      <alignment horizontal="left"/>
    </xf>
    <xf numFmtId="0" fontId="1" fillId="0" borderId="2" xfId="0" applyFont="1" applyBorder="1" applyAlignment="1">
      <alignment horizontal="left"/>
    </xf>
    <xf numFmtId="0" fontId="1" fillId="0" borderId="1" xfId="0" applyFont="1" applyBorder="1" applyAlignment="1">
      <alignment horizontal="center" vertical="top"/>
    </xf>
    <xf numFmtId="0" fontId="0" fillId="0" borderId="11" xfId="0" applyBorder="1"/>
    <xf numFmtId="0" fontId="0" fillId="0" borderId="13" xfId="0" applyBorder="1" applyAlignment="1">
      <alignment horizontal="left"/>
    </xf>
    <xf numFmtId="0" fontId="0" fillId="0" borderId="10" xfId="0" applyBorder="1" applyAlignment="1">
      <alignment horizontal="left"/>
    </xf>
    <xf numFmtId="0" fontId="1" fillId="0" borderId="10" xfId="0" applyFont="1" applyBorder="1" applyAlignment="1">
      <alignment horizontal="left"/>
    </xf>
    <xf numFmtId="0" fontId="0" fillId="0" borderId="10" xfId="0" applyBorder="1" applyAlignment="1">
      <alignment horizontal="left" wrapText="1"/>
    </xf>
    <xf numFmtId="0" fontId="0" fillId="0" borderId="11" xfId="0" applyFont="1" applyBorder="1"/>
    <xf numFmtId="3" fontId="0" fillId="0" borderId="11" xfId="0" applyNumberFormat="1" applyFont="1" applyBorder="1"/>
    <xf numFmtId="3" fontId="0" fillId="2" borderId="2" xfId="0" applyNumberFormat="1" applyFill="1" applyBorder="1" applyAlignment="1">
      <alignment wrapText="1"/>
    </xf>
    <xf numFmtId="0" fontId="0" fillId="0" borderId="2" xfId="0" applyBorder="1" applyAlignment="1">
      <alignment vertical="center" wrapText="1"/>
    </xf>
    <xf numFmtId="3" fontId="0" fillId="0" borderId="2" xfId="0" applyNumberFormat="1" applyBorder="1" applyAlignment="1">
      <alignment vertical="center" wrapText="1"/>
    </xf>
    <xf numFmtId="3" fontId="1" fillId="0" borderId="2" xfId="0" applyNumberFormat="1" applyFont="1" applyBorder="1" applyAlignment="1">
      <alignment vertical="center" wrapText="1"/>
    </xf>
    <xf numFmtId="0" fontId="0" fillId="0" borderId="0" xfId="0" applyFont="1"/>
    <xf numFmtId="0" fontId="1"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2" xfId="0" applyFont="1" applyBorder="1" applyAlignment="1">
      <alignment horizontal="center" vertical="center"/>
    </xf>
    <xf numFmtId="0" fontId="0" fillId="0" borderId="0" xfId="0" applyFont="1" applyFill="1" applyAlignment="1">
      <alignment horizontal="left"/>
    </xf>
    <xf numFmtId="0" fontId="0" fillId="0" borderId="0" xfId="0" applyFont="1" applyFill="1"/>
    <xf numFmtId="0" fontId="17" fillId="0" borderId="0" xfId="0" applyFont="1" applyAlignment="1">
      <alignment horizontal="left" vertical="center"/>
    </xf>
    <xf numFmtId="0" fontId="15" fillId="0" borderId="2" xfId="0" applyFont="1" applyBorder="1" applyAlignment="1">
      <alignment horizontal="center" vertical="center" wrapText="1"/>
    </xf>
    <xf numFmtId="4" fontId="0" fillId="0" borderId="0" xfId="0" applyNumberFormat="1" applyFont="1" applyAlignment="1">
      <alignment horizontal="left"/>
    </xf>
    <xf numFmtId="2" fontId="0" fillId="0" borderId="0" xfId="0" applyNumberFormat="1" applyFont="1" applyAlignment="1">
      <alignment horizontal="left"/>
    </xf>
    <xf numFmtId="0" fontId="15" fillId="0" borderId="0" xfId="0" applyFont="1" applyAlignment="1">
      <alignment vertical="center"/>
    </xf>
    <xf numFmtId="3" fontId="18" fillId="2" borderId="2" xfId="0" applyNumberFormat="1" applyFont="1" applyFill="1" applyBorder="1" applyAlignment="1">
      <alignment wrapText="1"/>
    </xf>
    <xf numFmtId="0" fontId="1"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xf>
    <xf numFmtId="0" fontId="0" fillId="0" borderId="0" xfId="0" applyFont="1" applyBorder="1" applyAlignment="1">
      <alignment horizontal="left"/>
    </xf>
    <xf numFmtId="0" fontId="1" fillId="0" borderId="2" xfId="0" applyFont="1" applyBorder="1" applyAlignment="1">
      <alignment horizontal="left" vertical="center"/>
    </xf>
    <xf numFmtId="0" fontId="0" fillId="0" borderId="2" xfId="0" applyFont="1" applyBorder="1" applyAlignment="1">
      <alignment horizontal="left" vertical="center"/>
    </xf>
    <xf numFmtId="3" fontId="0" fillId="0" borderId="2" xfId="0" applyNumberFormat="1" applyFont="1" applyBorder="1" applyAlignment="1">
      <alignment horizontal="left"/>
    </xf>
    <xf numFmtId="0" fontId="0" fillId="0" borderId="2" xfId="0" applyFont="1" applyBorder="1" applyAlignment="1">
      <alignment horizontal="left"/>
    </xf>
    <xf numFmtId="3" fontId="1" fillId="0" borderId="2" xfId="0" applyNumberFormat="1" applyFont="1" applyBorder="1" applyAlignment="1">
      <alignment horizontal="left"/>
    </xf>
    <xf numFmtId="164" fontId="0" fillId="0" borderId="2" xfId="2" applyNumberFormat="1" applyFont="1" applyBorder="1" applyAlignment="1">
      <alignment horizontal="left"/>
    </xf>
    <xf numFmtId="0" fontId="0" fillId="0" borderId="0" xfId="0" applyFont="1" applyBorder="1"/>
    <xf numFmtId="0" fontId="15" fillId="0" borderId="0" xfId="0" applyFont="1" applyBorder="1" applyAlignment="1">
      <alignment horizontal="left" vertical="center"/>
    </xf>
    <xf numFmtId="0" fontId="0" fillId="0" borderId="0" xfId="0" applyFont="1" applyBorder="1" applyAlignment="1">
      <alignment horizontal="left" vertical="center" indent="5"/>
    </xf>
    <xf numFmtId="0" fontId="1" fillId="0" borderId="2" xfId="0" applyFont="1" applyBorder="1" applyAlignment="1">
      <alignment horizontal="left" wrapText="1"/>
    </xf>
    <xf numFmtId="3" fontId="1" fillId="0" borderId="2" xfId="0" applyNumberFormat="1" applyFont="1" applyBorder="1" applyAlignment="1">
      <alignment vertical="center"/>
    </xf>
    <xf numFmtId="164" fontId="1" fillId="0" borderId="10" xfId="2" applyNumberFormat="1" applyFont="1" applyBorder="1"/>
    <xf numFmtId="164" fontId="1" fillId="0" borderId="10" xfId="0" applyNumberFormat="1" applyFont="1" applyBorder="1"/>
    <xf numFmtId="164" fontId="0" fillId="0" borderId="10" xfId="2" applyNumberFormat="1" applyFont="1" applyBorder="1"/>
    <xf numFmtId="164" fontId="1" fillId="0" borderId="11" xfId="2" applyNumberFormat="1" applyFont="1" applyBorder="1"/>
    <xf numFmtId="3" fontId="1" fillId="0" borderId="0" xfId="0" applyNumberFormat="1" applyFont="1" applyBorder="1"/>
    <xf numFmtId="164" fontId="1" fillId="0" borderId="0" xfId="2" applyNumberFormat="1" applyFont="1" applyBorder="1"/>
    <xf numFmtId="164" fontId="0" fillId="0" borderId="2" xfId="2" applyNumberFormat="1" applyFont="1" applyBorder="1"/>
    <xf numFmtId="3" fontId="1" fillId="0" borderId="2" xfId="0" applyNumberFormat="1" applyFont="1" applyFill="1" applyBorder="1" applyAlignment="1">
      <alignment wrapText="1"/>
    </xf>
    <xf numFmtId="0" fontId="15" fillId="0" borderId="2" xfId="0" applyFont="1" applyBorder="1" applyAlignment="1">
      <alignment horizontal="left" vertical="center" wrapText="1"/>
    </xf>
    <xf numFmtId="3" fontId="16" fillId="0" borderId="2" xfId="0" applyNumberFormat="1" applyFont="1" applyBorder="1" applyAlignment="1">
      <alignment horizontal="center" vertical="center"/>
    </xf>
    <xf numFmtId="0" fontId="0" fillId="0" borderId="2" xfId="0" applyFont="1" applyBorder="1" applyAlignment="1">
      <alignment vertical="center" wrapText="1"/>
    </xf>
    <xf numFmtId="0" fontId="15" fillId="0" borderId="0" xfId="0" applyFont="1" applyBorder="1" applyAlignment="1">
      <alignment horizontal="center" vertical="center"/>
    </xf>
    <xf numFmtId="3" fontId="16" fillId="0" borderId="2" xfId="0" applyNumberFormat="1" applyFont="1" applyBorder="1" applyAlignment="1">
      <alignment horizontal="right" vertical="center" wrapText="1"/>
    </xf>
    <xf numFmtId="0" fontId="15" fillId="0" borderId="2" xfId="0" applyFont="1" applyFill="1" applyBorder="1" applyAlignment="1">
      <alignment horizontal="left" vertical="center" indent="1"/>
    </xf>
    <xf numFmtId="0" fontId="15" fillId="0" borderId="2" xfId="0" applyFont="1" applyFill="1" applyBorder="1" applyAlignment="1">
      <alignment horizontal="left" vertical="center"/>
    </xf>
    <xf numFmtId="3" fontId="16" fillId="0" borderId="2" xfId="0" applyNumberFormat="1" applyFont="1" applyFill="1" applyBorder="1" applyAlignment="1">
      <alignment horizontal="right"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left" vertical="center"/>
    </xf>
    <xf numFmtId="3" fontId="16" fillId="0" borderId="2" xfId="0" applyNumberFormat="1" applyFont="1" applyFill="1" applyBorder="1" applyAlignment="1">
      <alignment horizontal="right" vertical="center" wrapText="1"/>
    </xf>
    <xf numFmtId="3" fontId="15" fillId="0" borderId="2" xfId="0" applyNumberFormat="1" applyFont="1" applyFill="1" applyBorder="1" applyAlignment="1">
      <alignment horizontal="right" vertical="center" wrapText="1"/>
    </xf>
    <xf numFmtId="0" fontId="16"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5" fillId="0" borderId="0" xfId="0" applyFont="1" applyFill="1" applyBorder="1" applyAlignment="1">
      <alignment horizontal="left" vertical="center" wrapText="1"/>
    </xf>
    <xf numFmtId="3" fontId="16" fillId="0" borderId="2" xfId="0" applyNumberFormat="1" applyFont="1" applyBorder="1" applyAlignment="1">
      <alignment horizontal="right" vertical="center"/>
    </xf>
    <xf numFmtId="0" fontId="16" fillId="0" borderId="0" xfId="0" applyFont="1" applyBorder="1" applyAlignment="1">
      <alignment horizontal="left" vertical="center" indent="1"/>
    </xf>
    <xf numFmtId="3" fontId="16" fillId="0" borderId="0" xfId="0" applyNumberFormat="1"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left" vertical="center" wrapText="1"/>
    </xf>
    <xf numFmtId="0" fontId="0" fillId="0" borderId="2" xfId="0" applyFont="1" applyBorder="1"/>
    <xf numFmtId="3" fontId="15" fillId="0" borderId="2" xfId="0" applyNumberFormat="1" applyFont="1" applyBorder="1" applyAlignment="1">
      <alignment horizontal="righ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1" fillId="0" borderId="0" xfId="0" applyFont="1" applyBorder="1" applyAlignment="1">
      <alignment horizontal="left" vertical="center"/>
    </xf>
    <xf numFmtId="3" fontId="0" fillId="0" borderId="2" xfId="0" applyNumberFormat="1" applyFont="1" applyBorder="1"/>
    <xf numFmtId="0" fontId="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wrapText="1"/>
    </xf>
    <xf numFmtId="0" fontId="15" fillId="0" borderId="2" xfId="0" applyFont="1" applyBorder="1" applyAlignment="1">
      <alignment vertical="center" wrapText="1"/>
    </xf>
    <xf numFmtId="0" fontId="16" fillId="0" borderId="2" xfId="0" applyFont="1" applyBorder="1" applyAlignment="1">
      <alignment vertical="center" wrapText="1"/>
    </xf>
    <xf numFmtId="4" fontId="16" fillId="0" borderId="2" xfId="0" applyNumberFormat="1" applyFont="1" applyBorder="1" applyAlignment="1">
      <alignment vertical="center" wrapText="1"/>
    </xf>
    <xf numFmtId="3" fontId="16" fillId="0" borderId="2" xfId="0" applyNumberFormat="1" applyFont="1" applyBorder="1" applyAlignment="1">
      <alignment vertical="center" wrapText="1"/>
    </xf>
    <xf numFmtId="0" fontId="15" fillId="0" borderId="0" xfId="0" applyFont="1" applyBorder="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xf>
    <xf numFmtId="2" fontId="16" fillId="0" borderId="0" xfId="0" applyNumberFormat="1" applyFont="1" applyBorder="1" applyAlignment="1">
      <alignment horizontal="center" vertical="center"/>
    </xf>
    <xf numFmtId="41" fontId="1" fillId="0" borderId="10" xfId="4" applyFont="1" applyBorder="1"/>
    <xf numFmtId="41" fontId="0" fillId="0" borderId="10" xfId="4" applyFont="1" applyBorder="1"/>
    <xf numFmtId="41" fontId="0" fillId="0" borderId="10" xfId="4" applyFont="1" applyBorder="1" applyAlignment="1">
      <alignment vertical="center"/>
    </xf>
    <xf numFmtId="41" fontId="1" fillId="0" borderId="2" xfId="4" applyFont="1" applyBorder="1"/>
    <xf numFmtId="0" fontId="0" fillId="0" borderId="0" xfId="0" applyFill="1"/>
    <xf numFmtId="41" fontId="0" fillId="0" borderId="0" xfId="4" applyFont="1" applyFill="1"/>
    <xf numFmtId="3" fontId="15" fillId="0" borderId="2" xfId="0" applyNumberFormat="1" applyFont="1" applyFill="1" applyBorder="1" applyAlignment="1">
      <alignment horizontal="right" vertical="center"/>
    </xf>
    <xf numFmtId="164" fontId="1" fillId="0" borderId="2" xfId="2" applyNumberFormat="1" applyFont="1" applyBorder="1" applyAlignment="1">
      <alignment horizontal="left"/>
    </xf>
    <xf numFmtId="3" fontId="0" fillId="0" borderId="0" xfId="0" applyNumberFormat="1" applyFont="1" applyBorder="1" applyAlignment="1">
      <alignment horizontal="left"/>
    </xf>
    <xf numFmtId="41" fontId="15" fillId="0" borderId="2" xfId="4" applyFont="1" applyBorder="1" applyAlignment="1">
      <alignment horizontal="right" vertical="center"/>
    </xf>
    <xf numFmtId="41" fontId="16" fillId="0" borderId="0" xfId="0" applyNumberFormat="1" applyFont="1" applyBorder="1" applyAlignment="1">
      <alignment horizontal="right" vertical="center"/>
    </xf>
    <xf numFmtId="41" fontId="0" fillId="0" borderId="0" xfId="0" applyNumberFormat="1" applyFont="1" applyBorder="1" applyAlignment="1">
      <alignment horizontal="left"/>
    </xf>
    <xf numFmtId="4" fontId="16" fillId="0" borderId="2" xfId="0" applyNumberFormat="1" applyFont="1" applyFill="1" applyBorder="1" applyAlignment="1">
      <alignment vertical="center" wrapText="1"/>
    </xf>
    <xf numFmtId="3" fontId="16" fillId="0" borderId="2" xfId="0" applyNumberFormat="1" applyFont="1" applyFill="1" applyBorder="1" applyAlignment="1">
      <alignment vertical="center" wrapText="1"/>
    </xf>
    <xf numFmtId="4" fontId="16" fillId="0" borderId="2" xfId="0" applyNumberFormat="1" applyFont="1" applyFill="1" applyBorder="1" applyAlignment="1">
      <alignment horizontal="right" vertical="center" wrapText="1"/>
    </xf>
    <xf numFmtId="41" fontId="16" fillId="0" borderId="2" xfId="4" applyFont="1" applyBorder="1" applyAlignment="1">
      <alignment horizontal="center" vertical="center"/>
    </xf>
    <xf numFmtId="41" fontId="0" fillId="0" borderId="0" xfId="0" applyNumberFormat="1" applyFont="1" applyAlignment="1">
      <alignment horizontal="left"/>
    </xf>
    <xf numFmtId="0" fontId="15" fillId="0" borderId="0" xfId="0" applyFont="1" applyFill="1" applyAlignment="1">
      <alignment horizontal="left" vertical="center"/>
    </xf>
    <xf numFmtId="0" fontId="0" fillId="0" borderId="2" xfId="0" applyFont="1" applyFill="1" applyBorder="1"/>
    <xf numFmtId="3" fontId="0" fillId="0" borderId="2" xfId="0" applyNumberFormat="1" applyFont="1" applyFill="1" applyBorder="1"/>
    <xf numFmtId="41" fontId="16" fillId="0" borderId="2" xfId="4" applyFont="1" applyFill="1" applyBorder="1" applyAlignment="1">
      <alignment horizontal="right" vertical="center"/>
    </xf>
    <xf numFmtId="41" fontId="16" fillId="0" borderId="2" xfId="4" applyFont="1" applyFill="1" applyBorder="1" applyAlignment="1">
      <alignment horizontal="left" vertical="center"/>
    </xf>
    <xf numFmtId="41" fontId="15" fillId="0" borderId="2" xfId="0" applyNumberFormat="1" applyFont="1" applyFill="1" applyBorder="1" applyAlignment="1">
      <alignment horizontal="right" vertical="center"/>
    </xf>
    <xf numFmtId="0" fontId="16" fillId="0" borderId="0" xfId="0" applyFont="1" applyFill="1" applyAlignment="1">
      <alignment horizontal="left" vertical="center"/>
    </xf>
    <xf numFmtId="41" fontId="0" fillId="0" borderId="0" xfId="0" applyNumberFormat="1" applyFont="1" applyFill="1" applyAlignment="1">
      <alignment horizontal="left"/>
    </xf>
    <xf numFmtId="0" fontId="15" fillId="0" borderId="2" xfId="0" applyFont="1" applyFill="1" applyBorder="1" applyAlignment="1">
      <alignment horizontal="left" vertical="center" wrapText="1"/>
    </xf>
    <xf numFmtId="164" fontId="16" fillId="0" borderId="2" xfId="2" applyNumberFormat="1" applyFont="1" applyFill="1" applyBorder="1" applyAlignment="1">
      <alignment horizontal="right" vertical="center"/>
    </xf>
    <xf numFmtId="0" fontId="0" fillId="0" borderId="3" xfId="0" applyFill="1" applyBorder="1" applyAlignment="1">
      <alignment wrapText="1"/>
    </xf>
    <xf numFmtId="3" fontId="0" fillId="0" borderId="10" xfId="0" applyNumberFormat="1" applyFill="1" applyBorder="1"/>
    <xf numFmtId="164" fontId="0" fillId="0" borderId="10" xfId="2" applyNumberFormat="1" applyFont="1" applyFill="1" applyBorder="1"/>
    <xf numFmtId="41" fontId="15" fillId="0" borderId="2" xfId="0" applyNumberFormat="1" applyFont="1" applyFill="1" applyBorder="1" applyAlignment="1">
      <alignment horizontal="left" vertical="center"/>
    </xf>
    <xf numFmtId="0" fontId="15" fillId="0" borderId="2" xfId="0" applyFont="1" applyBorder="1" applyAlignment="1">
      <alignment vertical="center"/>
    </xf>
    <xf numFmtId="165" fontId="0" fillId="0" borderId="2" xfId="0" applyNumberFormat="1" applyFont="1" applyBorder="1" applyAlignment="1"/>
    <xf numFmtId="0" fontId="16" fillId="0" borderId="2" xfId="0" applyFont="1" applyFill="1" applyBorder="1" applyAlignment="1">
      <alignment horizontal="center" vertical="center" wrapText="1"/>
    </xf>
    <xf numFmtId="0" fontId="0" fillId="0" borderId="0" xfId="0" applyFont="1" applyAlignment="1">
      <alignment horizontal="left" vertical="center" wrapText="1"/>
    </xf>
    <xf numFmtId="0" fontId="16" fillId="0" borderId="0" xfId="0" applyFont="1" applyAlignment="1">
      <alignment horizontal="left" vertical="center" wrapText="1"/>
    </xf>
    <xf numFmtId="0" fontId="15" fillId="0" borderId="2" xfId="0" applyFont="1" applyBorder="1" applyAlignment="1">
      <alignment horizontal="left" vertical="center"/>
    </xf>
    <xf numFmtId="0" fontId="0" fillId="0" borderId="0" xfId="0" applyFill="1" applyBorder="1" applyAlignment="1">
      <alignment wrapText="1"/>
    </xf>
    <xf numFmtId="0" fontId="21" fillId="0" borderId="15" xfId="0" applyFont="1" applyBorder="1" applyAlignment="1">
      <alignment vertical="center" wrapText="1"/>
    </xf>
    <xf numFmtId="164" fontId="0" fillId="0" borderId="0" xfId="2" applyNumberFormat="1" applyFont="1" applyFill="1"/>
    <xf numFmtId="164" fontId="0" fillId="0" borderId="0" xfId="0" applyNumberFormat="1" applyFill="1"/>
    <xf numFmtId="43" fontId="6" fillId="0" borderId="0" xfId="2" applyFont="1" applyAlignment="1"/>
    <xf numFmtId="43" fontId="5" fillId="0" borderId="0" xfId="2" applyFont="1" applyAlignment="1"/>
    <xf numFmtId="43" fontId="0" fillId="0" borderId="0" xfId="2" applyFont="1"/>
    <xf numFmtId="43" fontId="0" fillId="0" borderId="0" xfId="2" applyFont="1" applyAlignment="1">
      <alignment vertical="center"/>
    </xf>
    <xf numFmtId="0" fontId="22" fillId="0" borderId="0" xfId="0" applyFont="1"/>
    <xf numFmtId="0" fontId="20" fillId="0" borderId="2" xfId="0" applyFont="1" applyBorder="1" applyAlignment="1">
      <alignment horizontal="center" vertical="center" wrapText="1"/>
    </xf>
    <xf numFmtId="0" fontId="21" fillId="0" borderId="2" xfId="0" applyFont="1" applyBorder="1" applyAlignment="1">
      <alignment vertical="center" wrapText="1"/>
    </xf>
    <xf numFmtId="0" fontId="20" fillId="0" borderId="2" xfId="0" applyFont="1" applyBorder="1" applyAlignment="1">
      <alignment vertical="center"/>
    </xf>
    <xf numFmtId="3" fontId="20" fillId="0" borderId="2" xfId="0" applyNumberFormat="1" applyFont="1" applyBorder="1" applyAlignment="1">
      <alignment horizontal="right" vertical="center"/>
    </xf>
    <xf numFmtId="3" fontId="21" fillId="0" borderId="2" xfId="0" applyNumberFormat="1" applyFont="1" applyBorder="1" applyAlignment="1">
      <alignment horizontal="right" vertical="center"/>
    </xf>
    <xf numFmtId="0" fontId="21" fillId="0" borderId="2" xfId="0" applyFont="1" applyBorder="1" applyAlignment="1">
      <alignment horizontal="right" vertical="center"/>
    </xf>
    <xf numFmtId="0" fontId="20" fillId="0" borderId="14" xfId="0" applyFont="1" applyBorder="1" applyAlignment="1">
      <alignment horizontal="center" vertical="center" wrapText="1"/>
    </xf>
    <xf numFmtId="43" fontId="0" fillId="0" borderId="2" xfId="2" applyFont="1" applyBorder="1"/>
    <xf numFmtId="43" fontId="1" fillId="0" borderId="2" xfId="2" applyFont="1" applyBorder="1"/>
    <xf numFmtId="164" fontId="1" fillId="0" borderId="2" xfId="2" applyNumberFormat="1" applyFont="1" applyBorder="1" applyAlignment="1">
      <alignment horizontal="center"/>
    </xf>
    <xf numFmtId="164" fontId="0" fillId="0" borderId="0" xfId="2" applyNumberFormat="1" applyFont="1"/>
    <xf numFmtId="4" fontId="0" fillId="0" borderId="0" xfId="0" applyNumberFormat="1" applyFont="1" applyBorder="1" applyAlignment="1">
      <alignment horizontal="left"/>
    </xf>
    <xf numFmtId="43" fontId="0" fillId="0" borderId="0" xfId="2" applyFont="1" applyAlignment="1">
      <alignment horizontal="left"/>
    </xf>
    <xf numFmtId="43" fontId="16" fillId="0" borderId="2" xfId="2" applyFont="1" applyBorder="1" applyAlignment="1">
      <alignment vertical="center" wrapText="1"/>
    </xf>
    <xf numFmtId="43" fontId="15" fillId="0" borderId="0" xfId="2" applyFont="1" applyBorder="1" applyAlignment="1">
      <alignment vertical="center" wrapText="1"/>
    </xf>
    <xf numFmtId="43" fontId="0" fillId="0" borderId="0" xfId="2" applyFont="1" applyAlignment="1">
      <alignment vertical="center" wrapText="1"/>
    </xf>
    <xf numFmtId="43" fontId="16" fillId="0" borderId="0" xfId="2" applyFont="1" applyFill="1" applyBorder="1" applyAlignment="1">
      <alignment vertical="center" wrapText="1"/>
    </xf>
    <xf numFmtId="43" fontId="15" fillId="0" borderId="2" xfId="2" applyFont="1" applyBorder="1" applyAlignment="1">
      <alignment horizontal="left" vertical="center"/>
    </xf>
    <xf numFmtId="43" fontId="16" fillId="0" borderId="2" xfId="2" applyFont="1" applyFill="1" applyBorder="1" applyAlignment="1">
      <alignment horizontal="left" vertical="center"/>
    </xf>
    <xf numFmtId="43" fontId="15" fillId="0" borderId="2" xfId="2" applyFont="1" applyFill="1" applyBorder="1" applyAlignment="1">
      <alignment horizontal="left" vertical="center"/>
    </xf>
    <xf numFmtId="43" fontId="16" fillId="0" borderId="0" xfId="2" applyFont="1" applyFill="1" applyBorder="1" applyAlignment="1">
      <alignment horizontal="right" vertical="center"/>
    </xf>
    <xf numFmtId="43" fontId="15" fillId="0" borderId="0" xfId="2" applyFont="1" applyBorder="1" applyAlignment="1">
      <alignment horizontal="center" vertical="center"/>
    </xf>
    <xf numFmtId="0" fontId="20" fillId="0" borderId="2" xfId="0" applyFont="1" applyBorder="1" applyAlignment="1">
      <alignment vertical="center" wrapText="1"/>
    </xf>
    <xf numFmtId="0" fontId="16" fillId="0" borderId="15" xfId="0" applyFont="1" applyBorder="1" applyAlignment="1">
      <alignment vertical="center"/>
    </xf>
    <xf numFmtId="3" fontId="16" fillId="0" borderId="18" xfId="0" applyNumberFormat="1" applyFont="1" applyBorder="1" applyAlignment="1">
      <alignment horizontal="right" vertical="center"/>
    </xf>
    <xf numFmtId="3" fontId="15" fillId="0" borderId="18" xfId="0" applyNumberFormat="1" applyFont="1" applyBorder="1" applyAlignment="1">
      <alignment horizontal="right" vertical="center"/>
    </xf>
    <xf numFmtId="0" fontId="16" fillId="0" borderId="2" xfId="0" applyFont="1" applyBorder="1" applyAlignment="1">
      <alignment vertical="center"/>
    </xf>
    <xf numFmtId="0" fontId="15" fillId="0" borderId="2" xfId="0" applyFont="1" applyBorder="1" applyAlignment="1">
      <alignment horizontal="right" vertical="center"/>
    </xf>
    <xf numFmtId="0" fontId="15" fillId="0" borderId="16" xfId="0" applyFont="1" applyBorder="1" applyAlignment="1">
      <alignment horizontal="center" vertical="center"/>
    </xf>
    <xf numFmtId="4" fontId="16" fillId="0" borderId="0" xfId="0" applyNumberFormat="1" applyFont="1" applyAlignment="1">
      <alignment horizontal="center" vertical="center"/>
    </xf>
    <xf numFmtId="0" fontId="15" fillId="0" borderId="14" xfId="0" applyFont="1" applyBorder="1" applyAlignment="1">
      <alignment vertical="center"/>
    </xf>
    <xf numFmtId="0" fontId="15" fillId="0" borderId="17" xfId="0" applyFont="1" applyBorder="1" applyAlignment="1">
      <alignment horizontal="center" vertical="center"/>
    </xf>
    <xf numFmtId="0" fontId="16" fillId="0" borderId="15" xfId="0" applyFont="1" applyBorder="1" applyAlignment="1">
      <alignment vertical="center" wrapText="1"/>
    </xf>
    <xf numFmtId="0" fontId="15" fillId="0" borderId="15" xfId="0" applyFont="1" applyBorder="1" applyAlignment="1">
      <alignment vertical="center"/>
    </xf>
    <xf numFmtId="0" fontId="16" fillId="0" borderId="2" xfId="0" applyFont="1" applyBorder="1" applyAlignment="1">
      <alignment horizontal="center" vertical="center" wrapText="1"/>
    </xf>
    <xf numFmtId="0" fontId="16" fillId="0" borderId="2" xfId="0" applyFont="1" applyBorder="1" applyAlignment="1">
      <alignment horizontal="right" vertical="center"/>
    </xf>
    <xf numFmtId="164" fontId="16" fillId="0" borderId="2" xfId="0" applyNumberFormat="1" applyFont="1" applyBorder="1" applyAlignment="1">
      <alignment horizontal="right" vertical="center"/>
    </xf>
    <xf numFmtId="0" fontId="15" fillId="0" borderId="14" xfId="0" applyFont="1" applyBorder="1" applyAlignment="1">
      <alignment horizontal="center" vertical="center" wrapText="1"/>
    </xf>
    <xf numFmtId="0" fontId="16" fillId="0" borderId="19" xfId="0" applyFont="1" applyBorder="1" applyAlignment="1">
      <alignment vertical="center" wrapText="1"/>
    </xf>
    <xf numFmtId="3" fontId="16" fillId="0" borderId="20" xfId="0" applyNumberFormat="1" applyFont="1" applyBorder="1" applyAlignment="1">
      <alignment horizontal="right" vertical="center"/>
    </xf>
    <xf numFmtId="3" fontId="15" fillId="0" borderId="17" xfId="0" applyNumberFormat="1" applyFont="1" applyBorder="1" applyAlignment="1">
      <alignment horizontal="right" vertical="center"/>
    </xf>
    <xf numFmtId="3" fontId="15" fillId="0" borderId="0" xfId="0" applyNumberFormat="1" applyFont="1" applyBorder="1" applyAlignment="1">
      <alignment horizontal="right" vertical="center"/>
    </xf>
    <xf numFmtId="0" fontId="1" fillId="0" borderId="2" xfId="0" applyFont="1" applyBorder="1" applyAlignment="1">
      <alignment horizontal="justify" vertical="center"/>
    </xf>
    <xf numFmtId="0" fontId="1" fillId="0" borderId="2" xfId="0" applyFont="1" applyBorder="1" applyAlignment="1">
      <alignment horizontal="center" vertical="center"/>
    </xf>
    <xf numFmtId="0" fontId="0" fillId="0" borderId="2" xfId="0" applyFont="1" applyBorder="1" applyAlignment="1">
      <alignment vertical="center"/>
    </xf>
    <xf numFmtId="164" fontId="0" fillId="0" borderId="2" xfId="2" applyNumberFormat="1" applyFont="1" applyBorder="1" applyAlignment="1">
      <alignment horizontal="right" vertical="center"/>
    </xf>
    <xf numFmtId="0" fontId="1" fillId="0" borderId="2" xfId="0" applyFont="1" applyBorder="1" applyAlignment="1">
      <alignment vertical="center"/>
    </xf>
    <xf numFmtId="164" fontId="1" fillId="0" borderId="2" xfId="2" applyNumberFormat="1" applyFont="1" applyBorder="1" applyAlignment="1">
      <alignment horizontal="right" vertical="center"/>
    </xf>
    <xf numFmtId="3" fontId="1" fillId="0" borderId="2" xfId="0" applyNumberFormat="1" applyFont="1" applyBorder="1" applyAlignment="1">
      <alignment horizontal="right" vertical="center"/>
    </xf>
    <xf numFmtId="0" fontId="23" fillId="0" borderId="0" xfId="0" applyFont="1"/>
    <xf numFmtId="4" fontId="16" fillId="0" borderId="2" xfId="0" applyNumberFormat="1" applyFont="1" applyBorder="1" applyAlignment="1">
      <alignment horizontal="right" vertical="center" wrapText="1"/>
    </xf>
    <xf numFmtId="0" fontId="16" fillId="0" borderId="2" xfId="0" applyFont="1" applyBorder="1" applyAlignment="1">
      <alignment horizontal="right" vertical="center" wrapText="1"/>
    </xf>
    <xf numFmtId="164" fontId="21" fillId="0" borderId="2" xfId="0" applyNumberFormat="1" applyFont="1" applyBorder="1" applyAlignment="1">
      <alignment horizontal="right" vertical="center" wrapText="1"/>
    </xf>
    <xf numFmtId="164" fontId="22" fillId="0" borderId="2" xfId="0" applyNumberFormat="1" applyFont="1" applyBorder="1" applyAlignment="1">
      <alignment horizontal="right" vertical="center" wrapText="1"/>
    </xf>
    <xf numFmtId="0" fontId="21" fillId="0" borderId="2" xfId="0" applyFont="1" applyBorder="1" applyAlignment="1">
      <alignment vertical="center"/>
    </xf>
    <xf numFmtId="3" fontId="21" fillId="0" borderId="0" xfId="0" applyNumberFormat="1" applyFont="1" applyFill="1" applyBorder="1" applyAlignment="1">
      <alignment horizontal="right" vertical="center"/>
    </xf>
    <xf numFmtId="0" fontId="21" fillId="0" borderId="0" xfId="0" applyFont="1" applyFill="1" applyBorder="1" applyAlignment="1">
      <alignment horizontal="left" vertical="center" indent="1"/>
    </xf>
    <xf numFmtId="0" fontId="20" fillId="0" borderId="17" xfId="0" applyFont="1" applyBorder="1" applyAlignment="1">
      <alignment horizontal="center" vertical="center" wrapText="1"/>
    </xf>
    <xf numFmtId="0" fontId="20" fillId="0" borderId="21" xfId="0" applyFont="1" applyBorder="1" applyAlignment="1">
      <alignment horizontal="center" vertical="center" wrapText="1"/>
    </xf>
    <xf numFmtId="3" fontId="21" fillId="0" borderId="16" xfId="0" applyNumberFormat="1" applyFont="1" applyBorder="1" applyAlignment="1">
      <alignment horizontal="right" vertical="center" wrapText="1"/>
    </xf>
    <xf numFmtId="0" fontId="21" fillId="0" borderId="18" xfId="0" applyFont="1" applyBorder="1" applyAlignment="1">
      <alignment horizontal="center" vertical="center" wrapText="1"/>
    </xf>
    <xf numFmtId="0" fontId="20" fillId="3" borderId="15" xfId="0" applyFont="1" applyFill="1" applyBorder="1" applyAlignment="1">
      <alignment horizontal="left" vertical="center" indent="1"/>
    </xf>
    <xf numFmtId="3" fontId="20" fillId="3" borderId="18" xfId="0" applyNumberFormat="1" applyFont="1" applyFill="1" applyBorder="1" applyAlignment="1">
      <alignment horizontal="right" vertical="center"/>
    </xf>
    <xf numFmtId="3" fontId="20" fillId="3" borderId="16" xfId="0" applyNumberFormat="1" applyFont="1" applyFill="1" applyBorder="1" applyAlignment="1">
      <alignment horizontal="right" vertical="center" wrapText="1"/>
    </xf>
    <xf numFmtId="0" fontId="20" fillId="3" borderId="18" xfId="0" applyFont="1" applyFill="1" applyBorder="1" applyAlignment="1">
      <alignment horizontal="center" vertical="center"/>
    </xf>
    <xf numFmtId="0" fontId="0" fillId="0" borderId="0" xfId="0" applyFont="1" applyAlignment="1">
      <alignment horizontal="left" vertical="center" wrapText="1"/>
    </xf>
    <xf numFmtId="0" fontId="1" fillId="0" borderId="2" xfId="0" applyFont="1" applyBorder="1" applyAlignment="1">
      <alignment horizontal="center"/>
    </xf>
    <xf numFmtId="0" fontId="15" fillId="0" borderId="0" xfId="0" applyFont="1" applyAlignment="1">
      <alignment horizontal="left" vertical="center"/>
    </xf>
    <xf numFmtId="3" fontId="1" fillId="0" borderId="2" xfId="0" applyNumberFormat="1" applyFont="1" applyBorder="1" applyAlignment="1" applyProtection="1">
      <alignment horizontal="center"/>
    </xf>
    <xf numFmtId="3" fontId="0" fillId="0" borderId="0" xfId="0" applyNumberFormat="1" applyFont="1" applyAlignment="1">
      <alignment horizontal="left"/>
    </xf>
    <xf numFmtId="43" fontId="15" fillId="0" borderId="2" xfId="2" applyFont="1" applyBorder="1" applyAlignment="1">
      <alignment horizontal="center" vertical="center" wrapText="1"/>
    </xf>
    <xf numFmtId="4" fontId="16" fillId="0" borderId="2" xfId="0" applyNumberFormat="1" applyFont="1" applyBorder="1" applyAlignment="1">
      <alignment horizontal="right" vertical="center"/>
    </xf>
    <xf numFmtId="3" fontId="10" fillId="0" borderId="2" xfId="0" applyNumberFormat="1" applyFont="1" applyFill="1" applyBorder="1" applyAlignment="1">
      <alignment horizontal="right" vertical="center"/>
    </xf>
    <xf numFmtId="164" fontId="16" fillId="0" borderId="2" xfId="2" applyNumberFormat="1" applyFont="1" applyBorder="1" applyAlignment="1">
      <alignment horizontal="right" vertical="center"/>
    </xf>
    <xf numFmtId="4" fontId="16" fillId="0" borderId="2" xfId="0" applyNumberFormat="1" applyFont="1" applyBorder="1" applyAlignment="1">
      <alignment horizontal="center" vertical="center" wrapText="1"/>
    </xf>
    <xf numFmtId="0" fontId="5" fillId="0" borderId="0" xfId="0" applyFont="1" applyAlignment="1">
      <alignment horizontal="center"/>
    </xf>
    <xf numFmtId="0" fontId="9" fillId="0" borderId="0" xfId="0" applyFont="1" applyAlignment="1">
      <alignment horizontal="center"/>
    </xf>
    <xf numFmtId="10" fontId="0" fillId="0" borderId="7" xfId="0" applyNumberFormat="1" applyBorder="1" applyAlignment="1">
      <alignment horizontal="center"/>
    </xf>
    <xf numFmtId="10" fontId="0" fillId="0" borderId="9" xfId="0" applyNumberFormat="1" applyBorder="1" applyAlignment="1">
      <alignment horizontal="center"/>
    </xf>
    <xf numFmtId="0" fontId="1" fillId="0" borderId="0" xfId="0" applyFont="1" applyAlignment="1">
      <alignment horizont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10" fontId="1" fillId="0" borderId="7" xfId="0" applyNumberFormat="1" applyFont="1" applyBorder="1" applyAlignment="1">
      <alignment horizontal="center"/>
    </xf>
    <xf numFmtId="10" fontId="1" fillId="0" borderId="9" xfId="0" applyNumberFormat="1" applyFont="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center"/>
    </xf>
    <xf numFmtId="0" fontId="6" fillId="0" borderId="0" xfId="0" applyFont="1" applyAlignment="1">
      <alignment horizontal="center"/>
    </xf>
    <xf numFmtId="0" fontId="4" fillId="0" borderId="0" xfId="0" applyFont="1" applyBorder="1" applyAlignment="1">
      <alignment horizontal="center"/>
    </xf>
    <xf numFmtId="0" fontId="1" fillId="0" borderId="1" xfId="0" applyFont="1" applyBorder="1" applyAlignment="1">
      <alignment horizontal="center" vertical="top"/>
    </xf>
    <xf numFmtId="0" fontId="13" fillId="0" borderId="0" xfId="0" applyFont="1" applyAlignment="1">
      <alignment horizontal="left"/>
    </xf>
    <xf numFmtId="0" fontId="1" fillId="0" borderId="0" xfId="0" applyFont="1" applyBorder="1" applyAlignment="1">
      <alignment horizontal="center" vertical="top"/>
    </xf>
    <xf numFmtId="0" fontId="8" fillId="0" borderId="2" xfId="0" applyFont="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left" vertical="center" wrapText="1"/>
    </xf>
    <xf numFmtId="0" fontId="0" fillId="0" borderId="0" xfId="0" applyFont="1" applyAlignment="1">
      <alignment horizontal="left" vertical="center" wrapText="1"/>
    </xf>
    <xf numFmtId="0" fontId="16" fillId="0" borderId="0" xfId="0" applyFont="1" applyFill="1" applyAlignment="1">
      <alignment horizontal="left" vertical="center" wrapText="1" indent="4"/>
    </xf>
    <xf numFmtId="0" fontId="17" fillId="0" borderId="0" xfId="0" applyFont="1" applyAlignment="1">
      <alignment horizontal="left" vertical="center" wrapText="1"/>
    </xf>
    <xf numFmtId="0" fontId="1" fillId="0" borderId="0" xfId="0" applyFont="1" applyAlignment="1">
      <alignment horizontal="center" vertical="center"/>
    </xf>
    <xf numFmtId="0" fontId="10"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Font="1" applyAlignment="1">
      <alignment horizontal="left"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2" xfId="0" applyFont="1" applyBorder="1" applyAlignment="1">
      <alignment horizontal="lef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1" fillId="0" borderId="0" xfId="0" applyFont="1" applyBorder="1" applyAlignment="1">
      <alignment vertical="center" wrapText="1"/>
    </xf>
    <xf numFmtId="0" fontId="15" fillId="0" borderId="0" xfId="0" applyFont="1" applyAlignment="1">
      <alignment horizontal="left" vertical="center" wrapText="1"/>
    </xf>
    <xf numFmtId="0" fontId="1" fillId="0" borderId="2" xfId="0" applyFont="1" applyBorder="1" applyAlignment="1">
      <alignment horizontal="center"/>
    </xf>
    <xf numFmtId="4" fontId="21" fillId="0" borderId="0" xfId="0" applyNumberFormat="1" applyFont="1" applyBorder="1" applyAlignment="1">
      <alignment horizontal="righ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21" fillId="0" borderId="0" xfId="0" applyFont="1" applyBorder="1" applyAlignment="1">
      <alignment horizontal="right" vertical="center" wrapText="1"/>
    </xf>
    <xf numFmtId="0" fontId="15" fillId="0" borderId="2" xfId="0" applyFont="1" applyFill="1" applyBorder="1" applyAlignment="1">
      <alignment horizontal="right" vertical="center"/>
    </xf>
    <xf numFmtId="165" fontId="1" fillId="0" borderId="2" xfId="0" applyNumberFormat="1" applyFont="1" applyBorder="1" applyAlignment="1"/>
    <xf numFmtId="0" fontId="15" fillId="0" borderId="2" xfId="0" applyFont="1" applyFill="1" applyBorder="1" applyAlignment="1">
      <alignment horizontal="right" vertical="center" wrapText="1"/>
    </xf>
    <xf numFmtId="165" fontId="1" fillId="0" borderId="2" xfId="0" applyNumberFormat="1" applyFont="1" applyBorder="1" applyAlignment="1">
      <alignment horizontal="center"/>
    </xf>
    <xf numFmtId="0" fontId="1" fillId="0" borderId="0" xfId="0" applyFont="1" applyFill="1"/>
    <xf numFmtId="164" fontId="15" fillId="0" borderId="2" xfId="2" applyNumberFormat="1" applyFont="1" applyFill="1" applyBorder="1" applyAlignment="1">
      <alignment horizontal="left" vertical="center"/>
    </xf>
    <xf numFmtId="4" fontId="15" fillId="0" borderId="2" xfId="0" applyNumberFormat="1" applyFont="1" applyBorder="1" applyAlignment="1">
      <alignment horizontal="right" vertical="center"/>
    </xf>
    <xf numFmtId="170" fontId="15" fillId="0" borderId="2" xfId="0" applyNumberFormat="1" applyFont="1" applyBorder="1" applyAlignment="1">
      <alignment horizontal="right" vertical="center"/>
    </xf>
    <xf numFmtId="43" fontId="16" fillId="0" borderId="2" xfId="2" applyFont="1" applyBorder="1" applyAlignment="1">
      <alignment horizontal="right" vertical="center"/>
    </xf>
    <xf numFmtId="43" fontId="21" fillId="0" borderId="18" xfId="2" applyFont="1" applyBorder="1" applyAlignment="1">
      <alignment horizontal="right" vertical="center" wrapText="1"/>
    </xf>
    <xf numFmtId="43" fontId="20" fillId="3" borderId="18" xfId="2" applyFont="1" applyFill="1" applyBorder="1" applyAlignment="1">
      <alignment horizontal="right" vertical="center"/>
    </xf>
  </cellXfs>
  <cellStyles count="5">
    <cellStyle name="          _x000d__x000a_386grabber=VGA.3GR_x000d__x000a_" xfId="3"/>
    <cellStyle name="Hipervínculo" xfId="1" builtinId="8"/>
    <cellStyle name="Millares" xfId="2" builtinId="3"/>
    <cellStyle name="Millares [0]" xfId="4" builtinId="6"/>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asacapital.com.py/" TargetMode="External"/><Relationship Id="rId1" Type="http://schemas.openxmlformats.org/officeDocument/2006/relationships/hyperlink" Target="mailto:jorge@verbanksecurities.com" TargetMode="Externa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57"/>
  <sheetViews>
    <sheetView topLeftCell="A16" zoomScaleNormal="100" workbookViewId="0">
      <selection activeCell="H43" sqref="H43"/>
    </sheetView>
  </sheetViews>
  <sheetFormatPr baseColWidth="10" defaultRowHeight="15" x14ac:dyDescent="0.25"/>
  <cols>
    <col min="1" max="1" width="4" customWidth="1"/>
    <col min="2" max="2" width="3.5703125" bestFit="1" customWidth="1"/>
    <col min="3" max="3" width="23.140625" customWidth="1"/>
    <col min="4" max="4" width="15.7109375" customWidth="1"/>
    <col min="5" max="5" width="12.85546875" customWidth="1"/>
    <col min="6" max="6" width="8.85546875" customWidth="1"/>
    <col min="7" max="8" width="14.42578125" customWidth="1"/>
    <col min="9" max="9" width="3" customWidth="1"/>
    <col min="10" max="11" width="11.85546875" customWidth="1"/>
    <col min="12" max="12" width="14.42578125" customWidth="1"/>
  </cols>
  <sheetData>
    <row r="1" spans="2:11" ht="10.5" customHeight="1" x14ac:dyDescent="0.5">
      <c r="B1" s="283"/>
      <c r="C1" s="283"/>
      <c r="D1" s="283"/>
      <c r="E1" s="283"/>
      <c r="F1" s="283"/>
      <c r="G1" s="283"/>
      <c r="H1" s="283"/>
      <c r="I1" s="283"/>
      <c r="J1" s="283"/>
      <c r="K1" s="283"/>
    </row>
    <row r="2" spans="2:11" ht="22.5" x14ac:dyDescent="0.35">
      <c r="B2" s="282" t="s">
        <v>0</v>
      </c>
      <c r="C2" s="282"/>
      <c r="D2" s="282"/>
      <c r="E2" s="282"/>
      <c r="F2" s="282"/>
      <c r="G2" s="282"/>
      <c r="H2" s="282"/>
      <c r="I2" s="282"/>
      <c r="J2" s="282"/>
      <c r="K2" s="282"/>
    </row>
    <row r="3" spans="2:11" x14ac:dyDescent="0.25">
      <c r="B3" s="286" t="s">
        <v>519</v>
      </c>
      <c r="C3" s="286"/>
      <c r="D3" s="286"/>
      <c r="E3" s="286"/>
      <c r="F3" s="286"/>
      <c r="G3" s="286"/>
      <c r="H3" s="286"/>
      <c r="I3" s="286"/>
      <c r="J3" s="286"/>
      <c r="K3" s="286"/>
    </row>
    <row r="4" spans="2:11" x14ac:dyDescent="0.25">
      <c r="B4" s="3" t="s">
        <v>10</v>
      </c>
      <c r="C4" s="3" t="s">
        <v>23</v>
      </c>
    </row>
    <row r="5" spans="2:11" x14ac:dyDescent="0.25">
      <c r="B5" t="s">
        <v>11</v>
      </c>
      <c r="C5" t="s">
        <v>44</v>
      </c>
      <c r="F5" t="s">
        <v>225</v>
      </c>
    </row>
    <row r="6" spans="2:11" x14ac:dyDescent="0.25">
      <c r="B6" t="s">
        <v>12</v>
      </c>
      <c r="C6" t="s">
        <v>35</v>
      </c>
      <c r="F6" t="s">
        <v>226</v>
      </c>
    </row>
    <row r="7" spans="2:11" x14ac:dyDescent="0.25">
      <c r="B7" t="s">
        <v>13</v>
      </c>
      <c r="C7" t="s">
        <v>36</v>
      </c>
      <c r="F7" t="s">
        <v>227</v>
      </c>
    </row>
    <row r="8" spans="2:11" x14ac:dyDescent="0.25">
      <c r="B8" t="s">
        <v>14</v>
      </c>
      <c r="C8" t="s">
        <v>37</v>
      </c>
      <c r="E8" s="1"/>
      <c r="F8" t="s">
        <v>228</v>
      </c>
    </row>
    <row r="9" spans="2:11" x14ac:dyDescent="0.25">
      <c r="B9" t="s">
        <v>15</v>
      </c>
      <c r="C9" t="s">
        <v>38</v>
      </c>
      <c r="F9" t="s">
        <v>229</v>
      </c>
    </row>
    <row r="10" spans="2:11" x14ac:dyDescent="0.25">
      <c r="B10" t="s">
        <v>16</v>
      </c>
      <c r="C10" t="s">
        <v>39</v>
      </c>
      <c r="F10" s="50" t="s">
        <v>230</v>
      </c>
    </row>
    <row r="11" spans="2:11" x14ac:dyDescent="0.25">
      <c r="B11" t="s">
        <v>17</v>
      </c>
      <c r="C11" t="s">
        <v>40</v>
      </c>
      <c r="F11" s="39" t="s">
        <v>231</v>
      </c>
    </row>
    <row r="12" spans="2:11" x14ac:dyDescent="0.25">
      <c r="B12" t="s">
        <v>18</v>
      </c>
      <c r="C12" t="s">
        <v>41</v>
      </c>
      <c r="F12" t="str">
        <f>+F8</f>
        <v>Calle Quesada Nº 4926, Edificio Atlas Center, Piso 5</v>
      </c>
    </row>
    <row r="14" spans="2:11" x14ac:dyDescent="0.25">
      <c r="B14" s="3" t="s">
        <v>19</v>
      </c>
      <c r="C14" s="3" t="s">
        <v>24</v>
      </c>
    </row>
    <row r="15" spans="2:11" x14ac:dyDescent="0.25">
      <c r="B15" t="s">
        <v>20</v>
      </c>
      <c r="C15" t="s">
        <v>232</v>
      </c>
      <c r="F15" s="2" t="s">
        <v>233</v>
      </c>
    </row>
    <row r="16" spans="2:11" x14ac:dyDescent="0.25">
      <c r="B16" t="s">
        <v>21</v>
      </c>
      <c r="C16" t="s">
        <v>42</v>
      </c>
      <c r="F16" s="2" t="s">
        <v>234</v>
      </c>
    </row>
    <row r="17" spans="2:8" x14ac:dyDescent="0.25">
      <c r="B17" t="s">
        <v>22</v>
      </c>
      <c r="C17" t="s">
        <v>43</v>
      </c>
      <c r="F17" s="2" t="s">
        <v>235</v>
      </c>
    </row>
    <row r="19" spans="2:8" x14ac:dyDescent="0.25">
      <c r="B19" s="3" t="s">
        <v>26</v>
      </c>
      <c r="C19" s="3" t="s">
        <v>25</v>
      </c>
    </row>
    <row r="20" spans="2:8" x14ac:dyDescent="0.25">
      <c r="C20" s="11" t="s">
        <v>46</v>
      </c>
      <c r="D20" s="12"/>
      <c r="E20" s="15"/>
      <c r="F20" s="13" t="s">
        <v>45</v>
      </c>
      <c r="G20" s="12"/>
      <c r="H20" s="14"/>
    </row>
    <row r="21" spans="2:8" x14ac:dyDescent="0.25">
      <c r="C21" s="51" t="s">
        <v>236</v>
      </c>
      <c r="D21" s="5"/>
      <c r="E21" s="7" t="s">
        <v>237</v>
      </c>
      <c r="F21" s="4"/>
      <c r="G21" s="5"/>
      <c r="H21" s="8"/>
    </row>
    <row r="22" spans="2:8" x14ac:dyDescent="0.25">
      <c r="C22" s="7" t="s">
        <v>1</v>
      </c>
      <c r="D22" s="5"/>
      <c r="E22" s="7" t="s">
        <v>237</v>
      </c>
      <c r="F22" s="5"/>
      <c r="G22" s="5"/>
      <c r="H22" s="8"/>
    </row>
    <row r="23" spans="2:8" x14ac:dyDescent="0.25">
      <c r="C23" s="7" t="s">
        <v>214</v>
      </c>
      <c r="D23" s="5"/>
      <c r="E23" s="7" t="s">
        <v>238</v>
      </c>
      <c r="F23" s="5"/>
      <c r="G23" s="5"/>
      <c r="H23" s="8"/>
    </row>
    <row r="24" spans="2:8" x14ac:dyDescent="0.25">
      <c r="C24" s="7" t="s">
        <v>214</v>
      </c>
      <c r="D24" s="5"/>
      <c r="E24" s="7" t="s">
        <v>239</v>
      </c>
      <c r="F24" s="5"/>
      <c r="G24" s="5"/>
      <c r="H24" s="8"/>
    </row>
    <row r="25" spans="2:8" x14ac:dyDescent="0.25">
      <c r="C25" s="7" t="s">
        <v>2</v>
      </c>
      <c r="D25" s="5"/>
      <c r="E25" s="7" t="s">
        <v>240</v>
      </c>
      <c r="F25" s="5"/>
      <c r="G25" s="5"/>
      <c r="H25" s="8"/>
    </row>
    <row r="26" spans="2:8" x14ac:dyDescent="0.25">
      <c r="C26" s="9" t="s">
        <v>212</v>
      </c>
      <c r="D26" s="6"/>
      <c r="E26" s="9" t="s">
        <v>241</v>
      </c>
      <c r="F26" s="6"/>
      <c r="G26" s="6"/>
      <c r="H26" s="10"/>
    </row>
    <row r="28" spans="2:8" x14ac:dyDescent="0.25">
      <c r="B28" s="3" t="s">
        <v>27</v>
      </c>
      <c r="C28" s="3" t="s">
        <v>28</v>
      </c>
    </row>
    <row r="29" spans="2:8" x14ac:dyDescent="0.25">
      <c r="B29" s="3" t="s">
        <v>245</v>
      </c>
      <c r="C29" t="s">
        <v>434</v>
      </c>
    </row>
    <row r="30" spans="2:8" x14ac:dyDescent="0.25">
      <c r="B30" s="3"/>
      <c r="C30" t="s">
        <v>264</v>
      </c>
    </row>
    <row r="31" spans="2:8" x14ac:dyDescent="0.25">
      <c r="B31" s="3" t="s">
        <v>246</v>
      </c>
      <c r="C31" t="s">
        <v>242</v>
      </c>
      <c r="E31" s="31">
        <v>1700000000</v>
      </c>
    </row>
    <row r="32" spans="2:8" x14ac:dyDescent="0.25">
      <c r="B32" s="3" t="s">
        <v>247</v>
      </c>
      <c r="C32" t="s">
        <v>243</v>
      </c>
      <c r="E32" s="31">
        <v>1700000000</v>
      </c>
    </row>
    <row r="33" spans="2:12" x14ac:dyDescent="0.25">
      <c r="B33" s="3" t="s">
        <v>248</v>
      </c>
      <c r="C33" t="s">
        <v>244</v>
      </c>
      <c r="E33" s="31">
        <v>1700000000</v>
      </c>
    </row>
    <row r="34" spans="2:12" x14ac:dyDescent="0.25">
      <c r="B34" s="3" t="s">
        <v>249</v>
      </c>
      <c r="C34" t="s">
        <v>250</v>
      </c>
      <c r="E34" s="31">
        <v>1000000</v>
      </c>
    </row>
    <row r="35" spans="2:12" x14ac:dyDescent="0.25">
      <c r="B35" s="3"/>
    </row>
    <row r="36" spans="2:12" x14ac:dyDescent="0.25">
      <c r="C36" t="s">
        <v>255</v>
      </c>
    </row>
    <row r="37" spans="2:12" s="60" customFormat="1" ht="30" customHeight="1" x14ac:dyDescent="0.25">
      <c r="B37" s="59" t="s">
        <v>3</v>
      </c>
      <c r="C37" s="38" t="s">
        <v>4</v>
      </c>
      <c r="D37" s="38" t="s">
        <v>5</v>
      </c>
      <c r="E37" s="38" t="s">
        <v>6</v>
      </c>
      <c r="F37" s="38" t="s">
        <v>7</v>
      </c>
      <c r="G37" s="38" t="s">
        <v>8</v>
      </c>
      <c r="H37" s="287" t="s">
        <v>435</v>
      </c>
      <c r="I37" s="288"/>
      <c r="L37" s="61"/>
    </row>
    <row r="38" spans="2:12" x14ac:dyDescent="0.25">
      <c r="B38" s="17">
        <v>1</v>
      </c>
      <c r="C38" s="17" t="s">
        <v>237</v>
      </c>
      <c r="D38" s="32" t="s">
        <v>252</v>
      </c>
      <c r="E38" s="32">
        <v>1690</v>
      </c>
      <c r="F38" s="32">
        <v>1690</v>
      </c>
      <c r="G38" s="32">
        <v>1690000000</v>
      </c>
      <c r="H38" s="284">
        <v>0.99409999999999998</v>
      </c>
      <c r="I38" s="285"/>
    </row>
    <row r="39" spans="2:12" x14ac:dyDescent="0.25">
      <c r="B39" s="17">
        <v>2</v>
      </c>
      <c r="C39" s="17" t="s">
        <v>251</v>
      </c>
      <c r="D39" s="32" t="s">
        <v>253</v>
      </c>
      <c r="E39" s="32">
        <v>10</v>
      </c>
      <c r="F39" s="32">
        <v>10</v>
      </c>
      <c r="G39" s="32">
        <v>10000000</v>
      </c>
      <c r="H39" s="284">
        <v>5.8999999999999999E-3</v>
      </c>
      <c r="I39" s="285"/>
    </row>
    <row r="40" spans="2:12" x14ac:dyDescent="0.25">
      <c r="B40" s="27"/>
      <c r="C40" s="54" t="s">
        <v>254</v>
      </c>
      <c r="D40" s="55"/>
      <c r="E40" s="275">
        <f>+E38+E39</f>
        <v>1700</v>
      </c>
      <c r="F40" s="55">
        <f>+F38+F39</f>
        <v>1700</v>
      </c>
      <c r="G40" s="55">
        <f>+G38+G39</f>
        <v>1700000000</v>
      </c>
      <c r="H40" s="289">
        <f>+H38+H39</f>
        <v>1</v>
      </c>
      <c r="I40" s="290"/>
    </row>
    <row r="41" spans="2:12" x14ac:dyDescent="0.25">
      <c r="B41" s="5"/>
      <c r="C41" s="5"/>
      <c r="D41" s="52"/>
      <c r="E41" s="52"/>
      <c r="F41" s="52"/>
      <c r="G41" s="52"/>
      <c r="H41" s="53"/>
      <c r="I41" s="53"/>
    </row>
    <row r="42" spans="2:12" x14ac:dyDescent="0.25">
      <c r="B42" s="3" t="s">
        <v>29</v>
      </c>
      <c r="C42" s="3" t="s">
        <v>30</v>
      </c>
    </row>
    <row r="43" spans="2:12" x14ac:dyDescent="0.25">
      <c r="B43" t="s">
        <v>31</v>
      </c>
      <c r="C43" t="s">
        <v>256</v>
      </c>
    </row>
    <row r="44" spans="2:12" x14ac:dyDescent="0.25">
      <c r="B44" t="s">
        <v>32</v>
      </c>
      <c r="C44" t="s">
        <v>257</v>
      </c>
    </row>
    <row r="46" spans="2:12" x14ac:dyDescent="0.25">
      <c r="B46" s="3" t="s">
        <v>33</v>
      </c>
      <c r="C46" s="3" t="s">
        <v>34</v>
      </c>
    </row>
    <row r="47" spans="2:12" s="60" customFormat="1" ht="52.5" customHeight="1" x14ac:dyDescent="0.25">
      <c r="B47" s="59" t="s">
        <v>3</v>
      </c>
      <c r="C47" s="38" t="s">
        <v>258</v>
      </c>
      <c r="D47" s="38" t="s">
        <v>9</v>
      </c>
      <c r="E47" s="38" t="s">
        <v>6</v>
      </c>
      <c r="F47" s="38" t="s">
        <v>6</v>
      </c>
      <c r="G47" s="38" t="s">
        <v>259</v>
      </c>
      <c r="H47" s="287" t="s">
        <v>260</v>
      </c>
      <c r="I47" s="288"/>
      <c r="L47" s="61"/>
    </row>
    <row r="48" spans="2:12" x14ac:dyDescent="0.25">
      <c r="B48" s="17">
        <v>1</v>
      </c>
      <c r="C48" s="17" t="s">
        <v>237</v>
      </c>
      <c r="D48" s="58">
        <v>0.99409999999999998</v>
      </c>
      <c r="E48" s="32">
        <v>1690</v>
      </c>
      <c r="F48" s="32">
        <v>1690</v>
      </c>
      <c r="G48" s="32" t="s">
        <v>261</v>
      </c>
      <c r="H48" s="284" t="s">
        <v>262</v>
      </c>
      <c r="I48" s="285"/>
    </row>
    <row r="49" spans="2:9" x14ac:dyDescent="0.25">
      <c r="B49" s="17">
        <v>2</v>
      </c>
      <c r="C49" s="17" t="s">
        <v>251</v>
      </c>
      <c r="D49" s="58">
        <v>5.8999999999999999E-3</v>
      </c>
      <c r="E49" s="32">
        <v>10</v>
      </c>
      <c r="F49" s="32">
        <v>10</v>
      </c>
      <c r="G49" s="32" t="s">
        <v>261</v>
      </c>
      <c r="H49" s="284" t="s">
        <v>262</v>
      </c>
      <c r="I49" s="285"/>
    </row>
    <row r="50" spans="2:9" x14ac:dyDescent="0.25">
      <c r="B50" s="27"/>
      <c r="C50" s="54" t="s">
        <v>254</v>
      </c>
      <c r="D50" s="57">
        <f>+D48+D49</f>
        <v>1</v>
      </c>
      <c r="E50" s="56">
        <f>+E48+E49</f>
        <v>1700</v>
      </c>
      <c r="F50" s="55">
        <f>+F48+F49</f>
        <v>1700</v>
      </c>
      <c r="G50" s="55"/>
      <c r="H50" s="289"/>
      <c r="I50" s="290"/>
    </row>
    <row r="51" spans="2:9" x14ac:dyDescent="0.25">
      <c r="C51" s="5" t="s">
        <v>263</v>
      </c>
    </row>
    <row r="52" spans="2:9" x14ac:dyDescent="0.25">
      <c r="C52" s="5"/>
    </row>
    <row r="56" spans="2:9" x14ac:dyDescent="0.25">
      <c r="C56" s="3"/>
    </row>
    <row r="57" spans="2:9" x14ac:dyDescent="0.25">
      <c r="C57" s="3"/>
    </row>
  </sheetData>
  <mergeCells count="11">
    <mergeCell ref="H47:I47"/>
    <mergeCell ref="H48:I48"/>
    <mergeCell ref="H49:I49"/>
    <mergeCell ref="H50:I50"/>
    <mergeCell ref="H37:I37"/>
    <mergeCell ref="H40:I40"/>
    <mergeCell ref="B2:K2"/>
    <mergeCell ref="B1:K1"/>
    <mergeCell ref="H39:I39"/>
    <mergeCell ref="H38:I38"/>
    <mergeCell ref="B3:K3"/>
  </mergeCells>
  <phoneticPr fontId="11" type="noConversion"/>
  <conditionalFormatting sqref="E40:H40">
    <cfRule type="containsText" dxfId="1" priority="2" operator="containsText" text="fgsd">
      <formula>NOT(ISERROR(SEARCH("fgsd",E40)))</formula>
    </cfRule>
  </conditionalFormatting>
  <conditionalFormatting sqref="E50:H50">
    <cfRule type="containsText" dxfId="0" priority="1" operator="containsText" text="fgsd">
      <formula>NOT(ISERROR(SEARCH("fgsd",E50)))</formula>
    </cfRule>
  </conditionalFormatting>
  <hyperlinks>
    <hyperlink ref="F10" r:id="rId1"/>
    <hyperlink ref="F11" r:id="rId2" display="www.basacapital.com.py"/>
  </hyperlinks>
  <printOptions horizontalCentered="1" verticalCentered="1"/>
  <pageMargins left="0.23622047244094491" right="0.23622047244094491" top="0.94488188976377963" bottom="0.74803149606299213" header="0.31496062992125984" footer="0.31496062992125984"/>
  <pageSetup paperSize="9" scale="80" fitToHeight="0" orientation="portrait" r:id="rId3"/>
  <headerFooter>
    <oddHeader>&amp;C&amp;G</oddHeader>
  </headerFooter>
  <legacyDrawing r:id="rId4"/>
  <legacyDrawingHF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J94"/>
  <sheetViews>
    <sheetView topLeftCell="A43" zoomScale="80" zoomScaleNormal="80" workbookViewId="0">
      <selection activeCell="E62" sqref="E62"/>
    </sheetView>
  </sheetViews>
  <sheetFormatPr baseColWidth="10" defaultRowHeight="15" x14ac:dyDescent="0.25"/>
  <cols>
    <col min="1" max="1" width="42.7109375" customWidth="1"/>
    <col min="2" max="2" width="15.140625" customWidth="1"/>
    <col min="3" max="3" width="17.140625" customWidth="1"/>
    <col min="4" max="4" width="42.5703125" customWidth="1"/>
    <col min="5" max="5" width="15" bestFit="1" customWidth="1"/>
    <col min="6" max="6" width="17" customWidth="1"/>
    <col min="8" max="8" width="17.28515625" style="204" bestFit="1" customWidth="1"/>
  </cols>
  <sheetData>
    <row r="1" spans="1:10" ht="32.25" x14ac:dyDescent="0.5">
      <c r="A1" s="283"/>
      <c r="B1" s="283"/>
      <c r="C1" s="283"/>
      <c r="D1" s="283"/>
      <c r="E1" s="283"/>
      <c r="F1" s="283"/>
      <c r="G1" s="20"/>
      <c r="H1" s="202"/>
      <c r="I1" s="20"/>
      <c r="J1" s="20"/>
    </row>
    <row r="2" spans="1:10" ht="22.5" x14ac:dyDescent="0.35">
      <c r="A2" s="291" t="s">
        <v>552</v>
      </c>
      <c r="B2" s="291"/>
      <c r="C2" s="291"/>
      <c r="D2" s="291"/>
      <c r="E2" s="291"/>
      <c r="F2" s="291"/>
      <c r="G2" s="21"/>
      <c r="H2" s="203"/>
      <c r="I2" s="21"/>
      <c r="J2" s="21"/>
    </row>
    <row r="3" spans="1:10" ht="22.5" x14ac:dyDescent="0.35">
      <c r="A3" s="292" t="s">
        <v>436</v>
      </c>
      <c r="B3" s="292"/>
      <c r="C3" s="292"/>
      <c r="D3" s="292"/>
      <c r="E3" s="292"/>
      <c r="F3" s="292"/>
      <c r="G3" s="21"/>
      <c r="H3" s="203"/>
      <c r="I3" s="21"/>
      <c r="J3" s="21"/>
    </row>
    <row r="4" spans="1:10" x14ac:dyDescent="0.25">
      <c r="A4" s="34" t="s">
        <v>72</v>
      </c>
      <c r="B4" s="26" t="s">
        <v>520</v>
      </c>
      <c r="C4" s="26" t="s">
        <v>437</v>
      </c>
      <c r="D4" s="35" t="s">
        <v>73</v>
      </c>
      <c r="E4" s="273" t="s">
        <v>520</v>
      </c>
      <c r="F4" s="26" t="s">
        <v>437</v>
      </c>
    </row>
    <row r="5" spans="1:10" x14ac:dyDescent="0.25">
      <c r="A5" s="22" t="s">
        <v>47</v>
      </c>
      <c r="B5" s="44"/>
      <c r="C5" s="25"/>
      <c r="D5" s="24" t="s">
        <v>74</v>
      </c>
      <c r="E5" s="25"/>
      <c r="F5" s="25"/>
    </row>
    <row r="6" spans="1:10" x14ac:dyDescent="0.25">
      <c r="A6" s="22" t="s">
        <v>266</v>
      </c>
      <c r="B6" s="45">
        <f>SUM(B7:B9)</f>
        <v>865544664</v>
      </c>
      <c r="C6" s="45">
        <f>SUM(C7:C9)</f>
        <v>751001613</v>
      </c>
      <c r="D6" s="24" t="s">
        <v>469</v>
      </c>
      <c r="E6" s="45">
        <f>SUM(E7:E11)</f>
        <v>49015102</v>
      </c>
      <c r="F6" s="161">
        <f>SUM(F7:F9)</f>
        <v>76580161</v>
      </c>
    </row>
    <row r="7" spans="1:10" x14ac:dyDescent="0.25">
      <c r="A7" s="18" t="s">
        <v>48</v>
      </c>
      <c r="B7" s="44">
        <v>0</v>
      </c>
      <c r="C7" s="162">
        <v>0</v>
      </c>
      <c r="D7" s="19" t="s">
        <v>75</v>
      </c>
      <c r="E7" s="44">
        <v>0</v>
      </c>
      <c r="F7" s="162">
        <v>0</v>
      </c>
    </row>
    <row r="8" spans="1:10" x14ac:dyDescent="0.25">
      <c r="A8" s="18" t="s">
        <v>49</v>
      </c>
      <c r="B8" s="44">
        <v>0</v>
      </c>
      <c r="C8" s="162">
        <v>0</v>
      </c>
      <c r="D8" s="19" t="s">
        <v>470</v>
      </c>
      <c r="E8" s="44">
        <f>45015102+4000000</f>
        <v>49015102</v>
      </c>
      <c r="F8" s="162">
        <v>20167524</v>
      </c>
    </row>
    <row r="9" spans="1:10" s="60" customFormat="1" ht="30" x14ac:dyDescent="0.25">
      <c r="A9" s="62" t="s">
        <v>50</v>
      </c>
      <c r="B9" s="63">
        <v>865544664</v>
      </c>
      <c r="C9" s="163">
        <v>751001613</v>
      </c>
      <c r="D9" s="64" t="s">
        <v>277</v>
      </c>
      <c r="E9" s="63">
        <v>0</v>
      </c>
      <c r="F9" s="163">
        <v>56412637</v>
      </c>
      <c r="H9" s="205"/>
    </row>
    <row r="10" spans="1:10" x14ac:dyDescent="0.25">
      <c r="A10" s="18"/>
      <c r="B10" s="44"/>
      <c r="C10" s="162"/>
      <c r="D10" s="19"/>
      <c r="E10" s="44">
        <v>0</v>
      </c>
      <c r="F10" s="162"/>
    </row>
    <row r="11" spans="1:10" x14ac:dyDescent="0.25">
      <c r="A11" s="22" t="s">
        <v>268</v>
      </c>
      <c r="B11" s="45">
        <f>SUM(B12:B14)</f>
        <v>342930411</v>
      </c>
      <c r="C11" s="45">
        <f>SUM(C12:C14)</f>
        <v>0</v>
      </c>
      <c r="D11" s="19" t="s">
        <v>77</v>
      </c>
      <c r="E11" s="44">
        <v>0</v>
      </c>
      <c r="F11" s="162">
        <v>0</v>
      </c>
    </row>
    <row r="12" spans="1:10" x14ac:dyDescent="0.25">
      <c r="A12" s="18" t="s">
        <v>51</v>
      </c>
      <c r="B12" s="44">
        <v>0</v>
      </c>
      <c r="C12" s="162">
        <v>0</v>
      </c>
      <c r="D12" s="19"/>
      <c r="E12" s="44"/>
      <c r="F12" s="162"/>
    </row>
    <row r="13" spans="1:10" x14ac:dyDescent="0.25">
      <c r="A13" s="18" t="s">
        <v>52</v>
      </c>
      <c r="B13" s="44">
        <v>342930411</v>
      </c>
      <c r="C13" s="162">
        <v>0</v>
      </c>
      <c r="D13" s="24" t="s">
        <v>278</v>
      </c>
      <c r="E13" s="45">
        <v>0</v>
      </c>
      <c r="F13" s="161">
        <f>SUM(F15:F28)</f>
        <v>0</v>
      </c>
    </row>
    <row r="14" spans="1:10" ht="30" x14ac:dyDescent="0.25">
      <c r="A14" s="18" t="s">
        <v>265</v>
      </c>
      <c r="B14" s="44">
        <v>0</v>
      </c>
      <c r="C14" s="162">
        <v>0</v>
      </c>
      <c r="D14" s="19" t="s">
        <v>78</v>
      </c>
      <c r="E14" s="44">
        <v>0</v>
      </c>
      <c r="F14" s="162">
        <v>0</v>
      </c>
    </row>
    <row r="15" spans="1:10" x14ac:dyDescent="0.25">
      <c r="A15" s="18" t="s">
        <v>53</v>
      </c>
      <c r="B15" s="44">
        <v>0</v>
      </c>
      <c r="C15" s="162"/>
      <c r="D15" s="19" t="s">
        <v>423</v>
      </c>
      <c r="E15" s="44">
        <v>0</v>
      </c>
      <c r="F15" s="162">
        <v>0</v>
      </c>
    </row>
    <row r="16" spans="1:10" x14ac:dyDescent="0.25">
      <c r="A16" s="18"/>
      <c r="B16" s="44"/>
      <c r="C16" s="162"/>
      <c r="D16" s="19" t="s">
        <v>79</v>
      </c>
      <c r="E16" s="44">
        <v>0</v>
      </c>
      <c r="F16" s="162"/>
    </row>
    <row r="17" spans="1:6" x14ac:dyDescent="0.25">
      <c r="A17" s="22" t="s">
        <v>267</v>
      </c>
      <c r="B17" s="45">
        <v>0</v>
      </c>
      <c r="C17" s="161">
        <v>0</v>
      </c>
      <c r="E17" s="25"/>
      <c r="F17" s="162"/>
    </row>
    <row r="18" spans="1:6" x14ac:dyDescent="0.25">
      <c r="A18" s="18" t="s">
        <v>54</v>
      </c>
      <c r="B18" s="44">
        <v>0</v>
      </c>
      <c r="C18" s="162">
        <v>0</v>
      </c>
      <c r="D18" s="24" t="s">
        <v>279</v>
      </c>
      <c r="E18" s="45">
        <f>SUM(E20:E23)</f>
        <v>12223335</v>
      </c>
      <c r="F18" s="161">
        <v>0</v>
      </c>
    </row>
    <row r="19" spans="1:6" x14ac:dyDescent="0.25">
      <c r="A19" s="18" t="s">
        <v>55</v>
      </c>
      <c r="B19" s="44">
        <v>0</v>
      </c>
      <c r="C19" s="162">
        <v>0</v>
      </c>
      <c r="D19" s="19" t="s">
        <v>80</v>
      </c>
      <c r="E19" s="44">
        <v>0</v>
      </c>
      <c r="F19" s="162">
        <v>0</v>
      </c>
    </row>
    <row r="20" spans="1:6" x14ac:dyDescent="0.25">
      <c r="A20" s="18" t="s">
        <v>56</v>
      </c>
      <c r="B20" s="44">
        <v>0</v>
      </c>
      <c r="C20" s="162">
        <v>0</v>
      </c>
      <c r="D20" s="19" t="s">
        <v>81</v>
      </c>
      <c r="E20" s="44">
        <v>0</v>
      </c>
      <c r="F20" s="162">
        <v>0</v>
      </c>
    </row>
    <row r="21" spans="1:6" x14ac:dyDescent="0.25">
      <c r="A21" s="18" t="s">
        <v>271</v>
      </c>
      <c r="B21" s="44">
        <v>0</v>
      </c>
      <c r="C21" s="162">
        <v>0</v>
      </c>
      <c r="D21" s="19" t="s">
        <v>82</v>
      </c>
      <c r="E21" s="44">
        <v>0</v>
      </c>
      <c r="F21" s="162">
        <v>0</v>
      </c>
    </row>
    <row r="22" spans="1:6" ht="30" x14ac:dyDescent="0.25">
      <c r="A22" s="18" t="s">
        <v>57</v>
      </c>
      <c r="B22" s="44">
        <v>0</v>
      </c>
      <c r="C22" s="162">
        <v>0</v>
      </c>
      <c r="D22" s="19" t="s">
        <v>83</v>
      </c>
      <c r="E22" s="44">
        <v>7140000</v>
      </c>
      <c r="F22" s="162">
        <v>0</v>
      </c>
    </row>
    <row r="23" spans="1:6" ht="30" x14ac:dyDescent="0.25">
      <c r="A23" s="18" t="s">
        <v>275</v>
      </c>
      <c r="B23" s="44">
        <v>0</v>
      </c>
      <c r="C23" s="162">
        <v>0</v>
      </c>
      <c r="D23" s="198" t="s">
        <v>438</v>
      </c>
      <c r="E23" s="115">
        <v>5083335</v>
      </c>
      <c r="F23" s="162"/>
    </row>
    <row r="24" spans="1:6" ht="30" x14ac:dyDescent="0.25">
      <c r="A24" s="18" t="s">
        <v>58</v>
      </c>
      <c r="B24" s="44">
        <v>0</v>
      </c>
      <c r="C24" s="162">
        <v>0</v>
      </c>
      <c r="D24" s="24" t="s">
        <v>280</v>
      </c>
      <c r="E24" s="45">
        <f>SUM(E25:E27)</f>
        <v>0</v>
      </c>
      <c r="F24" s="161">
        <v>0</v>
      </c>
    </row>
    <row r="25" spans="1:6" x14ac:dyDescent="0.25">
      <c r="A25" s="18"/>
      <c r="B25" s="44"/>
      <c r="C25" s="162"/>
      <c r="D25" s="19" t="s">
        <v>84</v>
      </c>
      <c r="E25" s="44">
        <v>0</v>
      </c>
      <c r="F25" s="162">
        <v>0</v>
      </c>
    </row>
    <row r="26" spans="1:6" x14ac:dyDescent="0.25">
      <c r="A26" s="22" t="s">
        <v>59</v>
      </c>
      <c r="B26" s="45">
        <f>SUM(B27)</f>
        <v>39362745</v>
      </c>
      <c r="C26" s="161">
        <f>SUM(C27)</f>
        <v>45937071</v>
      </c>
      <c r="D26" s="19" t="s">
        <v>291</v>
      </c>
      <c r="E26" s="44">
        <v>0</v>
      </c>
      <c r="F26" s="162">
        <v>0</v>
      </c>
    </row>
    <row r="27" spans="1:6" x14ac:dyDescent="0.25">
      <c r="A27" s="18" t="s">
        <v>269</v>
      </c>
      <c r="B27" s="44">
        <f>39143117+219628</f>
        <v>39362745</v>
      </c>
      <c r="C27" s="162">
        <v>45937071</v>
      </c>
      <c r="D27" s="19" t="s">
        <v>292</v>
      </c>
      <c r="E27" s="44">
        <v>0</v>
      </c>
      <c r="F27" s="162">
        <v>0</v>
      </c>
    </row>
    <row r="28" spans="1:6" x14ac:dyDescent="0.25">
      <c r="A28" s="18"/>
      <c r="B28" s="44"/>
      <c r="C28" s="162"/>
      <c r="D28" s="19"/>
      <c r="E28" s="44"/>
      <c r="F28" s="162"/>
    </row>
    <row r="29" spans="1:6" x14ac:dyDescent="0.25">
      <c r="A29" s="22" t="s">
        <v>60</v>
      </c>
      <c r="B29" s="41">
        <f>+B26+B11+B6</f>
        <v>1247837820</v>
      </c>
      <c r="C29" s="164">
        <f>+C6+C11+C17+C26</f>
        <v>796938684</v>
      </c>
      <c r="D29" s="24" t="s">
        <v>85</v>
      </c>
      <c r="E29" s="45">
        <f>+E24+E18+E13+E6</f>
        <v>61238437</v>
      </c>
      <c r="F29" s="45">
        <f>+F24+F18+F13+F6</f>
        <v>76580161</v>
      </c>
    </row>
    <row r="30" spans="1:6" x14ac:dyDescent="0.25">
      <c r="A30" s="18"/>
      <c r="B30" s="44"/>
      <c r="C30" s="25"/>
      <c r="D30" s="19"/>
      <c r="E30" s="44"/>
      <c r="F30" s="162"/>
    </row>
    <row r="31" spans="1:6" x14ac:dyDescent="0.25">
      <c r="A31" s="22" t="s">
        <v>61</v>
      </c>
      <c r="B31" s="45">
        <v>0</v>
      </c>
      <c r="C31" s="33">
        <v>0</v>
      </c>
      <c r="D31" s="24" t="s">
        <v>86</v>
      </c>
      <c r="E31" s="44"/>
      <c r="F31" s="162"/>
    </row>
    <row r="32" spans="1:6" x14ac:dyDescent="0.25">
      <c r="A32" s="22"/>
      <c r="B32" s="45"/>
      <c r="C32" s="33"/>
      <c r="D32" s="24" t="s">
        <v>87</v>
      </c>
      <c r="E32" s="45">
        <v>0</v>
      </c>
      <c r="F32" s="161">
        <v>0</v>
      </c>
    </row>
    <row r="33" spans="1:6" ht="30" x14ac:dyDescent="0.25">
      <c r="A33" s="22" t="s">
        <v>161</v>
      </c>
      <c r="B33" s="45">
        <f>SUM(B34:B38)</f>
        <v>0</v>
      </c>
      <c r="C33" s="161">
        <f>SUM(C35:C36)</f>
        <v>0</v>
      </c>
      <c r="D33" s="19" t="s">
        <v>281</v>
      </c>
      <c r="E33" s="44">
        <v>0</v>
      </c>
      <c r="F33" s="162">
        <v>0</v>
      </c>
    </row>
    <row r="34" spans="1:6" x14ac:dyDescent="0.25">
      <c r="A34" s="18" t="s">
        <v>51</v>
      </c>
      <c r="B34" s="45">
        <v>0</v>
      </c>
      <c r="C34" s="161">
        <v>0</v>
      </c>
      <c r="D34" s="19" t="s">
        <v>75</v>
      </c>
      <c r="E34" s="44">
        <v>0</v>
      </c>
      <c r="F34" s="162">
        <v>0</v>
      </c>
    </row>
    <row r="35" spans="1:6" x14ac:dyDescent="0.25">
      <c r="A35" s="18" t="s">
        <v>52</v>
      </c>
      <c r="B35" s="45">
        <v>0</v>
      </c>
      <c r="C35" s="161">
        <v>0</v>
      </c>
      <c r="D35" s="19" t="s">
        <v>282</v>
      </c>
      <c r="E35" s="44">
        <v>0</v>
      </c>
      <c r="F35" s="162">
        <v>0</v>
      </c>
    </row>
    <row r="36" spans="1:6" ht="30" x14ac:dyDescent="0.25">
      <c r="A36" s="18" t="s">
        <v>422</v>
      </c>
      <c r="B36" s="45"/>
      <c r="C36" s="161">
        <v>0</v>
      </c>
      <c r="D36" s="19"/>
      <c r="E36" s="44"/>
      <c r="F36" s="162"/>
    </row>
    <row r="37" spans="1:6" ht="30" x14ac:dyDescent="0.25">
      <c r="A37" s="18" t="s">
        <v>62</v>
      </c>
      <c r="B37" s="45">
        <v>0</v>
      </c>
      <c r="C37" s="33">
        <v>0</v>
      </c>
      <c r="D37" s="19" t="s">
        <v>283</v>
      </c>
      <c r="E37" s="44">
        <v>0</v>
      </c>
      <c r="F37" s="162">
        <v>0</v>
      </c>
    </row>
    <row r="38" spans="1:6" x14ac:dyDescent="0.25">
      <c r="A38" s="18" t="s">
        <v>53</v>
      </c>
      <c r="B38" s="45">
        <v>0</v>
      </c>
      <c r="C38" s="33">
        <v>0</v>
      </c>
      <c r="D38" s="19" t="s">
        <v>76</v>
      </c>
      <c r="E38" s="44">
        <v>0</v>
      </c>
      <c r="F38" s="162">
        <v>0</v>
      </c>
    </row>
    <row r="39" spans="1:6" x14ac:dyDescent="0.25">
      <c r="A39" s="18"/>
      <c r="B39" s="45"/>
      <c r="C39" s="33"/>
      <c r="D39" s="19"/>
      <c r="E39" s="44"/>
      <c r="F39" s="162"/>
    </row>
    <row r="40" spans="1:6" x14ac:dyDescent="0.25">
      <c r="A40" s="22" t="s">
        <v>270</v>
      </c>
      <c r="B40" s="45">
        <f>SUM(B41:B44)</f>
        <v>1532235372</v>
      </c>
      <c r="C40" s="114">
        <f>+C41+C42+C43</f>
        <v>1398843205</v>
      </c>
      <c r="D40" s="24" t="s">
        <v>278</v>
      </c>
      <c r="E40" s="45">
        <v>0</v>
      </c>
      <c r="F40" s="161">
        <v>0</v>
      </c>
    </row>
    <row r="41" spans="1:6" x14ac:dyDescent="0.25">
      <c r="A41" s="188" t="s">
        <v>51</v>
      </c>
      <c r="B41" s="189">
        <v>0</v>
      </c>
      <c r="C41" s="190">
        <v>0</v>
      </c>
      <c r="D41" s="19" t="s">
        <v>88</v>
      </c>
      <c r="E41" s="44">
        <v>0</v>
      </c>
      <c r="F41" s="162">
        <v>0</v>
      </c>
    </row>
    <row r="42" spans="1:6" x14ac:dyDescent="0.25">
      <c r="A42" s="18" t="s">
        <v>52</v>
      </c>
      <c r="B42" s="44">
        <v>681235372</v>
      </c>
      <c r="C42" s="162">
        <v>648843205</v>
      </c>
      <c r="D42" s="19" t="s">
        <v>79</v>
      </c>
      <c r="E42" s="44">
        <v>0</v>
      </c>
      <c r="F42" s="162">
        <v>0</v>
      </c>
    </row>
    <row r="43" spans="1:6" x14ac:dyDescent="0.25">
      <c r="A43" s="18" t="s">
        <v>62</v>
      </c>
      <c r="B43" s="44">
        <v>851000000</v>
      </c>
      <c r="C43" s="115">
        <v>750000000</v>
      </c>
      <c r="D43" s="19"/>
      <c r="E43" s="44"/>
      <c r="F43" s="162"/>
    </row>
    <row r="44" spans="1:6" x14ac:dyDescent="0.25">
      <c r="A44" s="18" t="s">
        <v>53</v>
      </c>
      <c r="B44" s="44">
        <v>0</v>
      </c>
      <c r="C44" s="25">
        <v>0</v>
      </c>
      <c r="D44" s="24" t="s">
        <v>284</v>
      </c>
      <c r="E44" s="45">
        <v>0</v>
      </c>
      <c r="F44" s="161">
        <v>0</v>
      </c>
    </row>
    <row r="45" spans="1:6" x14ac:dyDescent="0.25">
      <c r="A45" s="18"/>
      <c r="B45" s="44"/>
      <c r="C45" s="25"/>
      <c r="D45" s="19" t="s">
        <v>89</v>
      </c>
      <c r="E45" s="44">
        <v>0</v>
      </c>
      <c r="F45" s="162">
        <v>0</v>
      </c>
    </row>
    <row r="46" spans="1:6" x14ac:dyDescent="0.25">
      <c r="A46" s="22" t="s">
        <v>63</v>
      </c>
      <c r="B46" s="45">
        <v>0</v>
      </c>
      <c r="C46" s="33">
        <v>0</v>
      </c>
      <c r="D46" s="19" t="s">
        <v>285</v>
      </c>
      <c r="E46" s="44">
        <v>0</v>
      </c>
      <c r="F46" s="162">
        <v>0</v>
      </c>
    </row>
    <row r="47" spans="1:6" x14ac:dyDescent="0.25">
      <c r="A47" s="18" t="s">
        <v>54</v>
      </c>
      <c r="B47" s="44">
        <v>0</v>
      </c>
      <c r="C47" s="25">
        <v>0</v>
      </c>
      <c r="D47" s="19" t="s">
        <v>286</v>
      </c>
      <c r="E47" s="44">
        <v>0</v>
      </c>
      <c r="F47" s="162">
        <v>0</v>
      </c>
    </row>
    <row r="48" spans="1:6" x14ac:dyDescent="0.25">
      <c r="A48" s="18" t="s">
        <v>56</v>
      </c>
      <c r="B48" s="44">
        <v>0</v>
      </c>
      <c r="C48" s="25">
        <v>0</v>
      </c>
      <c r="D48" s="19"/>
      <c r="E48" s="44"/>
      <c r="F48" s="162"/>
    </row>
    <row r="49" spans="1:6" x14ac:dyDescent="0.25">
      <c r="A49" s="18" t="s">
        <v>64</v>
      </c>
      <c r="B49" s="44">
        <v>0</v>
      </c>
      <c r="C49" s="25">
        <v>0</v>
      </c>
      <c r="D49" s="24" t="s">
        <v>90</v>
      </c>
      <c r="E49" s="45">
        <v>0</v>
      </c>
      <c r="F49" s="161">
        <v>0</v>
      </c>
    </row>
    <row r="50" spans="1:6" x14ac:dyDescent="0.25">
      <c r="A50" s="18" t="s">
        <v>271</v>
      </c>
      <c r="B50" s="44">
        <v>0</v>
      </c>
      <c r="C50" s="25">
        <v>0</v>
      </c>
      <c r="D50" s="19"/>
      <c r="E50" s="44"/>
      <c r="F50" s="162"/>
    </row>
    <row r="51" spans="1:6" ht="30" x14ac:dyDescent="0.25">
      <c r="A51" s="18" t="s">
        <v>57</v>
      </c>
      <c r="B51" s="44">
        <v>0</v>
      </c>
      <c r="C51" s="25">
        <v>0</v>
      </c>
      <c r="D51" s="24" t="s">
        <v>91</v>
      </c>
      <c r="E51" s="45">
        <f>+E49+E29</f>
        <v>61238437</v>
      </c>
      <c r="F51" s="161">
        <f>+F29+F49</f>
        <v>76580161</v>
      </c>
    </row>
    <row r="52" spans="1:6" ht="30" x14ac:dyDescent="0.25">
      <c r="A52" s="18" t="s">
        <v>272</v>
      </c>
      <c r="B52" s="44">
        <v>0</v>
      </c>
      <c r="C52" s="25">
        <v>0</v>
      </c>
      <c r="E52" s="25"/>
      <c r="F52" s="162"/>
    </row>
    <row r="53" spans="1:6" ht="30" x14ac:dyDescent="0.25">
      <c r="A53" s="18" t="s">
        <v>58</v>
      </c>
      <c r="B53" s="44">
        <v>0</v>
      </c>
      <c r="C53" s="25">
        <v>0</v>
      </c>
      <c r="E53" s="25"/>
      <c r="F53" s="162"/>
    </row>
    <row r="54" spans="1:6" x14ac:dyDescent="0.25">
      <c r="A54" s="18"/>
      <c r="B54" s="44"/>
      <c r="C54" s="25"/>
      <c r="E54" s="25"/>
      <c r="F54" s="162"/>
    </row>
    <row r="55" spans="1:6" x14ac:dyDescent="0.25">
      <c r="A55" s="22" t="s">
        <v>276</v>
      </c>
      <c r="B55" s="45">
        <v>0</v>
      </c>
      <c r="C55" s="33">
        <v>0</v>
      </c>
      <c r="E55" s="25"/>
      <c r="F55" s="162"/>
    </row>
    <row r="56" spans="1:6" x14ac:dyDescent="0.25">
      <c r="A56" s="18" t="s">
        <v>65</v>
      </c>
      <c r="B56" s="44">
        <v>0</v>
      </c>
      <c r="C56" s="25">
        <v>0</v>
      </c>
      <c r="E56" s="25"/>
      <c r="F56" s="162"/>
    </row>
    <row r="57" spans="1:6" x14ac:dyDescent="0.25">
      <c r="A57" s="18"/>
      <c r="B57" s="44"/>
      <c r="C57" s="25"/>
      <c r="E57" s="25"/>
      <c r="F57" s="162"/>
    </row>
    <row r="58" spans="1:6" ht="30" x14ac:dyDescent="0.25">
      <c r="A58" s="22" t="s">
        <v>273</v>
      </c>
      <c r="B58" s="45">
        <v>0</v>
      </c>
      <c r="C58" s="33">
        <v>0</v>
      </c>
      <c r="E58" s="25"/>
      <c r="F58" s="162"/>
    </row>
    <row r="59" spans="1:6" x14ac:dyDescent="0.25">
      <c r="A59" s="23" t="s">
        <v>66</v>
      </c>
      <c r="B59" s="44">
        <v>0</v>
      </c>
      <c r="C59" s="25">
        <v>0</v>
      </c>
      <c r="E59" s="25"/>
      <c r="F59" s="162"/>
    </row>
    <row r="60" spans="1:6" x14ac:dyDescent="0.25">
      <c r="A60" s="18" t="s">
        <v>67</v>
      </c>
      <c r="B60" s="44">
        <v>0</v>
      </c>
      <c r="C60" s="25">
        <v>0</v>
      </c>
      <c r="D60" s="19"/>
      <c r="E60" s="44"/>
      <c r="F60" s="162"/>
    </row>
    <row r="61" spans="1:6" x14ac:dyDescent="0.25">
      <c r="A61" s="18" t="s">
        <v>68</v>
      </c>
      <c r="B61" s="44">
        <v>0</v>
      </c>
      <c r="C61" s="25">
        <v>0</v>
      </c>
      <c r="D61" s="24" t="s">
        <v>92</v>
      </c>
      <c r="E61" s="45">
        <v>0</v>
      </c>
      <c r="F61" s="161">
        <v>0</v>
      </c>
    </row>
    <row r="62" spans="1:6" ht="30" x14ac:dyDescent="0.25">
      <c r="A62" s="18" t="s">
        <v>69</v>
      </c>
      <c r="B62" s="44">
        <v>0</v>
      </c>
      <c r="C62" s="25">
        <v>0</v>
      </c>
      <c r="D62" s="19" t="s">
        <v>93</v>
      </c>
      <c r="E62" s="45">
        <v>2718834755</v>
      </c>
      <c r="F62" s="161">
        <v>2119201728</v>
      </c>
    </row>
    <row r="63" spans="1:6" x14ac:dyDescent="0.25">
      <c r="A63" s="18"/>
      <c r="B63" s="44"/>
      <c r="C63" s="25"/>
      <c r="D63" s="19" t="s">
        <v>425</v>
      </c>
      <c r="E63" s="33"/>
      <c r="F63" s="161"/>
    </row>
    <row r="64" spans="1:6" x14ac:dyDescent="0.25">
      <c r="A64" s="22" t="s">
        <v>274</v>
      </c>
      <c r="B64" s="45">
        <v>0</v>
      </c>
      <c r="C64" s="33">
        <v>0</v>
      </c>
      <c r="E64" s="25"/>
      <c r="F64" s="162"/>
    </row>
    <row r="65" spans="1:8" x14ac:dyDescent="0.25">
      <c r="A65" s="18" t="s">
        <v>213</v>
      </c>
      <c r="B65" s="44">
        <v>0</v>
      </c>
      <c r="C65" s="25">
        <v>0</v>
      </c>
      <c r="D65" s="19"/>
      <c r="E65" s="25"/>
      <c r="F65" s="162"/>
    </row>
    <row r="66" spans="1:8" x14ac:dyDescent="0.25">
      <c r="A66" s="18"/>
      <c r="B66" s="44"/>
      <c r="C66" s="25"/>
      <c r="D66" s="5"/>
      <c r="E66" s="25"/>
      <c r="F66" s="162"/>
    </row>
    <row r="67" spans="1:8" x14ac:dyDescent="0.25">
      <c r="A67" s="22" t="s">
        <v>70</v>
      </c>
      <c r="B67" s="45">
        <f>+B40+B55+B58+B33</f>
        <v>1532235372</v>
      </c>
      <c r="C67" s="113">
        <f>+C33+C64+C58+C55+C46+C40</f>
        <v>1398843205</v>
      </c>
      <c r="D67" s="5"/>
      <c r="E67" s="25"/>
      <c r="F67" s="162"/>
    </row>
    <row r="68" spans="1:8" x14ac:dyDescent="0.25">
      <c r="A68" s="18"/>
      <c r="B68" s="44"/>
      <c r="C68" s="25"/>
      <c r="D68" s="5"/>
      <c r="E68" s="25"/>
      <c r="F68" s="162"/>
    </row>
    <row r="69" spans="1:8" x14ac:dyDescent="0.25">
      <c r="A69" s="36" t="s">
        <v>71</v>
      </c>
      <c r="B69" s="41">
        <f>+B67+B29</f>
        <v>2780073192</v>
      </c>
      <c r="C69" s="41">
        <f>+C67+C29</f>
        <v>2195781889</v>
      </c>
      <c r="D69" s="37" t="s">
        <v>94</v>
      </c>
      <c r="E69" s="41">
        <f>+E51+E62</f>
        <v>2780073192</v>
      </c>
      <c r="F69" s="69">
        <f>+F62+F51</f>
        <v>2195781889</v>
      </c>
      <c r="G69" s="31"/>
      <c r="H69" s="204">
        <f>+B69-E69</f>
        <v>0</v>
      </c>
    </row>
    <row r="72" spans="1:8" x14ac:dyDescent="0.25">
      <c r="A72" s="34"/>
      <c r="B72" s="26" t="s">
        <v>520</v>
      </c>
      <c r="C72" s="26" t="s">
        <v>437</v>
      </c>
      <c r="D72" s="26"/>
      <c r="E72" s="26" t="s">
        <v>520</v>
      </c>
      <c r="F72" s="26" t="s">
        <v>437</v>
      </c>
    </row>
    <row r="73" spans="1:8" ht="30" x14ac:dyDescent="0.25">
      <c r="A73" s="67" t="s">
        <v>287</v>
      </c>
      <c r="B73" s="183">
        <v>1530379000</v>
      </c>
      <c r="C73" s="183">
        <v>1395893708</v>
      </c>
      <c r="D73" s="67" t="s">
        <v>289</v>
      </c>
      <c r="E73" s="183">
        <v>1530379000</v>
      </c>
      <c r="F73" s="183">
        <v>1395893708</v>
      </c>
    </row>
    <row r="74" spans="1:8" x14ac:dyDescent="0.25">
      <c r="A74" s="65" t="s">
        <v>288</v>
      </c>
      <c r="B74" s="66">
        <f>+B73</f>
        <v>1530379000</v>
      </c>
      <c r="C74" s="116">
        <f>+C73</f>
        <v>1395893708</v>
      </c>
      <c r="D74" s="65" t="s">
        <v>290</v>
      </c>
      <c r="E74" s="66">
        <f>+E73</f>
        <v>1530379000</v>
      </c>
      <c r="F74" s="116">
        <f>SUM(F73)</f>
        <v>1395893708</v>
      </c>
    </row>
    <row r="75" spans="1:8" x14ac:dyDescent="0.25">
      <c r="A75" s="24"/>
      <c r="B75" s="117"/>
      <c r="C75" s="118"/>
      <c r="D75" s="24"/>
      <c r="E75" s="117"/>
      <c r="F75" s="118"/>
    </row>
    <row r="76" spans="1:8" x14ac:dyDescent="0.25">
      <c r="A76" s="24"/>
      <c r="B76" s="117"/>
      <c r="C76" s="118"/>
      <c r="D76" s="24"/>
      <c r="E76" s="117"/>
      <c r="F76" s="118"/>
    </row>
    <row r="77" spans="1:8" x14ac:dyDescent="0.25">
      <c r="A77" s="24"/>
      <c r="B77" s="117"/>
      <c r="C77" s="118"/>
      <c r="D77" s="24"/>
      <c r="E77" s="117"/>
      <c r="F77" s="118"/>
    </row>
    <row r="78" spans="1:8" x14ac:dyDescent="0.25">
      <c r="A78" s="24"/>
      <c r="B78" s="117"/>
      <c r="C78" s="118"/>
      <c r="D78" s="24"/>
      <c r="E78" s="117"/>
      <c r="F78" s="118"/>
    </row>
    <row r="79" spans="1:8" x14ac:dyDescent="0.25">
      <c r="A79" s="24"/>
      <c r="B79" s="117"/>
      <c r="C79" s="118"/>
      <c r="D79" s="24"/>
      <c r="E79" s="117"/>
      <c r="F79" s="118"/>
    </row>
    <row r="80" spans="1:8" x14ac:dyDescent="0.25">
      <c r="A80" s="24"/>
      <c r="B80" s="117"/>
      <c r="C80" s="118"/>
      <c r="D80" s="24"/>
      <c r="E80" s="117"/>
      <c r="F80" s="118"/>
    </row>
    <row r="81" spans="1:6" x14ac:dyDescent="0.25">
      <c r="A81" s="24"/>
      <c r="B81" s="117"/>
      <c r="C81" s="118"/>
      <c r="D81" s="24"/>
      <c r="E81" s="117"/>
      <c r="F81" s="118"/>
    </row>
    <row r="82" spans="1:6" x14ac:dyDescent="0.25">
      <c r="A82" s="24"/>
      <c r="B82" s="117"/>
      <c r="C82" s="118"/>
      <c r="D82" s="24"/>
      <c r="E82" s="117"/>
      <c r="F82" s="118"/>
    </row>
    <row r="83" spans="1:6" x14ac:dyDescent="0.25">
      <c r="A83" s="24"/>
      <c r="B83" s="117"/>
      <c r="C83" s="118"/>
      <c r="D83" s="24"/>
      <c r="E83" s="117"/>
      <c r="F83" s="118"/>
    </row>
    <row r="84" spans="1:6" x14ac:dyDescent="0.25">
      <c r="A84" s="24"/>
      <c r="B84" s="117"/>
      <c r="C84" s="118"/>
      <c r="D84" s="24"/>
      <c r="E84" s="117"/>
      <c r="F84" s="118"/>
    </row>
    <row r="85" spans="1:6" x14ac:dyDescent="0.25">
      <c r="A85" s="24"/>
      <c r="B85" s="117"/>
      <c r="C85" s="118"/>
      <c r="D85" s="24"/>
      <c r="E85" s="117"/>
      <c r="F85" s="118"/>
    </row>
    <row r="86" spans="1:6" x14ac:dyDescent="0.25">
      <c r="A86" s="24"/>
      <c r="B86" s="117"/>
      <c r="C86" s="118"/>
      <c r="D86" s="24"/>
      <c r="E86" s="117"/>
      <c r="F86" s="118"/>
    </row>
    <row r="87" spans="1:6" x14ac:dyDescent="0.25">
      <c r="A87" s="24"/>
      <c r="B87" s="117"/>
      <c r="C87" s="118"/>
      <c r="D87" s="24"/>
      <c r="E87" s="117"/>
      <c r="F87" s="118"/>
    </row>
    <row r="88" spans="1:6" x14ac:dyDescent="0.25">
      <c r="A88" s="24"/>
      <c r="B88" s="117"/>
      <c r="C88" s="118"/>
      <c r="D88" s="24"/>
      <c r="E88" s="117"/>
      <c r="F88" s="118"/>
    </row>
    <row r="89" spans="1:6" x14ac:dyDescent="0.25">
      <c r="A89" s="24"/>
      <c r="B89" s="117"/>
      <c r="C89" s="118"/>
      <c r="D89" s="24"/>
      <c r="E89" s="117"/>
      <c r="F89" s="118"/>
    </row>
    <row r="90" spans="1:6" x14ac:dyDescent="0.25">
      <c r="A90" s="24"/>
      <c r="B90" s="117"/>
      <c r="C90" s="118"/>
      <c r="D90" s="24"/>
      <c r="E90" s="117"/>
      <c r="F90" s="118"/>
    </row>
    <row r="91" spans="1:6" x14ac:dyDescent="0.25">
      <c r="A91" s="24"/>
      <c r="B91" s="117"/>
      <c r="C91" s="118"/>
      <c r="D91" s="24"/>
      <c r="E91" s="117"/>
      <c r="F91" s="118"/>
    </row>
    <row r="92" spans="1:6" x14ac:dyDescent="0.25">
      <c r="A92" s="24"/>
      <c r="B92" s="117"/>
      <c r="C92" s="118"/>
      <c r="D92" s="24"/>
      <c r="E92" s="117"/>
      <c r="F92" s="118"/>
    </row>
    <row r="93" spans="1:6" x14ac:dyDescent="0.25">
      <c r="A93" s="24"/>
      <c r="B93" s="117"/>
      <c r="C93" s="118"/>
      <c r="D93" s="24"/>
      <c r="E93" s="117"/>
      <c r="F93" s="118"/>
    </row>
    <row r="94" spans="1:6" x14ac:dyDescent="0.25">
      <c r="A94" s="24"/>
      <c r="B94" s="117"/>
      <c r="C94" s="118"/>
      <c r="D94" s="24"/>
      <c r="E94" s="117"/>
      <c r="F94" s="118"/>
    </row>
  </sheetData>
  <mergeCells count="3">
    <mergeCell ref="A1:F1"/>
    <mergeCell ref="A2:F2"/>
    <mergeCell ref="A3:F3"/>
  </mergeCells>
  <printOptions horizontalCentered="1"/>
  <pageMargins left="0.23622047244094491" right="0.23622047244094491" top="0.74803149606299213" bottom="0.74803149606299213" header="0.31496062992125984" footer="0.31496062992125984"/>
  <pageSetup paperSize="9" scale="50" orientation="portrait" r:id="rId1"/>
  <headerFooter>
    <oddHeader>&amp;C&amp;G</oddHead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1"/>
  <sheetViews>
    <sheetView topLeftCell="A37" zoomScale="70" zoomScaleNormal="70" workbookViewId="0">
      <selection activeCell="B69" sqref="B69"/>
    </sheetView>
  </sheetViews>
  <sheetFormatPr baseColWidth="10" defaultRowHeight="15" x14ac:dyDescent="0.25"/>
  <cols>
    <col min="1" max="1" width="70.28515625" bestFit="1" customWidth="1"/>
    <col min="2" max="2" width="19.28515625" customWidth="1"/>
    <col min="3" max="3" width="19.28515625" style="217" customWidth="1"/>
    <col min="4" max="4" width="15.28515625" bestFit="1" customWidth="1"/>
  </cols>
  <sheetData>
    <row r="1" spans="1:6" ht="26.25" x14ac:dyDescent="0.4">
      <c r="A1" s="293"/>
      <c r="B1" s="293"/>
      <c r="C1" s="293"/>
      <c r="D1" s="20"/>
      <c r="E1" s="20"/>
      <c r="F1" s="20"/>
    </row>
    <row r="2" spans="1:6" ht="22.5" x14ac:dyDescent="0.35">
      <c r="A2" s="294" t="s">
        <v>521</v>
      </c>
      <c r="B2" s="294"/>
      <c r="C2" s="294"/>
      <c r="D2" s="29"/>
      <c r="E2" s="29"/>
      <c r="F2" s="29"/>
    </row>
    <row r="3" spans="1:6" ht="22.5" x14ac:dyDescent="0.35">
      <c r="A3" s="295" t="s">
        <v>550</v>
      </c>
      <c r="B3" s="295"/>
      <c r="C3" s="295"/>
      <c r="D3" s="29"/>
      <c r="E3" s="29"/>
      <c r="F3" s="29"/>
    </row>
    <row r="4" spans="1:6" x14ac:dyDescent="0.25">
      <c r="A4" s="27" t="s">
        <v>293</v>
      </c>
      <c r="B4" s="26" t="s">
        <v>520</v>
      </c>
      <c r="C4" s="216" t="s">
        <v>551</v>
      </c>
    </row>
    <row r="5" spans="1:6" x14ac:dyDescent="0.25">
      <c r="A5" s="28" t="s">
        <v>95</v>
      </c>
      <c r="B5" s="41">
        <f>SUM(B6:B26)</f>
        <v>1503438418</v>
      </c>
      <c r="C5" s="41">
        <f>SUM(C6:C26)</f>
        <v>160559033</v>
      </c>
    </row>
    <row r="6" spans="1:6" x14ac:dyDescent="0.25">
      <c r="A6" s="17" t="s">
        <v>98</v>
      </c>
      <c r="B6" s="42">
        <v>0</v>
      </c>
      <c r="C6" s="119">
        <v>0</v>
      </c>
    </row>
    <row r="7" spans="1:6" x14ac:dyDescent="0.25">
      <c r="A7" s="17" t="s">
        <v>99</v>
      </c>
      <c r="B7" s="42">
        <v>0</v>
      </c>
      <c r="C7" s="119">
        <v>0</v>
      </c>
    </row>
    <row r="8" spans="1:6" x14ac:dyDescent="0.25">
      <c r="A8" s="17"/>
      <c r="B8" s="17"/>
      <c r="C8" s="119"/>
    </row>
    <row r="9" spans="1:6" x14ac:dyDescent="0.25">
      <c r="A9" s="28" t="s">
        <v>96</v>
      </c>
      <c r="B9" s="17"/>
      <c r="C9" s="119"/>
    </row>
    <row r="10" spans="1:6" x14ac:dyDescent="0.25">
      <c r="A10" s="17" t="s">
        <v>98</v>
      </c>
      <c r="B10" s="17">
        <v>0</v>
      </c>
      <c r="C10" s="119">
        <v>0</v>
      </c>
    </row>
    <row r="11" spans="1:6" x14ac:dyDescent="0.25">
      <c r="A11" s="17" t="s">
        <v>99</v>
      </c>
      <c r="B11" s="17">
        <v>0</v>
      </c>
      <c r="C11" s="119">
        <v>0</v>
      </c>
    </row>
    <row r="12" spans="1:6" x14ac:dyDescent="0.25">
      <c r="A12" s="17"/>
      <c r="B12" s="17"/>
      <c r="C12" s="119"/>
    </row>
    <row r="13" spans="1:6" x14ac:dyDescent="0.25">
      <c r="A13" s="28" t="s">
        <v>97</v>
      </c>
      <c r="B13" s="17"/>
      <c r="C13" s="119"/>
    </row>
    <row r="14" spans="1:6" x14ac:dyDescent="0.25">
      <c r="A14" s="17" t="s">
        <v>100</v>
      </c>
      <c r="B14" s="42"/>
      <c r="C14" s="119">
        <v>0</v>
      </c>
    </row>
    <row r="15" spans="1:6" x14ac:dyDescent="0.25">
      <c r="A15" s="17" t="s">
        <v>101</v>
      </c>
      <c r="C15" s="119">
        <v>0</v>
      </c>
    </row>
    <row r="16" spans="1:6" x14ac:dyDescent="0.25">
      <c r="A16" s="17"/>
      <c r="B16" s="17"/>
      <c r="C16" s="119"/>
    </row>
    <row r="17" spans="1:4" x14ac:dyDescent="0.25">
      <c r="A17" s="17" t="s">
        <v>102</v>
      </c>
      <c r="B17" s="17"/>
      <c r="C17" s="119">
        <v>0</v>
      </c>
    </row>
    <row r="18" spans="1:4" x14ac:dyDescent="0.25">
      <c r="A18" s="17" t="s">
        <v>103</v>
      </c>
      <c r="B18" s="17"/>
      <c r="C18" s="119">
        <v>0</v>
      </c>
    </row>
    <row r="19" spans="1:4" x14ac:dyDescent="0.25">
      <c r="A19" s="17" t="s">
        <v>104</v>
      </c>
      <c r="B19" s="17"/>
      <c r="C19" s="119">
        <v>0</v>
      </c>
    </row>
    <row r="20" spans="1:4" x14ac:dyDescent="0.25">
      <c r="A20" s="17" t="s">
        <v>105</v>
      </c>
      <c r="B20" s="42">
        <v>18604375</v>
      </c>
      <c r="C20" s="119">
        <v>160252928</v>
      </c>
    </row>
    <row r="21" spans="1:4" x14ac:dyDescent="0.25">
      <c r="A21" s="17" t="s">
        <v>106</v>
      </c>
      <c r="B21" s="42"/>
      <c r="C21" s="119">
        <v>0</v>
      </c>
    </row>
    <row r="22" spans="1:4" x14ac:dyDescent="0.25">
      <c r="A22" s="30" t="s">
        <v>107</v>
      </c>
      <c r="B22" s="42"/>
      <c r="C22" s="119">
        <v>0</v>
      </c>
    </row>
    <row r="23" spans="1:4" x14ac:dyDescent="0.25">
      <c r="A23" s="17" t="s">
        <v>218</v>
      </c>
      <c r="B23" s="17"/>
      <c r="C23" s="119">
        <v>0</v>
      </c>
    </row>
    <row r="24" spans="1:4" x14ac:dyDescent="0.25">
      <c r="A24" s="17" t="s">
        <v>219</v>
      </c>
      <c r="B24" s="17"/>
      <c r="C24" s="119">
        <v>0</v>
      </c>
    </row>
    <row r="25" spans="1:4" x14ac:dyDescent="0.25">
      <c r="A25" s="17"/>
      <c r="B25" s="17"/>
      <c r="C25" s="119"/>
    </row>
    <row r="26" spans="1:4" x14ac:dyDescent="0.25">
      <c r="A26" s="17" t="s">
        <v>294</v>
      </c>
      <c r="B26" s="119">
        <f>13588+1484820455</f>
        <v>1484834043</v>
      </c>
      <c r="C26" s="119">
        <v>306105</v>
      </c>
      <c r="D26" s="31"/>
    </row>
    <row r="27" spans="1:4" x14ac:dyDescent="0.25">
      <c r="A27" s="17"/>
      <c r="B27" s="17"/>
      <c r="C27" s="119"/>
    </row>
    <row r="28" spans="1:4" x14ac:dyDescent="0.25">
      <c r="A28" s="27" t="s">
        <v>108</v>
      </c>
      <c r="B28" s="41">
        <f>SUM(B30:B36)</f>
        <v>-798336372</v>
      </c>
      <c r="C28" s="41">
        <f>+C30+C33</f>
        <v>0</v>
      </c>
    </row>
    <row r="29" spans="1:4" x14ac:dyDescent="0.25">
      <c r="A29" s="17" t="s">
        <v>109</v>
      </c>
      <c r="B29" s="42"/>
      <c r="C29" s="119">
        <v>0</v>
      </c>
    </row>
    <row r="30" spans="1:4" x14ac:dyDescent="0.25">
      <c r="A30" s="17" t="s">
        <v>110</v>
      </c>
      <c r="B30" s="42">
        <v>-798336372</v>
      </c>
      <c r="C30" s="119">
        <v>0</v>
      </c>
    </row>
    <row r="31" spans="1:4" x14ac:dyDescent="0.25">
      <c r="A31" s="17" t="s">
        <v>295</v>
      </c>
      <c r="B31" s="42">
        <v>0</v>
      </c>
      <c r="C31" s="119">
        <v>0</v>
      </c>
    </row>
    <row r="32" spans="1:4" x14ac:dyDescent="0.25">
      <c r="A32" s="27" t="s">
        <v>111</v>
      </c>
      <c r="B32" s="41">
        <v>0</v>
      </c>
      <c r="C32" s="69">
        <v>0</v>
      </c>
    </row>
    <row r="33" spans="1:3" x14ac:dyDescent="0.25">
      <c r="A33" s="27" t="s">
        <v>112</v>
      </c>
      <c r="B33" s="41">
        <v>0</v>
      </c>
      <c r="C33" s="69">
        <f>SUM(C34:C35)</f>
        <v>0</v>
      </c>
    </row>
    <row r="34" spans="1:3" x14ac:dyDescent="0.25">
      <c r="A34" s="17" t="s">
        <v>113</v>
      </c>
      <c r="B34" s="42">
        <v>0</v>
      </c>
      <c r="C34" s="119">
        <v>0</v>
      </c>
    </row>
    <row r="35" spans="1:3" x14ac:dyDescent="0.25">
      <c r="A35" s="17" t="s">
        <v>114</v>
      </c>
      <c r="B35" s="42">
        <v>0</v>
      </c>
      <c r="C35" s="119">
        <v>0</v>
      </c>
    </row>
    <row r="36" spans="1:3" x14ac:dyDescent="0.25">
      <c r="A36" s="17" t="s">
        <v>420</v>
      </c>
      <c r="B36" s="17">
        <v>0</v>
      </c>
      <c r="C36" s="119">
        <v>0</v>
      </c>
    </row>
    <row r="37" spans="1:3" x14ac:dyDescent="0.25">
      <c r="A37" s="27" t="s">
        <v>428</v>
      </c>
      <c r="B37" s="41">
        <f>SUM(B38:B49)</f>
        <v>-289961976</v>
      </c>
      <c r="C37" s="69">
        <f>SUM(C40:C49)</f>
        <v>-97374597</v>
      </c>
    </row>
    <row r="38" spans="1:3" x14ac:dyDescent="0.25">
      <c r="A38" s="17" t="s">
        <v>439</v>
      </c>
      <c r="B38" s="42">
        <v>-61000000</v>
      </c>
      <c r="C38" s="119"/>
    </row>
    <row r="39" spans="1:3" x14ac:dyDescent="0.25">
      <c r="A39" s="17" t="s">
        <v>440</v>
      </c>
      <c r="B39" s="42">
        <f>-10065000-5083335</f>
        <v>-15148335</v>
      </c>
      <c r="C39" s="119"/>
    </row>
    <row r="40" spans="1:3" x14ac:dyDescent="0.25">
      <c r="A40" s="17" t="s">
        <v>296</v>
      </c>
      <c r="B40" s="42">
        <f>-181096405-18181819</f>
        <v>-199278224</v>
      </c>
      <c r="C40" s="119">
        <v>-78981224</v>
      </c>
    </row>
    <row r="41" spans="1:3" x14ac:dyDescent="0.25">
      <c r="A41" s="17" t="s">
        <v>115</v>
      </c>
      <c r="B41" s="42">
        <v>0</v>
      </c>
      <c r="C41" s="119">
        <v>0</v>
      </c>
    </row>
    <row r="42" spans="1:3" x14ac:dyDescent="0.25">
      <c r="A42" s="17" t="s">
        <v>297</v>
      </c>
      <c r="B42" s="42"/>
      <c r="C42" s="119">
        <v>-15442322</v>
      </c>
    </row>
    <row r="43" spans="1:3" x14ac:dyDescent="0.25">
      <c r="A43" s="17" t="s">
        <v>110</v>
      </c>
      <c r="B43" s="42"/>
      <c r="C43" s="119">
        <v>0</v>
      </c>
    </row>
    <row r="44" spans="1:3" x14ac:dyDescent="0.25">
      <c r="A44" s="17" t="s">
        <v>116</v>
      </c>
      <c r="B44" s="42"/>
      <c r="C44" s="119">
        <v>0</v>
      </c>
    </row>
    <row r="45" spans="1:3" x14ac:dyDescent="0.25">
      <c r="A45" s="17" t="s">
        <v>117</v>
      </c>
      <c r="B45" s="42"/>
      <c r="C45" s="119">
        <v>-161818</v>
      </c>
    </row>
    <row r="46" spans="1:3" x14ac:dyDescent="0.25">
      <c r="A46" s="17" t="s">
        <v>426</v>
      </c>
      <c r="B46" s="42">
        <v>-2946323</v>
      </c>
      <c r="C46" s="119">
        <v>0</v>
      </c>
    </row>
    <row r="47" spans="1:3" x14ac:dyDescent="0.25">
      <c r="A47" s="17" t="s">
        <v>427</v>
      </c>
      <c r="B47" s="42">
        <v>-22793</v>
      </c>
      <c r="C47" s="119">
        <v>0</v>
      </c>
    </row>
    <row r="48" spans="1:3" x14ac:dyDescent="0.25">
      <c r="A48" s="17" t="s">
        <v>118</v>
      </c>
      <c r="B48" s="42">
        <v>-1016750</v>
      </c>
      <c r="C48" s="119">
        <v>-1620835</v>
      </c>
    </row>
    <row r="49" spans="1:5" x14ac:dyDescent="0.25">
      <c r="A49" s="17" t="s">
        <v>382</v>
      </c>
      <c r="B49" s="42">
        <f>-100000-426477-10023074</f>
        <v>-10549551</v>
      </c>
      <c r="C49" s="119">
        <v>-1168398</v>
      </c>
      <c r="D49" s="31"/>
    </row>
    <row r="50" spans="1:5" x14ac:dyDescent="0.25">
      <c r="A50" s="27" t="s">
        <v>119</v>
      </c>
      <c r="B50" s="69">
        <v>0</v>
      </c>
      <c r="C50" s="69">
        <v>0</v>
      </c>
    </row>
    <row r="51" spans="1:5" x14ac:dyDescent="0.25">
      <c r="A51" s="17"/>
      <c r="B51" s="17"/>
      <c r="C51" s="119"/>
    </row>
    <row r="52" spans="1:5" x14ac:dyDescent="0.25">
      <c r="A52" s="27" t="s">
        <v>300</v>
      </c>
      <c r="B52" s="27">
        <v>0</v>
      </c>
      <c r="C52" s="69">
        <v>0</v>
      </c>
    </row>
    <row r="53" spans="1:5" x14ac:dyDescent="0.25">
      <c r="A53" s="17" t="s">
        <v>120</v>
      </c>
      <c r="B53" s="17">
        <v>0</v>
      </c>
      <c r="C53" s="119">
        <v>0</v>
      </c>
    </row>
    <row r="54" spans="1:5" x14ac:dyDescent="0.25">
      <c r="A54" s="17" t="s">
        <v>121</v>
      </c>
      <c r="B54" s="17">
        <v>0</v>
      </c>
      <c r="C54" s="119">
        <v>0</v>
      </c>
    </row>
    <row r="55" spans="1:5" x14ac:dyDescent="0.25">
      <c r="A55" s="17"/>
      <c r="B55" s="17"/>
      <c r="C55" s="119"/>
    </row>
    <row r="56" spans="1:5" x14ac:dyDescent="0.25">
      <c r="A56" s="27" t="s">
        <v>301</v>
      </c>
      <c r="B56" s="41">
        <f>+B57+B60</f>
        <v>83492957</v>
      </c>
      <c r="C56" s="69">
        <f>+C57+C60</f>
        <v>-21320326</v>
      </c>
    </row>
    <row r="57" spans="1:5" x14ac:dyDescent="0.25">
      <c r="A57" s="27" t="s">
        <v>122</v>
      </c>
      <c r="B57" s="41">
        <f>SUM(B58:B59)</f>
        <v>462968148</v>
      </c>
      <c r="C57" s="69">
        <f>+C59</f>
        <v>421773758</v>
      </c>
    </row>
    <row r="58" spans="1:5" x14ac:dyDescent="0.25">
      <c r="A58" s="17" t="s">
        <v>299</v>
      </c>
      <c r="B58" s="17">
        <v>0</v>
      </c>
      <c r="C58" s="119">
        <v>0</v>
      </c>
    </row>
    <row r="59" spans="1:5" x14ac:dyDescent="0.25">
      <c r="A59" s="17" t="s">
        <v>123</v>
      </c>
      <c r="B59" s="42">
        <v>462968148</v>
      </c>
      <c r="C59" s="119">
        <v>421773758</v>
      </c>
    </row>
    <row r="60" spans="1:5" x14ac:dyDescent="0.25">
      <c r="A60" s="27" t="s">
        <v>124</v>
      </c>
      <c r="B60" s="41">
        <f>SUM(B61:B62)</f>
        <v>-379475191</v>
      </c>
      <c r="C60" s="69">
        <f>+C61+C62</f>
        <v>-443094084</v>
      </c>
    </row>
    <row r="61" spans="1:5" x14ac:dyDescent="0.25">
      <c r="A61" s="17" t="s">
        <v>298</v>
      </c>
      <c r="B61" s="42">
        <v>0</v>
      </c>
      <c r="C61" s="119">
        <v>-80614382</v>
      </c>
    </row>
    <row r="62" spans="1:5" x14ac:dyDescent="0.25">
      <c r="A62" s="17" t="s">
        <v>123</v>
      </c>
      <c r="B62" s="42">
        <v>-379475191</v>
      </c>
      <c r="C62" s="119">
        <v>-362479702</v>
      </c>
      <c r="D62" s="31"/>
      <c r="E62" s="31"/>
    </row>
    <row r="63" spans="1:5" x14ac:dyDescent="0.25">
      <c r="A63" s="27" t="s">
        <v>302</v>
      </c>
      <c r="B63" s="27">
        <v>0</v>
      </c>
      <c r="C63" s="69">
        <v>0</v>
      </c>
    </row>
    <row r="64" spans="1:5" x14ac:dyDescent="0.25">
      <c r="A64" s="17" t="s">
        <v>125</v>
      </c>
      <c r="B64" s="17">
        <v>0</v>
      </c>
      <c r="C64" s="119">
        <v>0</v>
      </c>
    </row>
    <row r="65" spans="1:5" x14ac:dyDescent="0.25">
      <c r="A65" s="17" t="s">
        <v>126</v>
      </c>
      <c r="B65" s="17">
        <v>0</v>
      </c>
      <c r="C65" s="119">
        <v>0</v>
      </c>
    </row>
    <row r="66" spans="1:5" x14ac:dyDescent="0.25">
      <c r="A66" s="27" t="s">
        <v>127</v>
      </c>
      <c r="B66" s="27">
        <v>0</v>
      </c>
      <c r="C66" s="69">
        <v>0</v>
      </c>
    </row>
    <row r="67" spans="1:5" x14ac:dyDescent="0.25">
      <c r="A67" s="17" t="s">
        <v>128</v>
      </c>
      <c r="B67" s="17">
        <v>0</v>
      </c>
      <c r="C67" s="119">
        <v>0</v>
      </c>
    </row>
    <row r="68" spans="1:5" x14ac:dyDescent="0.25">
      <c r="A68" s="17" t="s">
        <v>129</v>
      </c>
      <c r="B68" s="17">
        <v>0</v>
      </c>
      <c r="C68" s="119">
        <v>0</v>
      </c>
    </row>
    <row r="69" spans="1:5" x14ac:dyDescent="0.25">
      <c r="A69" s="27" t="s">
        <v>130</v>
      </c>
      <c r="B69" s="43">
        <f>+B5+B37+B56+B28</f>
        <v>498633027</v>
      </c>
      <c r="C69" s="43">
        <f>+C5+C37+C56+C28</f>
        <v>41864110</v>
      </c>
      <c r="E69" s="31"/>
    </row>
    <row r="70" spans="1:5" x14ac:dyDescent="0.25">
      <c r="A70" s="27" t="s">
        <v>131</v>
      </c>
      <c r="B70" s="43">
        <v>0</v>
      </c>
      <c r="C70" s="69">
        <v>0</v>
      </c>
    </row>
    <row r="71" spans="1:5" x14ac:dyDescent="0.25">
      <c r="A71" s="27" t="s">
        <v>132</v>
      </c>
      <c r="B71" s="43">
        <f>SUM(B70:B71)</f>
        <v>0</v>
      </c>
      <c r="C71" s="69">
        <v>0</v>
      </c>
    </row>
  </sheetData>
  <mergeCells count="3">
    <mergeCell ref="A1:C1"/>
    <mergeCell ref="A2:C2"/>
    <mergeCell ref="A3:C3"/>
  </mergeCells>
  <printOptions horizontalCentered="1"/>
  <pageMargins left="0.23622047244094491" right="0.23622047244094491" top="0.74803149606299213" bottom="0.74803149606299213" header="0.31496062992125984" footer="0.31496062992125984"/>
  <pageSetup paperSize="9" scale="62" orientation="portrait" r:id="rId1"/>
  <headerFooter>
    <oddHeader>&amp;C&amp;G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3"/>
  <sheetViews>
    <sheetView showGridLines="0" topLeftCell="A16" zoomScale="90" zoomScaleNormal="90" workbookViewId="0">
      <selection activeCell="A16" sqref="A16"/>
    </sheetView>
  </sheetViews>
  <sheetFormatPr baseColWidth="10" defaultRowHeight="15" x14ac:dyDescent="0.25"/>
  <cols>
    <col min="1" max="1" width="76.42578125" customWidth="1"/>
    <col min="2" max="2" width="20.28515625" customWidth="1"/>
    <col min="3" max="3" width="23" customWidth="1"/>
    <col min="4" max="4" width="26.140625" customWidth="1"/>
    <col min="5" max="5" width="12.5703125" customWidth="1"/>
    <col min="6" max="6" width="13.28515625" customWidth="1"/>
  </cols>
  <sheetData>
    <row r="1" spans="1:6" ht="26.25" x14ac:dyDescent="0.4">
      <c r="A1" s="293"/>
      <c r="B1" s="293"/>
      <c r="C1" s="293"/>
    </row>
    <row r="2" spans="1:6" ht="19.5" x14ac:dyDescent="0.3">
      <c r="A2" s="294" t="s">
        <v>553</v>
      </c>
      <c r="B2" s="294"/>
      <c r="C2" s="294"/>
      <c r="D2" s="165"/>
      <c r="E2" s="165"/>
      <c r="F2" s="165"/>
    </row>
    <row r="3" spans="1:6" x14ac:dyDescent="0.25">
      <c r="A3" s="297" t="s">
        <v>441</v>
      </c>
      <c r="B3" s="297"/>
      <c r="C3" s="297"/>
      <c r="D3" s="165"/>
      <c r="E3" s="165"/>
      <c r="F3" s="165"/>
    </row>
    <row r="4" spans="1:6" x14ac:dyDescent="0.25">
      <c r="A4" s="72"/>
      <c r="B4" s="72"/>
      <c r="C4" s="72"/>
      <c r="D4" s="165"/>
      <c r="E4" s="165"/>
      <c r="F4" s="165"/>
    </row>
    <row r="5" spans="1:6" x14ac:dyDescent="0.25">
      <c r="A5" s="73"/>
      <c r="B5" s="26" t="s">
        <v>520</v>
      </c>
      <c r="C5" s="26" t="s">
        <v>437</v>
      </c>
      <c r="D5" s="165"/>
      <c r="E5" s="165"/>
      <c r="F5" s="165"/>
    </row>
    <row r="6" spans="1:6" x14ac:dyDescent="0.25">
      <c r="A6" s="71" t="s">
        <v>160</v>
      </c>
      <c r="B6" s="27"/>
      <c r="C6" s="27"/>
      <c r="D6" s="200"/>
      <c r="E6" s="201"/>
      <c r="F6" s="165"/>
    </row>
    <row r="7" spans="1:6" x14ac:dyDescent="0.25">
      <c r="A7" s="74" t="s">
        <v>159</v>
      </c>
      <c r="B7" s="68">
        <v>1966406566</v>
      </c>
      <c r="C7" s="68">
        <v>187724784</v>
      </c>
      <c r="D7" s="200"/>
      <c r="E7" s="165"/>
      <c r="F7" s="165"/>
    </row>
    <row r="8" spans="1:6" x14ac:dyDescent="0.25">
      <c r="A8" s="75" t="s">
        <v>158</v>
      </c>
      <c r="B8" s="44">
        <v>-76148335</v>
      </c>
      <c r="C8" s="44">
        <v>0</v>
      </c>
      <c r="D8" s="200"/>
      <c r="E8" s="165"/>
      <c r="F8" s="165"/>
    </row>
    <row r="9" spans="1:6" x14ac:dyDescent="0.25">
      <c r="A9" s="75" t="s">
        <v>157</v>
      </c>
      <c r="B9" s="44">
        <v>-1391625204</v>
      </c>
      <c r="C9" s="44">
        <v>-1846870</v>
      </c>
      <c r="D9" s="200"/>
      <c r="E9" s="165"/>
      <c r="F9" s="165"/>
    </row>
    <row r="10" spans="1:6" ht="30" x14ac:dyDescent="0.25">
      <c r="A10" s="111" t="s">
        <v>156</v>
      </c>
      <c r="B10" s="112">
        <f>SUM(B7:B9)</f>
        <v>498633027</v>
      </c>
      <c r="C10" s="112">
        <v>185877914</v>
      </c>
      <c r="D10" s="200"/>
      <c r="E10" s="166"/>
      <c r="F10" s="165"/>
    </row>
    <row r="11" spans="1:6" x14ac:dyDescent="0.25">
      <c r="A11" s="76" t="s">
        <v>155</v>
      </c>
      <c r="B11" s="45">
        <f>+B12</f>
        <v>0</v>
      </c>
      <c r="C11" s="45">
        <v>0</v>
      </c>
      <c r="D11" s="200"/>
      <c r="E11" s="165"/>
      <c r="F11" s="165"/>
    </row>
    <row r="12" spans="1:6" x14ac:dyDescent="0.25">
      <c r="A12" s="75" t="s">
        <v>154</v>
      </c>
      <c r="B12" s="44">
        <v>0</v>
      </c>
      <c r="C12" s="44">
        <v>0</v>
      </c>
      <c r="D12" s="165"/>
      <c r="E12" s="165"/>
      <c r="F12" s="165"/>
    </row>
    <row r="13" spans="1:6" x14ac:dyDescent="0.25">
      <c r="A13" s="76" t="s">
        <v>153</v>
      </c>
      <c r="B13" s="45">
        <f>+B14</f>
        <v>-15341724</v>
      </c>
      <c r="C13" s="45">
        <v>-287478403</v>
      </c>
      <c r="D13" s="165"/>
      <c r="E13" s="165"/>
      <c r="F13" s="165"/>
    </row>
    <row r="14" spans="1:6" x14ac:dyDescent="0.25">
      <c r="A14" s="75" t="s">
        <v>152</v>
      </c>
      <c r="B14" s="44">
        <v>-15341724</v>
      </c>
      <c r="C14" s="44">
        <v>-287478403</v>
      </c>
      <c r="D14" s="165"/>
      <c r="E14" s="165"/>
      <c r="F14" s="165"/>
    </row>
    <row r="15" spans="1:6" x14ac:dyDescent="0.25">
      <c r="A15" s="76" t="s">
        <v>151</v>
      </c>
      <c r="B15" s="45">
        <f>+B13+B11</f>
        <v>-15341724</v>
      </c>
      <c r="C15" s="45">
        <v>-287478403</v>
      </c>
      <c r="D15" s="165"/>
      <c r="E15" s="165"/>
      <c r="F15" s="165"/>
    </row>
    <row r="16" spans="1:6" x14ac:dyDescent="0.25">
      <c r="A16" s="75" t="s">
        <v>150</v>
      </c>
      <c r="B16" s="44">
        <v>6574326</v>
      </c>
      <c r="C16" s="44">
        <v>-11154958</v>
      </c>
    </row>
    <row r="17" spans="1:3" x14ac:dyDescent="0.25">
      <c r="A17" s="71" t="s">
        <v>149</v>
      </c>
      <c r="B17" s="41">
        <f>SUM(B15:B16)</f>
        <v>-8767398</v>
      </c>
      <c r="C17" s="41">
        <v>-298633361</v>
      </c>
    </row>
    <row r="18" spans="1:3" x14ac:dyDescent="0.25">
      <c r="A18" s="76" t="s">
        <v>148</v>
      </c>
      <c r="B18" s="45"/>
      <c r="C18" s="45"/>
    </row>
    <row r="19" spans="1:3" x14ac:dyDescent="0.25">
      <c r="A19" s="75" t="s">
        <v>147</v>
      </c>
      <c r="B19" s="44">
        <v>0</v>
      </c>
      <c r="C19" s="44">
        <v>0</v>
      </c>
    </row>
    <row r="20" spans="1:3" x14ac:dyDescent="0.25">
      <c r="A20" s="75" t="s">
        <v>161</v>
      </c>
      <c r="B20" s="44">
        <v>-476322578</v>
      </c>
      <c r="C20" s="44">
        <v>14777952574</v>
      </c>
    </row>
    <row r="21" spans="1:3" x14ac:dyDescent="0.25">
      <c r="A21" s="75" t="s">
        <v>419</v>
      </c>
      <c r="B21" s="44">
        <v>0</v>
      </c>
      <c r="C21" s="44">
        <v>0</v>
      </c>
    </row>
    <row r="22" spans="1:3" x14ac:dyDescent="0.25">
      <c r="A22" s="75" t="s">
        <v>146</v>
      </c>
      <c r="B22" s="44">
        <v>0</v>
      </c>
      <c r="C22" s="44">
        <v>0</v>
      </c>
    </row>
    <row r="23" spans="1:3" x14ac:dyDescent="0.25">
      <c r="A23" s="77" t="s">
        <v>145</v>
      </c>
      <c r="B23" s="44">
        <v>0</v>
      </c>
      <c r="C23" s="44">
        <v>0</v>
      </c>
    </row>
    <row r="24" spans="1:3" x14ac:dyDescent="0.25">
      <c r="A24" s="75" t="s">
        <v>144</v>
      </c>
      <c r="B24" s="44">
        <v>101000000</v>
      </c>
      <c r="C24" s="44">
        <v>0</v>
      </c>
    </row>
    <row r="25" spans="1:3" x14ac:dyDescent="0.25">
      <c r="A25" s="75" t="s">
        <v>143</v>
      </c>
      <c r="B25" s="44">
        <v>0</v>
      </c>
      <c r="C25" s="44">
        <v>0</v>
      </c>
    </row>
    <row r="26" spans="1:3" x14ac:dyDescent="0.25">
      <c r="A26" s="71" t="s">
        <v>142</v>
      </c>
      <c r="B26" s="41">
        <f>SUM(B19:B25)</f>
        <v>-375322578</v>
      </c>
      <c r="C26" s="41">
        <v>14777952574</v>
      </c>
    </row>
    <row r="27" spans="1:3" x14ac:dyDescent="0.25">
      <c r="A27" s="76" t="s">
        <v>141</v>
      </c>
      <c r="B27" s="45"/>
      <c r="C27" s="45"/>
    </row>
    <row r="28" spans="1:3" x14ac:dyDescent="0.25">
      <c r="A28" s="75" t="s">
        <v>140</v>
      </c>
      <c r="B28" s="44">
        <v>0</v>
      </c>
      <c r="C28" s="44">
        <v>0</v>
      </c>
    </row>
    <row r="29" spans="1:3" x14ac:dyDescent="0.25">
      <c r="A29" s="75" t="s">
        <v>303</v>
      </c>
      <c r="B29" s="44">
        <v>0</v>
      </c>
      <c r="C29" s="44">
        <v>0</v>
      </c>
    </row>
    <row r="30" spans="1:3" x14ac:dyDescent="0.25">
      <c r="A30" s="25" t="s">
        <v>139</v>
      </c>
      <c r="B30" s="44">
        <v>0</v>
      </c>
      <c r="C30" s="44">
        <v>-14008209000</v>
      </c>
    </row>
    <row r="31" spans="1:3" x14ac:dyDescent="0.25">
      <c r="A31" s="25" t="s">
        <v>138</v>
      </c>
      <c r="B31" s="44">
        <v>0</v>
      </c>
      <c r="C31" s="44">
        <v>0</v>
      </c>
    </row>
    <row r="32" spans="1:3" x14ac:dyDescent="0.25">
      <c r="A32" s="25" t="s">
        <v>137</v>
      </c>
      <c r="B32" s="44">
        <v>0</v>
      </c>
      <c r="C32" s="44">
        <v>-222480530</v>
      </c>
    </row>
    <row r="33" spans="1:3" x14ac:dyDescent="0.25">
      <c r="A33" s="25" t="s">
        <v>424</v>
      </c>
      <c r="B33" s="44">
        <v>0</v>
      </c>
      <c r="C33" s="44">
        <v>116117864</v>
      </c>
    </row>
    <row r="34" spans="1:3" x14ac:dyDescent="0.25">
      <c r="A34" s="27" t="s">
        <v>136</v>
      </c>
      <c r="B34" s="42">
        <f>SUM(B28:B33)</f>
        <v>0</v>
      </c>
      <c r="C34" s="42">
        <v>-14114571666</v>
      </c>
    </row>
    <row r="35" spans="1:3" x14ac:dyDescent="0.25">
      <c r="A35" s="27" t="s">
        <v>135</v>
      </c>
      <c r="B35" s="41">
        <f>+B10+B17+B26+B34</f>
        <v>114543051</v>
      </c>
      <c r="C35" s="41">
        <f>+C10+C17+C26+C34</f>
        <v>550625461</v>
      </c>
    </row>
    <row r="36" spans="1:3" x14ac:dyDescent="0.25">
      <c r="A36" s="78" t="s">
        <v>134</v>
      </c>
      <c r="B36" s="79">
        <v>751001613</v>
      </c>
      <c r="C36" s="79">
        <v>200376152</v>
      </c>
    </row>
    <row r="37" spans="1:3" x14ac:dyDescent="0.25">
      <c r="A37" s="27" t="s">
        <v>133</v>
      </c>
      <c r="B37" s="41">
        <f>SUM(B35:B36)</f>
        <v>865544664</v>
      </c>
      <c r="C37" s="41">
        <f>SUM(C35:C36)</f>
        <v>751001613</v>
      </c>
    </row>
    <row r="41" spans="1:3" ht="15.75" x14ac:dyDescent="0.25">
      <c r="A41" s="296"/>
      <c r="B41" s="296"/>
      <c r="C41" s="296"/>
    </row>
    <row r="42" spans="1:3" x14ac:dyDescent="0.25">
      <c r="A42" s="40"/>
    </row>
    <row r="43" spans="1:3" x14ac:dyDescent="0.25">
      <c r="A43" s="70"/>
    </row>
  </sheetData>
  <mergeCells count="4">
    <mergeCell ref="A41:C41"/>
    <mergeCell ref="A3:C3"/>
    <mergeCell ref="A1:C1"/>
    <mergeCell ref="A2:C2"/>
  </mergeCells>
  <printOptions horizontalCentered="1" verticalCentered="1"/>
  <pageMargins left="0.62992125984251968" right="0.23622047244094491" top="0.74803149606299213" bottom="0.74803149606299213" header="0.31496062992125984" footer="0.31496062992125984"/>
  <pageSetup paperSize="9" scale="78" fitToHeight="0" orientation="portrait" r:id="rId1"/>
  <headerFooter>
    <oddHeader>&amp;C&amp;G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
  <sheetViews>
    <sheetView showGridLines="0" topLeftCell="C1" zoomScale="90" zoomScaleNormal="90" workbookViewId="0">
      <selection activeCell="K12" sqref="K12"/>
    </sheetView>
  </sheetViews>
  <sheetFormatPr baseColWidth="10" defaultRowHeight="15" x14ac:dyDescent="0.25"/>
  <cols>
    <col min="1" max="1" width="27" bestFit="1" customWidth="1"/>
    <col min="2" max="2" width="13" customWidth="1"/>
    <col min="3" max="3" width="14.42578125" bestFit="1" customWidth="1"/>
    <col min="4" max="4" width="13.7109375" bestFit="1" customWidth="1"/>
    <col min="5" max="9" width="13" customWidth="1"/>
    <col min="10" max="10" width="12.7109375" bestFit="1" customWidth="1"/>
    <col min="11" max="11" width="13.7109375" bestFit="1" customWidth="1"/>
    <col min="12" max="12" width="13.5703125" bestFit="1" customWidth="1"/>
  </cols>
  <sheetData>
    <row r="1" spans="1:12" ht="26.25" x14ac:dyDescent="0.4">
      <c r="A1" s="293"/>
      <c r="B1" s="293"/>
      <c r="C1" s="293"/>
      <c r="D1" s="293"/>
      <c r="E1" s="293"/>
      <c r="F1" s="293"/>
      <c r="G1" s="293"/>
      <c r="H1" s="293"/>
      <c r="I1" s="293"/>
      <c r="J1" s="293"/>
      <c r="K1" s="293"/>
      <c r="L1" s="293"/>
    </row>
    <row r="2" spans="1:12" ht="17.25" x14ac:dyDescent="0.3">
      <c r="A2" s="299" t="s">
        <v>522</v>
      </c>
      <c r="B2" s="299"/>
      <c r="C2" s="299"/>
      <c r="D2" s="299"/>
      <c r="E2" s="299"/>
      <c r="F2" s="299"/>
      <c r="G2" s="299"/>
      <c r="H2" s="299"/>
      <c r="I2" s="299"/>
      <c r="J2" s="299"/>
      <c r="K2" s="299"/>
      <c r="L2" s="299"/>
    </row>
    <row r="3" spans="1:12" x14ac:dyDescent="0.25">
      <c r="A3" s="286" t="s">
        <v>441</v>
      </c>
      <c r="B3" s="286"/>
      <c r="C3" s="286"/>
      <c r="D3" s="286"/>
      <c r="E3" s="286"/>
      <c r="F3" s="286"/>
      <c r="G3" s="286"/>
      <c r="H3" s="286"/>
      <c r="I3" s="286"/>
      <c r="J3" s="286"/>
      <c r="K3" s="286"/>
      <c r="L3" s="286"/>
    </row>
    <row r="5" spans="1:12" ht="17.25" x14ac:dyDescent="0.25">
      <c r="A5" s="298" t="s">
        <v>162</v>
      </c>
      <c r="B5" s="298" t="s">
        <v>168</v>
      </c>
      <c r="C5" s="298"/>
      <c r="D5" s="298"/>
      <c r="E5" s="298" t="s">
        <v>172</v>
      </c>
      <c r="F5" s="298"/>
      <c r="G5" s="298"/>
      <c r="H5" s="49" t="s">
        <v>304</v>
      </c>
      <c r="I5" s="298" t="s">
        <v>176</v>
      </c>
      <c r="J5" s="298"/>
      <c r="K5" s="298" t="s">
        <v>92</v>
      </c>
      <c r="L5" s="298"/>
    </row>
    <row r="6" spans="1:12" ht="45" x14ac:dyDescent="0.25">
      <c r="A6" s="298"/>
      <c r="B6" s="38" t="s">
        <v>169</v>
      </c>
      <c r="C6" s="38" t="s">
        <v>170</v>
      </c>
      <c r="D6" s="38" t="s">
        <v>171</v>
      </c>
      <c r="E6" s="38" t="s">
        <v>173</v>
      </c>
      <c r="F6" s="38" t="s">
        <v>174</v>
      </c>
      <c r="G6" s="38" t="s">
        <v>175</v>
      </c>
      <c r="H6" s="38" t="s">
        <v>305</v>
      </c>
      <c r="I6" s="38" t="s">
        <v>177</v>
      </c>
      <c r="J6" s="38" t="s">
        <v>178</v>
      </c>
      <c r="K6" s="38" t="s">
        <v>179</v>
      </c>
      <c r="L6" s="38" t="s">
        <v>180</v>
      </c>
    </row>
    <row r="7" spans="1:12" x14ac:dyDescent="0.25">
      <c r="A7" s="30" t="s">
        <v>163</v>
      </c>
      <c r="B7" s="47">
        <v>0</v>
      </c>
      <c r="C7" s="47">
        <v>0</v>
      </c>
      <c r="D7" s="47">
        <v>1700000000</v>
      </c>
      <c r="E7" s="47">
        <v>0</v>
      </c>
      <c r="F7" s="47">
        <v>0</v>
      </c>
      <c r="G7" s="47">
        <v>0</v>
      </c>
      <c r="H7" s="47">
        <v>487857678</v>
      </c>
      <c r="I7" s="47">
        <v>45388672</v>
      </c>
      <c r="J7" s="47">
        <v>-114044622</v>
      </c>
      <c r="K7" s="47">
        <f t="shared" ref="K7:K12" si="0">SUM(B7:J7)</f>
        <v>2119201728</v>
      </c>
      <c r="L7" s="46"/>
    </row>
    <row r="8" spans="1:12" x14ac:dyDescent="0.25">
      <c r="A8" s="16" t="s">
        <v>164</v>
      </c>
      <c r="B8" s="80"/>
      <c r="C8" s="80"/>
      <c r="D8" s="80"/>
      <c r="E8" s="80"/>
      <c r="F8" s="80"/>
      <c r="G8" s="80"/>
      <c r="H8" s="80"/>
      <c r="I8" s="80"/>
      <c r="J8" s="97"/>
      <c r="K8" s="47">
        <f t="shared" si="0"/>
        <v>0</v>
      </c>
      <c r="L8" s="46"/>
    </row>
    <row r="9" spans="1:12" s="60" customFormat="1" ht="30" x14ac:dyDescent="0.25">
      <c r="A9" s="81" t="s">
        <v>307</v>
      </c>
      <c r="B9" s="82">
        <v>0</v>
      </c>
      <c r="C9" s="82">
        <v>0</v>
      </c>
      <c r="D9" s="82">
        <v>0</v>
      </c>
      <c r="E9" s="82">
        <v>0</v>
      </c>
      <c r="F9" s="82">
        <v>0</v>
      </c>
      <c r="G9" s="82">
        <v>0</v>
      </c>
      <c r="H9" s="82"/>
      <c r="I9" s="46">
        <v>-114044622</v>
      </c>
      <c r="J9" s="46">
        <f>+-I9</f>
        <v>114044622</v>
      </c>
      <c r="K9" s="83">
        <f t="shared" si="0"/>
        <v>0</v>
      </c>
      <c r="L9" s="82"/>
    </row>
    <row r="10" spans="1:12" ht="30" x14ac:dyDescent="0.25">
      <c r="A10" s="30" t="s">
        <v>306</v>
      </c>
      <c r="B10" s="46">
        <v>0</v>
      </c>
      <c r="C10" s="46">
        <v>0</v>
      </c>
      <c r="D10" s="46">
        <v>0</v>
      </c>
      <c r="E10" s="46">
        <v>0</v>
      </c>
      <c r="F10" s="46">
        <v>0</v>
      </c>
      <c r="G10" s="46">
        <v>0</v>
      </c>
      <c r="H10" s="46">
        <v>101000000</v>
      </c>
      <c r="I10" s="46">
        <v>0</v>
      </c>
      <c r="J10" s="46">
        <v>0</v>
      </c>
      <c r="K10" s="47">
        <f t="shared" si="0"/>
        <v>101000000</v>
      </c>
      <c r="L10" s="46">
        <v>0</v>
      </c>
    </row>
    <row r="11" spans="1:12" x14ac:dyDescent="0.25">
      <c r="A11" s="30" t="s">
        <v>165</v>
      </c>
      <c r="B11" s="46">
        <v>0</v>
      </c>
      <c r="C11" s="46">
        <v>0</v>
      </c>
      <c r="D11" s="46">
        <v>0</v>
      </c>
      <c r="E11" s="46">
        <v>0</v>
      </c>
      <c r="F11" s="46">
        <v>0</v>
      </c>
      <c r="G11" s="46">
        <v>0</v>
      </c>
      <c r="H11" s="46"/>
      <c r="I11" s="46"/>
      <c r="J11" s="46">
        <v>498633027</v>
      </c>
      <c r="K11" s="47">
        <f t="shared" si="0"/>
        <v>498633027</v>
      </c>
      <c r="L11" s="46"/>
    </row>
    <row r="12" spans="1:12" x14ac:dyDescent="0.25">
      <c r="A12" s="16" t="s">
        <v>166</v>
      </c>
      <c r="B12" s="47">
        <f t="shared" ref="B12:J12" si="1">SUM(B7:B11)</f>
        <v>0</v>
      </c>
      <c r="C12" s="47">
        <f t="shared" si="1"/>
        <v>0</v>
      </c>
      <c r="D12" s="47">
        <f t="shared" si="1"/>
        <v>1700000000</v>
      </c>
      <c r="E12" s="47">
        <f t="shared" si="1"/>
        <v>0</v>
      </c>
      <c r="F12" s="47">
        <f t="shared" si="1"/>
        <v>0</v>
      </c>
      <c r="G12" s="47">
        <f t="shared" si="1"/>
        <v>0</v>
      </c>
      <c r="H12" s="47">
        <f t="shared" si="1"/>
        <v>588857678</v>
      </c>
      <c r="I12" s="120">
        <f t="shared" si="1"/>
        <v>-68655950</v>
      </c>
      <c r="J12" s="120">
        <f t="shared" si="1"/>
        <v>498633027</v>
      </c>
      <c r="K12" s="120">
        <f t="shared" si="0"/>
        <v>2718834755</v>
      </c>
      <c r="L12" s="80"/>
    </row>
    <row r="13" spans="1:12" x14ac:dyDescent="0.25">
      <c r="A13" s="16" t="s">
        <v>167</v>
      </c>
      <c r="B13" s="47">
        <f t="shared" ref="B13:J13" si="2">+B7</f>
        <v>0</v>
      </c>
      <c r="C13" s="47">
        <f t="shared" si="2"/>
        <v>0</v>
      </c>
      <c r="D13" s="47">
        <f t="shared" si="2"/>
        <v>1700000000</v>
      </c>
      <c r="E13" s="47">
        <f t="shared" si="2"/>
        <v>0</v>
      </c>
      <c r="F13" s="47">
        <f t="shared" si="2"/>
        <v>0</v>
      </c>
      <c r="G13" s="47">
        <f t="shared" si="2"/>
        <v>0</v>
      </c>
      <c r="H13" s="47">
        <f t="shared" si="2"/>
        <v>487857678</v>
      </c>
      <c r="I13" s="47">
        <f t="shared" si="2"/>
        <v>45388672</v>
      </c>
      <c r="J13" s="47">
        <f t="shared" si="2"/>
        <v>-114044622</v>
      </c>
      <c r="K13" s="80"/>
      <c r="L13" s="47">
        <f>SUM(A13:J13)</f>
        <v>2119201728</v>
      </c>
    </row>
  </sheetData>
  <mergeCells count="8">
    <mergeCell ref="A5:A6"/>
    <mergeCell ref="A1:L1"/>
    <mergeCell ref="A2:L2"/>
    <mergeCell ref="A3:L3"/>
    <mergeCell ref="B5:D5"/>
    <mergeCell ref="E5:G5"/>
    <mergeCell ref="I5:J5"/>
    <mergeCell ref="K5:L5"/>
  </mergeCells>
  <printOptions horizontalCentered="1" verticalCentered="1"/>
  <pageMargins left="0.23622047244094491" right="0.23622047244094491" top="0.74803149606299213" bottom="0.74803149606299213" header="0.31496062992125984" footer="0.31496062992125984"/>
  <pageSetup paperSize="9" scale="82" orientation="landscape" r:id="rId1"/>
  <headerFooter>
    <oddHeader>&amp;C&amp;G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42"/>
  <sheetViews>
    <sheetView view="pageBreakPreview" topLeftCell="A310" zoomScale="90" zoomScaleNormal="70" zoomScaleSheetLayoutView="90" workbookViewId="0">
      <selection activeCell="F297" sqref="F297"/>
    </sheetView>
  </sheetViews>
  <sheetFormatPr baseColWidth="10" defaultRowHeight="15" x14ac:dyDescent="0.25"/>
  <cols>
    <col min="1" max="1" width="28.28515625" style="84" customWidth="1"/>
    <col min="2" max="2" width="26.7109375" style="84" bestFit="1" customWidth="1"/>
    <col min="3" max="3" width="20.7109375" style="84" customWidth="1"/>
    <col min="4" max="4" width="20.5703125" style="84" customWidth="1"/>
    <col min="5" max="5" width="19.85546875" style="84" customWidth="1"/>
    <col min="6" max="6" width="15.85546875" style="84" customWidth="1"/>
    <col min="7" max="7" width="11.42578125" style="84" customWidth="1"/>
    <col min="8" max="16384" width="11.42578125" style="84"/>
  </cols>
  <sheetData>
    <row r="1" spans="1:6" x14ac:dyDescent="0.25">
      <c r="A1" s="304"/>
      <c r="B1" s="304"/>
      <c r="C1" s="304"/>
      <c r="D1" s="304"/>
      <c r="E1" s="304"/>
      <c r="F1" s="304"/>
    </row>
    <row r="2" spans="1:6" ht="15" customHeight="1" x14ac:dyDescent="0.25">
      <c r="A2" s="306" t="s">
        <v>523</v>
      </c>
      <c r="B2" s="306"/>
      <c r="C2" s="306"/>
      <c r="D2" s="306"/>
      <c r="E2" s="306"/>
      <c r="F2" s="148"/>
    </row>
    <row r="3" spans="1:6" x14ac:dyDescent="0.25">
      <c r="A3" s="306" t="s">
        <v>442</v>
      </c>
      <c r="B3" s="306"/>
      <c r="C3" s="306"/>
      <c r="D3" s="306"/>
      <c r="E3" s="306"/>
      <c r="F3" s="149"/>
    </row>
    <row r="4" spans="1:6" x14ac:dyDescent="0.25">
      <c r="A4" s="85"/>
      <c r="B4" s="48"/>
      <c r="C4" s="48"/>
      <c r="D4" s="48"/>
      <c r="E4" s="48"/>
      <c r="F4" s="48"/>
    </row>
    <row r="5" spans="1:6" x14ac:dyDescent="0.25">
      <c r="A5" s="86" t="s">
        <v>308</v>
      </c>
      <c r="C5" s="48"/>
      <c r="D5" s="48"/>
      <c r="E5" s="48"/>
      <c r="F5" s="48"/>
    </row>
    <row r="6" spans="1:6" x14ac:dyDescent="0.25">
      <c r="A6" s="99"/>
      <c r="B6" s="48"/>
      <c r="C6" s="48"/>
      <c r="D6" s="48"/>
      <c r="E6" s="48"/>
      <c r="F6" s="48"/>
    </row>
    <row r="7" spans="1:6" ht="37.5" customHeight="1" x14ac:dyDescent="0.25">
      <c r="A7" s="305" t="s">
        <v>524</v>
      </c>
      <c r="B7" s="305"/>
      <c r="C7" s="305"/>
      <c r="D7" s="305"/>
      <c r="E7" s="305"/>
      <c r="F7" s="150"/>
    </row>
    <row r="8" spans="1:6" x14ac:dyDescent="0.25">
      <c r="A8" s="99"/>
      <c r="B8" s="48"/>
      <c r="C8" s="48"/>
      <c r="D8" s="48"/>
      <c r="E8" s="48"/>
      <c r="F8" s="48"/>
    </row>
    <row r="9" spans="1:6" x14ac:dyDescent="0.25">
      <c r="A9" s="86" t="s">
        <v>309</v>
      </c>
      <c r="C9" s="48"/>
      <c r="D9" s="48"/>
      <c r="E9" s="48"/>
      <c r="F9" s="48"/>
    </row>
    <row r="10" spans="1:6" x14ac:dyDescent="0.25">
      <c r="A10" s="85"/>
      <c r="B10" s="48"/>
      <c r="C10" s="48"/>
      <c r="D10" s="48"/>
      <c r="E10" s="48"/>
      <c r="F10" s="48"/>
    </row>
    <row r="11" spans="1:6" x14ac:dyDescent="0.25">
      <c r="A11" s="85" t="s">
        <v>216</v>
      </c>
      <c r="B11" s="48"/>
      <c r="C11" s="48"/>
      <c r="D11" s="48"/>
      <c r="E11" s="48"/>
      <c r="F11" s="48"/>
    </row>
    <row r="12" spans="1:6" ht="124.5" customHeight="1" x14ac:dyDescent="0.25">
      <c r="A12" s="301" t="s">
        <v>310</v>
      </c>
      <c r="B12" s="301"/>
      <c r="C12" s="301"/>
      <c r="D12" s="301"/>
      <c r="E12" s="301"/>
      <c r="F12" s="301"/>
    </row>
    <row r="13" spans="1:6" x14ac:dyDescent="0.25">
      <c r="A13" s="99"/>
      <c r="B13" s="48"/>
      <c r="C13" s="48"/>
      <c r="D13" s="48"/>
      <c r="E13" s="48"/>
      <c r="F13" s="48"/>
    </row>
    <row r="14" spans="1:6" x14ac:dyDescent="0.25">
      <c r="A14" s="85" t="s">
        <v>217</v>
      </c>
      <c r="B14" s="48"/>
      <c r="C14" s="48"/>
      <c r="D14" s="48"/>
      <c r="E14" s="48"/>
      <c r="F14" s="48"/>
    </row>
    <row r="15" spans="1:6" x14ac:dyDescent="0.25">
      <c r="A15" s="99"/>
      <c r="B15" s="48"/>
      <c r="C15" s="48"/>
      <c r="D15" s="48"/>
      <c r="E15" s="48"/>
      <c r="F15" s="48"/>
    </row>
    <row r="16" spans="1:6" ht="43.5" customHeight="1" x14ac:dyDescent="0.25">
      <c r="A16" s="301" t="s">
        <v>525</v>
      </c>
      <c r="B16" s="301"/>
      <c r="C16" s="301"/>
      <c r="D16" s="301"/>
      <c r="E16" s="301"/>
      <c r="F16" s="301"/>
    </row>
    <row r="17" spans="1:6" x14ac:dyDescent="0.25">
      <c r="A17" s="99"/>
      <c r="B17" s="48"/>
      <c r="C17" s="48"/>
      <c r="D17" s="48"/>
      <c r="E17" s="48"/>
      <c r="F17" s="48"/>
    </row>
    <row r="18" spans="1:6" x14ac:dyDescent="0.25">
      <c r="A18" s="86" t="s">
        <v>340</v>
      </c>
      <c r="C18" s="48"/>
      <c r="D18" s="48"/>
      <c r="E18" s="48"/>
      <c r="F18" s="48"/>
    </row>
    <row r="19" spans="1:6" x14ac:dyDescent="0.25">
      <c r="A19" s="85"/>
      <c r="B19" s="48"/>
      <c r="C19" s="48"/>
      <c r="D19" s="48"/>
      <c r="E19" s="48"/>
      <c r="F19" s="48"/>
    </row>
    <row r="20" spans="1:6" x14ac:dyDescent="0.25">
      <c r="A20" s="85" t="s">
        <v>312</v>
      </c>
      <c r="C20" s="48"/>
      <c r="D20" s="48"/>
      <c r="E20" s="48"/>
      <c r="F20" s="48"/>
    </row>
    <row r="21" spans="1:6" ht="35.25" customHeight="1" x14ac:dyDescent="0.25">
      <c r="A21" s="301" t="s">
        <v>313</v>
      </c>
      <c r="B21" s="301"/>
      <c r="C21" s="301"/>
      <c r="D21" s="301"/>
      <c r="E21" s="301"/>
      <c r="F21" s="301"/>
    </row>
    <row r="22" spans="1:6" ht="25.5" customHeight="1" x14ac:dyDescent="0.25">
      <c r="A22" s="301" t="s">
        <v>488</v>
      </c>
      <c r="B22" s="301"/>
      <c r="C22" s="301"/>
      <c r="D22" s="301"/>
      <c r="E22" s="301"/>
      <c r="F22" s="301"/>
    </row>
    <row r="23" spans="1:6" x14ac:dyDescent="0.25">
      <c r="A23" s="48"/>
      <c r="B23" s="99"/>
      <c r="C23" s="48"/>
      <c r="D23" s="48"/>
      <c r="E23" s="48"/>
      <c r="F23" s="48"/>
    </row>
    <row r="24" spans="1:6" x14ac:dyDescent="0.25">
      <c r="A24" s="98" t="s">
        <v>314</v>
      </c>
      <c r="B24" s="99"/>
      <c r="C24" s="48"/>
      <c r="D24" s="48"/>
      <c r="E24" s="48"/>
      <c r="F24" s="48"/>
    </row>
    <row r="25" spans="1:6" ht="123.75" customHeight="1" x14ac:dyDescent="0.25">
      <c r="A25" s="301" t="s">
        <v>526</v>
      </c>
      <c r="B25" s="301"/>
      <c r="C25" s="301"/>
      <c r="D25" s="301"/>
      <c r="E25" s="301"/>
      <c r="F25" s="301"/>
    </row>
    <row r="26" spans="1:6" ht="14.25" customHeight="1" x14ac:dyDescent="0.25">
      <c r="A26" s="195"/>
      <c r="B26" s="195"/>
      <c r="C26" s="195"/>
      <c r="D26" s="195"/>
      <c r="E26" s="195"/>
      <c r="F26" s="195"/>
    </row>
    <row r="27" spans="1:6" x14ac:dyDescent="0.25">
      <c r="A27" s="98" t="s">
        <v>315</v>
      </c>
      <c r="B27" s="99"/>
      <c r="C27" s="48"/>
      <c r="D27" s="48"/>
      <c r="E27" s="48"/>
      <c r="F27" s="48"/>
    </row>
    <row r="28" spans="1:6" ht="70.5" customHeight="1" x14ac:dyDescent="0.25">
      <c r="A28" s="301" t="s">
        <v>443</v>
      </c>
      <c r="B28" s="301"/>
      <c r="C28" s="301"/>
      <c r="D28" s="301"/>
      <c r="E28" s="301"/>
      <c r="F28" s="301"/>
    </row>
    <row r="29" spans="1:6" x14ac:dyDescent="0.25">
      <c r="A29" s="48"/>
      <c r="B29" s="99"/>
      <c r="C29" s="48"/>
      <c r="D29" s="48"/>
      <c r="E29" s="48"/>
      <c r="F29" s="48"/>
    </row>
    <row r="30" spans="1:6" ht="17.25" customHeight="1" x14ac:dyDescent="0.25">
      <c r="A30" s="48"/>
      <c r="B30" s="99"/>
      <c r="C30" s="48"/>
      <c r="D30" s="48"/>
      <c r="E30" s="48"/>
      <c r="F30" s="48"/>
    </row>
    <row r="31" spans="1:6" x14ac:dyDescent="0.25">
      <c r="A31" s="48"/>
      <c r="B31" s="99"/>
      <c r="C31" s="48"/>
      <c r="D31" s="48"/>
      <c r="E31" s="48"/>
      <c r="F31" s="48"/>
    </row>
    <row r="32" spans="1:6" x14ac:dyDescent="0.25">
      <c r="A32" s="48"/>
      <c r="B32" s="99"/>
      <c r="C32" s="48"/>
      <c r="D32" s="48"/>
      <c r="E32" s="48"/>
      <c r="F32" s="48"/>
    </row>
    <row r="33" spans="1:6" x14ac:dyDescent="0.25">
      <c r="A33" s="48"/>
      <c r="B33" s="99"/>
      <c r="C33" s="48"/>
      <c r="D33" s="48"/>
      <c r="E33" s="48"/>
      <c r="F33" s="48"/>
    </row>
    <row r="34" spans="1:6" x14ac:dyDescent="0.25">
      <c r="A34" s="48"/>
      <c r="B34" s="99"/>
      <c r="C34" s="48"/>
      <c r="D34" s="48"/>
      <c r="E34" s="48"/>
      <c r="F34" s="48"/>
    </row>
    <row r="35" spans="1:6" x14ac:dyDescent="0.25">
      <c r="A35" s="48"/>
      <c r="B35" s="99"/>
      <c r="C35" s="48"/>
      <c r="D35" s="48"/>
      <c r="E35" s="48"/>
      <c r="F35" s="48"/>
    </row>
    <row r="36" spans="1:6" x14ac:dyDescent="0.25">
      <c r="A36" s="48"/>
      <c r="B36" s="99"/>
      <c r="C36" s="48"/>
      <c r="D36" s="48"/>
      <c r="E36" s="48"/>
      <c r="F36" s="48"/>
    </row>
    <row r="37" spans="1:6" x14ac:dyDescent="0.25">
      <c r="A37" s="48"/>
      <c r="B37" s="99"/>
      <c r="C37" s="48"/>
      <c r="D37" s="48"/>
      <c r="E37" s="48"/>
      <c r="F37" s="48"/>
    </row>
    <row r="38" spans="1:6" x14ac:dyDescent="0.25">
      <c r="A38" s="48"/>
      <c r="B38" s="99"/>
      <c r="C38" s="48"/>
      <c r="D38" s="48"/>
      <c r="E38" s="48"/>
      <c r="F38" s="48"/>
    </row>
    <row r="39" spans="1:6" x14ac:dyDescent="0.25">
      <c r="A39" s="48"/>
      <c r="B39" s="99"/>
      <c r="C39" s="48"/>
      <c r="D39" s="48"/>
      <c r="E39" s="48"/>
      <c r="F39" s="48"/>
    </row>
    <row r="40" spans="1:6" x14ac:dyDescent="0.25">
      <c r="A40" s="98" t="s">
        <v>316</v>
      </c>
      <c r="B40" s="99"/>
      <c r="C40" s="48"/>
      <c r="D40" s="48"/>
      <c r="E40" s="48"/>
      <c r="F40" s="48"/>
    </row>
    <row r="41" spans="1:6" ht="52.5" customHeight="1" x14ac:dyDescent="0.25">
      <c r="A41" s="301" t="s">
        <v>527</v>
      </c>
      <c r="B41" s="301"/>
      <c r="C41" s="301"/>
      <c r="D41" s="301"/>
      <c r="E41" s="301"/>
      <c r="F41" s="301"/>
    </row>
    <row r="42" spans="1:6" x14ac:dyDescent="0.25">
      <c r="A42" s="85"/>
      <c r="B42" s="48"/>
      <c r="C42" s="48"/>
      <c r="D42" s="48"/>
      <c r="E42" s="48"/>
      <c r="F42" s="48"/>
    </row>
    <row r="43" spans="1:6" x14ac:dyDescent="0.25">
      <c r="A43" s="85" t="s">
        <v>311</v>
      </c>
      <c r="C43" s="48"/>
      <c r="D43" s="48"/>
      <c r="E43" s="48"/>
      <c r="F43" s="48"/>
    </row>
    <row r="44" spans="1:6" x14ac:dyDescent="0.25">
      <c r="A44" s="48"/>
      <c r="B44" s="99"/>
      <c r="C44" s="48"/>
      <c r="D44" s="48"/>
      <c r="E44" s="48"/>
      <c r="F44" s="48"/>
    </row>
    <row r="45" spans="1:6" x14ac:dyDescent="0.25">
      <c r="A45" s="98" t="s">
        <v>317</v>
      </c>
      <c r="B45" s="99"/>
      <c r="C45" s="48"/>
      <c r="D45" s="48"/>
      <c r="E45" s="48"/>
      <c r="F45" s="48"/>
    </row>
    <row r="46" spans="1:6" ht="54.75" customHeight="1" x14ac:dyDescent="0.25">
      <c r="A46" s="301" t="s">
        <v>318</v>
      </c>
      <c r="B46" s="301"/>
      <c r="C46" s="301"/>
      <c r="D46" s="301"/>
      <c r="E46" s="301"/>
      <c r="F46" s="301"/>
    </row>
    <row r="47" spans="1:6" x14ac:dyDescent="0.25">
      <c r="A47" s="48"/>
      <c r="B47" s="99"/>
      <c r="C47" s="48"/>
      <c r="D47" s="48"/>
      <c r="E47" s="48"/>
      <c r="F47" s="48"/>
    </row>
    <row r="48" spans="1:6" x14ac:dyDescent="0.25">
      <c r="A48" s="98" t="s">
        <v>319</v>
      </c>
      <c r="B48" s="99"/>
      <c r="C48" s="48"/>
      <c r="D48" s="48"/>
      <c r="E48" s="48"/>
      <c r="F48" s="48"/>
    </row>
    <row r="49" spans="1:6" ht="41.25" customHeight="1" x14ac:dyDescent="0.25">
      <c r="A49" s="301" t="s">
        <v>484</v>
      </c>
      <c r="B49" s="301"/>
      <c r="C49" s="301"/>
      <c r="D49" s="301"/>
      <c r="E49" s="301"/>
      <c r="F49" s="301"/>
    </row>
    <row r="50" spans="1:6" ht="69.75" customHeight="1" x14ac:dyDescent="0.25">
      <c r="A50" s="301" t="s">
        <v>485</v>
      </c>
      <c r="B50" s="301"/>
      <c r="C50" s="301"/>
      <c r="D50" s="301"/>
      <c r="E50" s="301"/>
      <c r="F50" s="301"/>
    </row>
    <row r="51" spans="1:6" x14ac:dyDescent="0.25">
      <c r="A51" s="48"/>
      <c r="B51" s="99"/>
      <c r="C51" s="48"/>
      <c r="D51" s="48"/>
      <c r="E51" s="48"/>
      <c r="F51" s="48"/>
    </row>
    <row r="52" spans="1:6" x14ac:dyDescent="0.25">
      <c r="A52" s="98" t="s">
        <v>320</v>
      </c>
      <c r="B52" s="99"/>
      <c r="C52" s="48"/>
      <c r="D52" s="48"/>
      <c r="E52" s="48"/>
      <c r="F52" s="48"/>
    </row>
    <row r="53" spans="1:6" x14ac:dyDescent="0.25">
      <c r="A53" s="48" t="s">
        <v>528</v>
      </c>
      <c r="B53" s="99"/>
      <c r="C53" s="48"/>
      <c r="D53" s="48"/>
      <c r="E53" s="48"/>
      <c r="F53" s="48"/>
    </row>
    <row r="54" spans="1:6" x14ac:dyDescent="0.25">
      <c r="A54" s="85"/>
      <c r="B54" s="48"/>
      <c r="C54" s="48"/>
      <c r="D54" s="48"/>
      <c r="E54" s="48"/>
      <c r="F54" s="48"/>
    </row>
    <row r="55" spans="1:6" x14ac:dyDescent="0.25">
      <c r="A55" s="85" t="s">
        <v>321</v>
      </c>
      <c r="C55" s="48"/>
      <c r="D55" s="48"/>
      <c r="E55" s="48"/>
      <c r="F55" s="48"/>
    </row>
    <row r="56" spans="1:6" x14ac:dyDescent="0.25">
      <c r="A56" s="48" t="s">
        <v>220</v>
      </c>
      <c r="B56" s="99"/>
      <c r="C56" s="48"/>
      <c r="D56" s="48"/>
      <c r="E56" s="48"/>
      <c r="F56" s="48"/>
    </row>
    <row r="57" spans="1:6" x14ac:dyDescent="0.25">
      <c r="A57" s="85"/>
      <c r="B57" s="48"/>
      <c r="C57" s="48"/>
      <c r="D57" s="48"/>
      <c r="E57" s="48"/>
      <c r="F57" s="48"/>
    </row>
    <row r="58" spans="1:6" x14ac:dyDescent="0.25">
      <c r="A58" s="85" t="s">
        <v>322</v>
      </c>
      <c r="C58" s="48"/>
      <c r="D58" s="48"/>
      <c r="E58" s="48"/>
      <c r="F58" s="48"/>
    </row>
    <row r="59" spans="1:6" x14ac:dyDescent="0.25">
      <c r="A59" s="307" t="s">
        <v>385</v>
      </c>
      <c r="B59" s="307"/>
      <c r="C59" s="307"/>
      <c r="D59" s="307"/>
      <c r="E59" s="307"/>
      <c r="F59" s="307"/>
    </row>
    <row r="60" spans="1:6" ht="15" customHeight="1" x14ac:dyDescent="0.25">
      <c r="A60" s="301" t="s">
        <v>386</v>
      </c>
      <c r="B60" s="301"/>
      <c r="C60" s="301"/>
      <c r="D60" s="301"/>
      <c r="E60" s="301"/>
      <c r="F60" s="301"/>
    </row>
    <row r="61" spans="1:6" x14ac:dyDescent="0.25">
      <c r="A61" s="85"/>
      <c r="B61" s="48"/>
      <c r="C61" s="48"/>
      <c r="D61" s="48"/>
      <c r="E61" s="48"/>
      <c r="F61" s="48"/>
    </row>
    <row r="62" spans="1:6" x14ac:dyDescent="0.25">
      <c r="A62" s="85" t="s">
        <v>323</v>
      </c>
      <c r="C62" s="48"/>
      <c r="D62" s="48"/>
      <c r="E62" s="48"/>
      <c r="F62" s="48"/>
    </row>
    <row r="63" spans="1:6" ht="57.75" customHeight="1" x14ac:dyDescent="0.25">
      <c r="A63" s="301" t="s">
        <v>486</v>
      </c>
      <c r="B63" s="301"/>
      <c r="C63" s="301"/>
      <c r="D63" s="301"/>
      <c r="E63" s="301"/>
      <c r="F63" s="301"/>
    </row>
    <row r="64" spans="1:6" ht="33" customHeight="1" x14ac:dyDescent="0.25">
      <c r="A64" s="301" t="s">
        <v>487</v>
      </c>
      <c r="B64" s="301"/>
      <c r="C64" s="301"/>
      <c r="D64" s="301"/>
      <c r="E64" s="301"/>
      <c r="F64" s="301"/>
    </row>
    <row r="65" spans="1:6" x14ac:dyDescent="0.25">
      <c r="A65" s="48"/>
      <c r="B65" s="99"/>
      <c r="C65" s="48"/>
      <c r="D65" s="48"/>
      <c r="E65" s="48"/>
      <c r="F65" s="48"/>
    </row>
    <row r="66" spans="1:6" x14ac:dyDescent="0.25">
      <c r="A66" s="87" t="s">
        <v>324</v>
      </c>
      <c r="C66" s="48"/>
      <c r="D66" s="48"/>
      <c r="E66" s="48"/>
      <c r="F66" s="48"/>
    </row>
    <row r="67" spans="1:6" ht="33" customHeight="1" x14ac:dyDescent="0.25">
      <c r="A67" s="301" t="s">
        <v>221</v>
      </c>
      <c r="B67" s="301"/>
      <c r="C67" s="301"/>
      <c r="D67" s="301"/>
      <c r="E67" s="301"/>
      <c r="F67" s="301"/>
    </row>
    <row r="68" spans="1:6" x14ac:dyDescent="0.25">
      <c r="A68" s="85"/>
      <c r="B68" s="48"/>
      <c r="C68" s="48"/>
      <c r="D68" s="48"/>
      <c r="E68" s="48"/>
      <c r="F68" s="48"/>
    </row>
    <row r="69" spans="1:6" x14ac:dyDescent="0.25">
      <c r="A69" s="86" t="s">
        <v>341</v>
      </c>
      <c r="C69" s="48"/>
      <c r="D69" s="48"/>
      <c r="E69" s="48"/>
      <c r="F69" s="48"/>
    </row>
    <row r="70" spans="1:6" x14ac:dyDescent="0.25">
      <c r="A70" s="301" t="s">
        <v>444</v>
      </c>
      <c r="B70" s="301"/>
      <c r="C70" s="301"/>
      <c r="D70" s="301"/>
      <c r="E70" s="301"/>
      <c r="F70" s="301"/>
    </row>
    <row r="71" spans="1:6" ht="58.5" customHeight="1" x14ac:dyDescent="0.25">
      <c r="A71" s="301"/>
      <c r="B71" s="301"/>
      <c r="C71" s="301"/>
      <c r="D71" s="301"/>
      <c r="E71" s="301"/>
      <c r="F71" s="301"/>
    </row>
    <row r="72" spans="1:6" ht="42" customHeight="1" x14ac:dyDescent="0.25">
      <c r="A72" s="301" t="s">
        <v>466</v>
      </c>
      <c r="B72" s="301"/>
      <c r="C72" s="301"/>
      <c r="D72" s="301"/>
      <c r="E72" s="301"/>
      <c r="F72" s="301"/>
    </row>
    <row r="73" spans="1:6" ht="31.5" customHeight="1" x14ac:dyDescent="0.25">
      <c r="A73" s="301" t="s">
        <v>445</v>
      </c>
      <c r="B73" s="301"/>
      <c r="C73" s="301"/>
      <c r="D73" s="301"/>
      <c r="E73" s="301"/>
      <c r="F73" s="301"/>
    </row>
    <row r="74" spans="1:6" x14ac:dyDescent="0.25">
      <c r="A74" s="158"/>
      <c r="B74" s="159"/>
      <c r="C74" s="160"/>
      <c r="D74" s="48"/>
      <c r="E74" s="48"/>
      <c r="F74" s="48"/>
    </row>
    <row r="75" spans="1:6" x14ac:dyDescent="0.25">
      <c r="A75" s="158"/>
      <c r="B75" s="159"/>
      <c r="C75" s="160"/>
      <c r="D75" s="48"/>
      <c r="E75" s="48"/>
      <c r="F75" s="48"/>
    </row>
    <row r="76" spans="1:6" x14ac:dyDescent="0.25">
      <c r="A76" s="158"/>
      <c r="B76" s="159"/>
      <c r="C76" s="160"/>
      <c r="D76" s="48"/>
      <c r="E76" s="48"/>
      <c r="F76" s="48"/>
    </row>
    <row r="77" spans="1:6" x14ac:dyDescent="0.25">
      <c r="A77" s="158"/>
      <c r="B77" s="159"/>
      <c r="C77" s="160"/>
      <c r="D77" s="48"/>
      <c r="E77" s="48"/>
      <c r="F77" s="48"/>
    </row>
    <row r="78" spans="1:6" x14ac:dyDescent="0.25">
      <c r="A78" s="158"/>
      <c r="B78" s="159"/>
      <c r="C78" s="160"/>
      <c r="D78" s="48"/>
      <c r="E78" s="48"/>
      <c r="F78" s="48"/>
    </row>
    <row r="79" spans="1:6" x14ac:dyDescent="0.25">
      <c r="A79" s="158"/>
      <c r="B79" s="159"/>
      <c r="C79" s="160"/>
      <c r="D79" s="48"/>
      <c r="E79" s="48"/>
      <c r="F79" s="48"/>
    </row>
    <row r="80" spans="1:6" x14ac:dyDescent="0.25">
      <c r="A80" s="158"/>
      <c r="B80" s="159"/>
      <c r="C80" s="160"/>
      <c r="D80" s="48"/>
      <c r="E80" s="48"/>
      <c r="F80" s="48"/>
    </row>
    <row r="81" spans="1:6" x14ac:dyDescent="0.25">
      <c r="A81" s="158"/>
      <c r="B81" s="159"/>
      <c r="C81" s="160"/>
      <c r="D81" s="48"/>
      <c r="E81" s="48"/>
      <c r="F81" s="48"/>
    </row>
    <row r="82" spans="1:6" x14ac:dyDescent="0.25">
      <c r="A82" s="158"/>
      <c r="B82" s="159"/>
      <c r="C82" s="160"/>
      <c r="D82" s="48"/>
      <c r="E82" s="48"/>
      <c r="F82" s="48"/>
    </row>
    <row r="83" spans="1:6" x14ac:dyDescent="0.25">
      <c r="A83" s="158"/>
      <c r="B83" s="159"/>
      <c r="C83" s="160"/>
      <c r="D83" s="48"/>
      <c r="E83" s="48"/>
      <c r="F83" s="48"/>
    </row>
    <row r="84" spans="1:6" x14ac:dyDescent="0.25">
      <c r="A84" s="158"/>
      <c r="B84" s="159"/>
      <c r="C84" s="160"/>
      <c r="D84" s="48"/>
      <c r="E84" s="48"/>
      <c r="F84" s="48"/>
    </row>
    <row r="85" spans="1:6" x14ac:dyDescent="0.25">
      <c r="A85" s="158"/>
      <c r="B85" s="159"/>
      <c r="C85" s="160"/>
      <c r="D85" s="48"/>
      <c r="E85" s="48"/>
      <c r="F85" s="48"/>
    </row>
    <row r="86" spans="1:6" x14ac:dyDescent="0.25">
      <c r="A86" s="158"/>
      <c r="B86" s="159"/>
      <c r="C86" s="160"/>
      <c r="D86" s="48"/>
      <c r="E86" s="48"/>
      <c r="F86" s="48"/>
    </row>
    <row r="87" spans="1:6" x14ac:dyDescent="0.25">
      <c r="A87" s="158"/>
      <c r="B87" s="159"/>
      <c r="C87" s="160"/>
      <c r="D87" s="48"/>
      <c r="E87" s="48"/>
      <c r="F87" s="48"/>
    </row>
    <row r="88" spans="1:6" x14ac:dyDescent="0.25">
      <c r="A88" s="158"/>
      <c r="B88" s="159"/>
      <c r="C88" s="160"/>
      <c r="D88" s="48"/>
      <c r="E88" s="48"/>
      <c r="F88" s="48"/>
    </row>
    <row r="89" spans="1:6" x14ac:dyDescent="0.25">
      <c r="A89" s="158"/>
      <c r="B89" s="159"/>
      <c r="C89" s="160"/>
      <c r="D89" s="48"/>
      <c r="E89" s="48"/>
      <c r="F89" s="48"/>
    </row>
    <row r="90" spans="1:6" x14ac:dyDescent="0.25">
      <c r="A90" s="158"/>
      <c r="B90" s="159"/>
      <c r="C90" s="160"/>
      <c r="D90" s="48"/>
      <c r="E90" s="48"/>
      <c r="F90" s="48"/>
    </row>
    <row r="91" spans="1:6" x14ac:dyDescent="0.25">
      <c r="A91" s="158"/>
      <c r="B91" s="159"/>
      <c r="C91" s="160"/>
      <c r="D91" s="48"/>
      <c r="E91" s="48"/>
      <c r="F91" s="48"/>
    </row>
    <row r="92" spans="1:6" x14ac:dyDescent="0.25">
      <c r="A92" s="158"/>
      <c r="B92" s="159"/>
      <c r="C92" s="160"/>
      <c r="D92" s="48"/>
      <c r="E92" s="48"/>
      <c r="F92" s="48"/>
    </row>
    <row r="93" spans="1:6" x14ac:dyDescent="0.25">
      <c r="A93" s="158"/>
      <c r="B93" s="159"/>
      <c r="C93" s="160"/>
      <c r="D93" s="48"/>
      <c r="E93" s="48"/>
      <c r="F93" s="48"/>
    </row>
    <row r="94" spans="1:6" x14ac:dyDescent="0.25">
      <c r="A94" s="158"/>
      <c r="B94" s="159"/>
      <c r="C94" s="160"/>
      <c r="D94" s="48"/>
      <c r="E94" s="48"/>
      <c r="F94" s="48"/>
    </row>
    <row r="95" spans="1:6" x14ac:dyDescent="0.25">
      <c r="A95" s="158"/>
      <c r="B95" s="159"/>
      <c r="C95" s="160"/>
      <c r="D95" s="48"/>
      <c r="E95" s="48"/>
      <c r="F95" s="48"/>
    </row>
    <row r="96" spans="1:6" x14ac:dyDescent="0.25">
      <c r="A96" s="158"/>
      <c r="B96" s="159"/>
      <c r="C96" s="160"/>
      <c r="D96" s="48"/>
      <c r="E96" s="48"/>
      <c r="F96" s="48"/>
    </row>
    <row r="97" spans="1:6" x14ac:dyDescent="0.25">
      <c r="A97" s="85" t="s">
        <v>355</v>
      </c>
      <c r="C97" s="48"/>
      <c r="D97" s="48"/>
      <c r="E97" s="48"/>
      <c r="F97" s="48"/>
    </row>
    <row r="98" spans="1:6" x14ac:dyDescent="0.25">
      <c r="A98" s="85"/>
      <c r="B98" s="48"/>
      <c r="C98" s="48"/>
      <c r="D98" s="48"/>
      <c r="E98" s="48"/>
      <c r="F98" s="48"/>
    </row>
    <row r="99" spans="1:6" x14ac:dyDescent="0.25">
      <c r="A99" s="99" t="s">
        <v>387</v>
      </c>
      <c r="B99" s="48"/>
      <c r="C99" s="48"/>
      <c r="D99" s="48"/>
      <c r="E99" s="48"/>
      <c r="F99" s="48"/>
    </row>
    <row r="100" spans="1:6" x14ac:dyDescent="0.25">
      <c r="A100" s="99"/>
      <c r="B100" s="48"/>
      <c r="C100" s="48"/>
      <c r="D100" s="48"/>
      <c r="E100" s="48"/>
      <c r="F100" s="48"/>
    </row>
    <row r="101" spans="1:6" x14ac:dyDescent="0.25">
      <c r="A101" s="85" t="s">
        <v>356</v>
      </c>
      <c r="C101" s="48"/>
      <c r="D101" s="48"/>
      <c r="E101" s="48"/>
      <c r="F101" s="48"/>
    </row>
    <row r="102" spans="1:6" x14ac:dyDescent="0.25">
      <c r="A102" s="85"/>
      <c r="B102" s="48"/>
      <c r="C102" s="48"/>
      <c r="D102" s="48"/>
      <c r="E102" s="48"/>
      <c r="F102" s="48"/>
    </row>
    <row r="103" spans="1:6" x14ac:dyDescent="0.25">
      <c r="A103" s="99" t="s">
        <v>388</v>
      </c>
      <c r="B103" s="48"/>
      <c r="C103" s="48"/>
      <c r="D103" s="48"/>
      <c r="E103" s="48"/>
      <c r="F103" s="48"/>
    </row>
    <row r="104" spans="1:6" x14ac:dyDescent="0.25">
      <c r="A104" s="99"/>
      <c r="B104" s="48"/>
      <c r="C104" s="48"/>
      <c r="D104" s="48"/>
      <c r="E104" s="48"/>
      <c r="F104" s="48"/>
    </row>
    <row r="105" spans="1:6" x14ac:dyDescent="0.25">
      <c r="A105" s="85" t="s">
        <v>357</v>
      </c>
      <c r="C105" s="48"/>
      <c r="D105" s="48"/>
      <c r="E105" s="48"/>
      <c r="F105" s="48"/>
    </row>
    <row r="106" spans="1:6" x14ac:dyDescent="0.25">
      <c r="A106" s="85"/>
      <c r="B106" s="48"/>
      <c r="C106" s="48"/>
      <c r="D106" s="48"/>
      <c r="E106" s="48"/>
      <c r="F106" s="48"/>
    </row>
    <row r="107" spans="1:6" x14ac:dyDescent="0.25">
      <c r="A107" s="99" t="s">
        <v>389</v>
      </c>
      <c r="B107" s="48"/>
      <c r="C107" s="48"/>
      <c r="D107" s="48"/>
      <c r="E107" s="48"/>
      <c r="F107" s="48"/>
    </row>
    <row r="108" spans="1:6" x14ac:dyDescent="0.25">
      <c r="A108" s="99"/>
      <c r="B108" s="48"/>
      <c r="C108" s="48"/>
      <c r="D108" s="48"/>
      <c r="E108" s="48"/>
      <c r="F108" s="48"/>
    </row>
    <row r="109" spans="1:6" x14ac:dyDescent="0.25">
      <c r="A109" s="85" t="s">
        <v>358</v>
      </c>
      <c r="C109" s="48"/>
      <c r="D109" s="48"/>
      <c r="E109" s="48"/>
      <c r="F109" s="48"/>
    </row>
    <row r="110" spans="1:6" x14ac:dyDescent="0.25">
      <c r="A110" s="85"/>
      <c r="B110" s="48"/>
      <c r="C110" s="48"/>
      <c r="D110" s="48"/>
      <c r="E110" s="48"/>
      <c r="F110" s="48"/>
    </row>
    <row r="111" spans="1:6" x14ac:dyDescent="0.25">
      <c r="A111" s="99" t="s">
        <v>390</v>
      </c>
      <c r="B111" s="48"/>
      <c r="C111" s="48"/>
      <c r="D111" s="48"/>
      <c r="E111" s="48"/>
      <c r="F111" s="48"/>
    </row>
    <row r="112" spans="1:6" x14ac:dyDescent="0.25">
      <c r="A112" s="99"/>
      <c r="B112" s="48"/>
      <c r="C112" s="48"/>
      <c r="D112" s="48"/>
      <c r="E112" s="48"/>
      <c r="F112" s="48"/>
    </row>
    <row r="113" spans="1:6" x14ac:dyDescent="0.25">
      <c r="A113" s="85" t="s">
        <v>359</v>
      </c>
      <c r="C113" s="48"/>
      <c r="D113" s="48"/>
      <c r="E113" s="48"/>
      <c r="F113" s="48"/>
    </row>
    <row r="114" spans="1:6" ht="15.75" thickBot="1" x14ac:dyDescent="0.3">
      <c r="A114" s="85"/>
      <c r="B114" s="48"/>
      <c r="C114" s="48"/>
      <c r="D114" s="48"/>
      <c r="E114" s="48"/>
      <c r="F114" s="48"/>
    </row>
    <row r="115" spans="1:6" ht="15.75" thickBot="1" x14ac:dyDescent="0.3">
      <c r="A115" s="237" t="s">
        <v>360</v>
      </c>
      <c r="B115" s="238" t="s">
        <v>520</v>
      </c>
      <c r="C115" s="238" t="s">
        <v>437</v>
      </c>
      <c r="D115" s="48"/>
      <c r="E115" s="48"/>
      <c r="F115" s="48"/>
    </row>
    <row r="116" spans="1:6" ht="15.75" thickBot="1" x14ac:dyDescent="0.3">
      <c r="A116" s="230" t="s">
        <v>361</v>
      </c>
      <c r="B116" s="231">
        <v>33565637</v>
      </c>
      <c r="C116" s="231">
        <v>40139963</v>
      </c>
      <c r="D116" s="48"/>
      <c r="E116" s="48"/>
      <c r="F116" s="48"/>
    </row>
    <row r="117" spans="1:6" ht="35.25" customHeight="1" thickBot="1" x14ac:dyDescent="0.3">
      <c r="A117" s="239" t="s">
        <v>362</v>
      </c>
      <c r="B117" s="231">
        <v>5577480</v>
      </c>
      <c r="C117" s="231">
        <v>5577480</v>
      </c>
      <c r="D117" s="48"/>
      <c r="E117" s="48"/>
      <c r="F117" s="48"/>
    </row>
    <row r="118" spans="1:6" ht="15.75" customHeight="1" thickBot="1" x14ac:dyDescent="0.3">
      <c r="A118" s="230" t="s">
        <v>363</v>
      </c>
      <c r="B118" s="231">
        <v>219628</v>
      </c>
      <c r="C118" s="231">
        <v>219628</v>
      </c>
      <c r="D118" s="48"/>
      <c r="E118" s="48"/>
      <c r="F118" s="48"/>
    </row>
    <row r="119" spans="1:6" ht="15.75" thickBot="1" x14ac:dyDescent="0.3">
      <c r="A119" s="240" t="s">
        <v>364</v>
      </c>
      <c r="B119" s="232">
        <f>SUM(B116:B118)</f>
        <v>39362745</v>
      </c>
      <c r="C119" s="232">
        <f>SUM(C116:C118)</f>
        <v>45937071</v>
      </c>
      <c r="D119" s="48"/>
      <c r="E119" s="48"/>
      <c r="F119" s="48"/>
    </row>
    <row r="120" spans="1:6" x14ac:dyDescent="0.25">
      <c r="A120" s="85"/>
      <c r="B120" s="48"/>
      <c r="C120" s="48"/>
      <c r="D120" s="48"/>
      <c r="E120" s="48"/>
      <c r="F120" s="48"/>
    </row>
    <row r="121" spans="1:6" x14ac:dyDescent="0.25">
      <c r="A121" s="85" t="s">
        <v>365</v>
      </c>
      <c r="B121" s="48"/>
      <c r="C121" s="48"/>
      <c r="D121" s="48"/>
      <c r="E121" s="48"/>
      <c r="F121" s="48"/>
    </row>
    <row r="122" spans="1:6" x14ac:dyDescent="0.25">
      <c r="A122" s="85"/>
      <c r="B122" s="48"/>
      <c r="C122" s="48"/>
      <c r="D122" s="48"/>
      <c r="E122" s="48"/>
      <c r="F122" s="48"/>
    </row>
    <row r="123" spans="1:6" x14ac:dyDescent="0.25">
      <c r="A123" s="99" t="s">
        <v>391</v>
      </c>
      <c r="B123" s="48"/>
      <c r="C123" s="48"/>
      <c r="D123" s="48"/>
      <c r="E123" s="48"/>
      <c r="F123" s="48"/>
    </row>
    <row r="124" spans="1:6" x14ac:dyDescent="0.25">
      <c r="A124" s="85"/>
      <c r="B124" s="48"/>
      <c r="C124" s="48"/>
      <c r="D124" s="48"/>
      <c r="E124" s="48"/>
      <c r="F124" s="48"/>
    </row>
    <row r="125" spans="1:6" x14ac:dyDescent="0.25">
      <c r="A125" s="85" t="s">
        <v>366</v>
      </c>
      <c r="B125" s="48"/>
      <c r="C125" s="48"/>
      <c r="D125" s="48"/>
      <c r="E125" s="48"/>
      <c r="F125" s="48"/>
    </row>
    <row r="126" spans="1:6" x14ac:dyDescent="0.25">
      <c r="A126" s="85"/>
      <c r="B126" s="100"/>
      <c r="C126" s="48"/>
      <c r="D126" s="48"/>
      <c r="E126" s="48"/>
      <c r="F126" s="48"/>
    </row>
    <row r="127" spans="1:6" x14ac:dyDescent="0.25">
      <c r="A127" s="102" t="s">
        <v>360</v>
      </c>
      <c r="B127" s="93" t="s">
        <v>451</v>
      </c>
      <c r="C127" s="93" t="s">
        <v>520</v>
      </c>
      <c r="D127" s="93" t="s">
        <v>437</v>
      </c>
      <c r="E127" s="48"/>
      <c r="F127" s="48"/>
    </row>
    <row r="128" spans="1:6" x14ac:dyDescent="0.25">
      <c r="A128" s="103" t="s">
        <v>367</v>
      </c>
      <c r="B128" s="241" t="s">
        <v>372</v>
      </c>
      <c r="C128" s="125">
        <f>45015102+4000000</f>
        <v>49015102</v>
      </c>
      <c r="D128" s="125">
        <v>20167524</v>
      </c>
      <c r="E128" s="48"/>
      <c r="F128" s="48"/>
    </row>
    <row r="129" spans="1:6" x14ac:dyDescent="0.25">
      <c r="A129" s="152" t="s">
        <v>471</v>
      </c>
      <c r="B129" s="241" t="s">
        <v>372</v>
      </c>
      <c r="C129" s="125">
        <v>0</v>
      </c>
      <c r="D129" s="125">
        <v>56412637</v>
      </c>
      <c r="E129" s="48"/>
      <c r="F129" s="48"/>
    </row>
    <row r="130" spans="1:6" x14ac:dyDescent="0.25">
      <c r="A130" s="102" t="s">
        <v>364</v>
      </c>
      <c r="B130" s="192"/>
      <c r="C130" s="143">
        <f>SUM(C128:C129)</f>
        <v>49015102</v>
      </c>
      <c r="D130" s="143">
        <v>76580161</v>
      </c>
      <c r="E130" s="48"/>
      <c r="F130" s="48"/>
    </row>
    <row r="131" spans="1:6" x14ac:dyDescent="0.25">
      <c r="A131" s="85"/>
      <c r="B131" s="48"/>
      <c r="C131" s="48"/>
      <c r="D131" s="48"/>
      <c r="E131" s="48"/>
      <c r="F131" s="48"/>
    </row>
    <row r="132" spans="1:6" x14ac:dyDescent="0.25">
      <c r="A132" s="85" t="s">
        <v>368</v>
      </c>
      <c r="B132" s="48"/>
      <c r="C132" s="48"/>
      <c r="D132" s="48"/>
      <c r="E132" s="48"/>
      <c r="F132" s="48"/>
    </row>
    <row r="133" spans="1:6" x14ac:dyDescent="0.25">
      <c r="A133" s="85"/>
      <c r="B133" s="48"/>
      <c r="C133" s="48"/>
      <c r="D133" s="48"/>
      <c r="E133" s="48"/>
      <c r="F133" s="48"/>
    </row>
    <row r="134" spans="1:6" x14ac:dyDescent="0.25">
      <c r="A134" s="99" t="s">
        <v>392</v>
      </c>
      <c r="B134" s="48"/>
      <c r="C134" s="48"/>
      <c r="D134" s="48"/>
      <c r="E134" s="48"/>
      <c r="F134" s="48"/>
    </row>
    <row r="135" spans="1:6" x14ac:dyDescent="0.25">
      <c r="A135" s="85"/>
      <c r="B135" s="48"/>
      <c r="C135" s="48"/>
      <c r="D135" s="48"/>
      <c r="E135" s="48"/>
      <c r="F135" s="48"/>
    </row>
    <row r="136" spans="1:6" x14ac:dyDescent="0.25">
      <c r="A136" s="85" t="s">
        <v>369</v>
      </c>
      <c r="B136" s="48"/>
      <c r="C136" s="48"/>
      <c r="D136" s="48"/>
      <c r="E136" s="48"/>
      <c r="F136" s="48"/>
    </row>
    <row r="137" spans="1:6" x14ac:dyDescent="0.25">
      <c r="A137" s="85"/>
      <c r="B137" s="48"/>
      <c r="C137" s="48"/>
      <c r="D137" s="48"/>
      <c r="E137" s="48"/>
      <c r="F137" s="48"/>
    </row>
    <row r="138" spans="1:6" x14ac:dyDescent="0.25">
      <c r="A138" s="99" t="s">
        <v>393</v>
      </c>
      <c r="B138" s="48"/>
      <c r="C138" s="48"/>
      <c r="D138" s="48"/>
      <c r="E138" s="48"/>
      <c r="F138" s="48"/>
    </row>
    <row r="139" spans="1:6" x14ac:dyDescent="0.25">
      <c r="A139" s="85"/>
      <c r="B139" s="48"/>
      <c r="C139" s="48"/>
      <c r="D139" s="48"/>
      <c r="E139" s="48"/>
      <c r="F139" s="48"/>
    </row>
    <row r="140" spans="1:6" x14ac:dyDescent="0.25">
      <c r="A140" s="85" t="s">
        <v>370</v>
      </c>
      <c r="B140" s="48"/>
      <c r="C140" s="48"/>
      <c r="D140" s="48"/>
      <c r="E140" s="48"/>
      <c r="F140" s="48"/>
    </row>
    <row r="141" spans="1:6" x14ac:dyDescent="0.25">
      <c r="A141" s="85"/>
      <c r="B141" s="48"/>
      <c r="C141" s="48"/>
      <c r="D141" s="48"/>
      <c r="E141" s="48"/>
      <c r="F141" s="48"/>
    </row>
    <row r="142" spans="1:6" x14ac:dyDescent="0.25">
      <c r="A142" s="99" t="s">
        <v>393</v>
      </c>
      <c r="B142" s="48"/>
      <c r="C142" s="48"/>
      <c r="D142" s="48"/>
      <c r="E142" s="48"/>
      <c r="F142" s="48"/>
    </row>
    <row r="143" spans="1:6" x14ac:dyDescent="0.25">
      <c r="A143" s="85"/>
      <c r="B143" s="48"/>
      <c r="C143" s="48"/>
      <c r="D143" s="48"/>
      <c r="E143" s="48"/>
      <c r="F143" s="48"/>
    </row>
    <row r="144" spans="1:6" x14ac:dyDescent="0.25">
      <c r="A144" s="85" t="s">
        <v>373</v>
      </c>
      <c r="B144" s="48"/>
      <c r="C144" s="48"/>
      <c r="D144" s="48"/>
      <c r="E144" s="48"/>
      <c r="F144" s="48"/>
    </row>
    <row r="145" spans="1:6" x14ac:dyDescent="0.25">
      <c r="A145" s="85"/>
      <c r="B145" s="48"/>
      <c r="C145" s="48"/>
      <c r="D145" s="48"/>
      <c r="E145" s="48"/>
      <c r="F145" s="48"/>
    </row>
    <row r="146" spans="1:6" x14ac:dyDescent="0.25">
      <c r="A146" s="99" t="s">
        <v>394</v>
      </c>
      <c r="B146" s="48"/>
      <c r="C146" s="48"/>
      <c r="D146" s="48"/>
      <c r="E146" s="48"/>
      <c r="F146" s="48"/>
    </row>
    <row r="147" spans="1:6" x14ac:dyDescent="0.25">
      <c r="A147" s="85"/>
      <c r="B147" s="48"/>
      <c r="C147" s="48"/>
      <c r="D147" s="48"/>
      <c r="E147" s="48"/>
      <c r="F147" s="48"/>
    </row>
    <row r="148" spans="1:6" x14ac:dyDescent="0.25">
      <c r="A148" s="85" t="s">
        <v>374</v>
      </c>
      <c r="B148" s="48"/>
      <c r="C148" s="48"/>
      <c r="D148" s="48"/>
      <c r="E148" s="48"/>
      <c r="F148" s="48"/>
    </row>
    <row r="149" spans="1:6" x14ac:dyDescent="0.25">
      <c r="A149" s="102" t="s">
        <v>360</v>
      </c>
      <c r="B149" s="71" t="s">
        <v>371</v>
      </c>
      <c r="C149" s="71" t="s">
        <v>203</v>
      </c>
      <c r="D149" s="71" t="s">
        <v>520</v>
      </c>
      <c r="E149" s="71" t="s">
        <v>437</v>
      </c>
    </row>
    <row r="150" spans="1:6" x14ac:dyDescent="0.25">
      <c r="A150" s="103" t="s">
        <v>467</v>
      </c>
      <c r="B150" s="105" t="s">
        <v>468</v>
      </c>
      <c r="C150" s="104" t="s">
        <v>372</v>
      </c>
      <c r="D150" s="107">
        <v>7140000</v>
      </c>
      <c r="E150" s="107">
        <v>0</v>
      </c>
    </row>
    <row r="151" spans="1:6" x14ac:dyDescent="0.25">
      <c r="A151" s="103" t="s">
        <v>438</v>
      </c>
      <c r="B151" s="105" t="s">
        <v>468</v>
      </c>
      <c r="C151" s="104" t="s">
        <v>372</v>
      </c>
      <c r="D151" s="107">
        <v>1583334</v>
      </c>
      <c r="E151" s="107">
        <v>0</v>
      </c>
    </row>
    <row r="152" spans="1:6" x14ac:dyDescent="0.25">
      <c r="A152" s="102" t="s">
        <v>364</v>
      </c>
      <c r="B152" s="71"/>
      <c r="C152" s="106"/>
      <c r="D152" s="168">
        <f>+D150+D151</f>
        <v>8723334</v>
      </c>
      <c r="E152" s="168">
        <f>+E150</f>
        <v>0</v>
      </c>
    </row>
    <row r="153" spans="1:6" x14ac:dyDescent="0.25">
      <c r="A153" s="85"/>
      <c r="B153" s="48"/>
      <c r="C153" s="48"/>
      <c r="D153" s="48"/>
      <c r="E153" s="48"/>
      <c r="F153" s="48"/>
    </row>
    <row r="154" spans="1:6" x14ac:dyDescent="0.25">
      <c r="A154" s="85" t="s">
        <v>375</v>
      </c>
      <c r="B154" s="48"/>
      <c r="C154" s="48"/>
      <c r="D154" s="48"/>
      <c r="E154" s="48"/>
      <c r="F154" s="48"/>
    </row>
    <row r="155" spans="1:6" x14ac:dyDescent="0.25">
      <c r="A155" s="85"/>
      <c r="B155" s="48"/>
      <c r="C155" s="48"/>
      <c r="D155" s="48"/>
      <c r="E155" s="48"/>
      <c r="F155" s="48"/>
    </row>
    <row r="156" spans="1:6" x14ac:dyDescent="0.25">
      <c r="A156" s="99" t="s">
        <v>395</v>
      </c>
      <c r="B156" s="48"/>
      <c r="C156" s="48"/>
      <c r="D156" s="48"/>
      <c r="E156" s="48"/>
      <c r="F156" s="48"/>
    </row>
    <row r="157" spans="1:6" x14ac:dyDescent="0.25">
      <c r="A157" s="85"/>
      <c r="B157" s="48"/>
      <c r="C157" s="48"/>
      <c r="D157" s="48"/>
      <c r="E157" s="48"/>
      <c r="F157" s="48"/>
    </row>
    <row r="158" spans="1:6" x14ac:dyDescent="0.25">
      <c r="A158" s="85"/>
      <c r="B158" s="48"/>
      <c r="C158" s="48"/>
      <c r="D158" s="48"/>
      <c r="E158" s="48"/>
      <c r="F158" s="48"/>
    </row>
    <row r="159" spans="1:6" x14ac:dyDescent="0.25">
      <c r="A159" s="85"/>
      <c r="B159" s="48"/>
      <c r="C159" s="48"/>
      <c r="D159" s="48"/>
      <c r="E159" s="48"/>
      <c r="F159" s="48"/>
    </row>
    <row r="160" spans="1:6" x14ac:dyDescent="0.25">
      <c r="A160" s="85"/>
      <c r="B160" s="48"/>
      <c r="C160" s="48"/>
      <c r="D160" s="48"/>
      <c r="E160" s="48"/>
      <c r="F160" s="48"/>
    </row>
    <row r="161" spans="1:6" x14ac:dyDescent="0.25">
      <c r="A161" s="85"/>
      <c r="B161" s="48"/>
      <c r="C161" s="48"/>
      <c r="D161" s="48"/>
      <c r="E161" s="48"/>
      <c r="F161" s="48"/>
    </row>
    <row r="162" spans="1:6" x14ac:dyDescent="0.25">
      <c r="A162" s="85"/>
      <c r="B162" s="48"/>
      <c r="C162" s="48"/>
      <c r="D162" s="48"/>
      <c r="E162" s="48"/>
      <c r="F162" s="48"/>
    </row>
    <row r="163" spans="1:6" x14ac:dyDescent="0.25">
      <c r="A163" s="85"/>
      <c r="B163" s="48"/>
      <c r="C163" s="48"/>
      <c r="D163" s="48"/>
      <c r="E163" s="48"/>
      <c r="F163" s="48"/>
    </row>
    <row r="164" spans="1:6" x14ac:dyDescent="0.25">
      <c r="A164" s="85"/>
      <c r="B164" s="48"/>
      <c r="C164" s="48"/>
      <c r="D164" s="48"/>
      <c r="E164" s="48"/>
      <c r="F164" s="48"/>
    </row>
    <row r="165" spans="1:6" x14ac:dyDescent="0.25">
      <c r="A165" s="85" t="s">
        <v>376</v>
      </c>
      <c r="B165" s="48"/>
      <c r="C165" s="48"/>
      <c r="D165" s="48"/>
      <c r="E165" s="48"/>
      <c r="F165" s="48"/>
    </row>
    <row r="166" spans="1:6" x14ac:dyDescent="0.25">
      <c r="A166" s="85"/>
      <c r="B166" s="48"/>
      <c r="C166" s="48"/>
      <c r="D166" s="48"/>
      <c r="E166" s="48"/>
      <c r="F166" s="48"/>
    </row>
    <row r="167" spans="1:6" ht="15" customHeight="1" x14ac:dyDescent="0.25">
      <c r="A167" s="301" t="s">
        <v>396</v>
      </c>
      <c r="B167" s="301"/>
      <c r="C167" s="301"/>
      <c r="D167" s="301"/>
      <c r="E167" s="301"/>
      <c r="F167" s="301"/>
    </row>
    <row r="168" spans="1:6" x14ac:dyDescent="0.25">
      <c r="A168" s="85"/>
      <c r="B168" s="48"/>
      <c r="C168" s="48"/>
      <c r="D168" s="48"/>
      <c r="E168" s="48"/>
      <c r="F168" s="48"/>
    </row>
    <row r="169" spans="1:6" x14ac:dyDescent="0.25">
      <c r="A169" s="85" t="s">
        <v>377</v>
      </c>
      <c r="B169" s="48"/>
      <c r="C169" s="48"/>
      <c r="D169" s="48"/>
      <c r="E169" s="48"/>
      <c r="F169" s="48"/>
    </row>
    <row r="170" spans="1:6" x14ac:dyDescent="0.25">
      <c r="A170" s="85"/>
      <c r="B170" s="48"/>
      <c r="C170" s="48"/>
      <c r="D170" s="48"/>
      <c r="E170" s="48"/>
      <c r="F170" s="48"/>
    </row>
    <row r="171" spans="1:6" x14ac:dyDescent="0.25">
      <c r="A171" s="99" t="s">
        <v>397</v>
      </c>
      <c r="B171" s="48"/>
      <c r="C171" s="48"/>
      <c r="D171" s="48"/>
      <c r="E171" s="48"/>
      <c r="F171" s="48"/>
    </row>
    <row r="172" spans="1:6" x14ac:dyDescent="0.25">
      <c r="A172" s="85"/>
      <c r="B172" s="48"/>
      <c r="C172" s="48"/>
      <c r="D172" s="48"/>
      <c r="E172" s="48"/>
      <c r="F172" s="48"/>
    </row>
    <row r="173" spans="1:6" x14ac:dyDescent="0.25">
      <c r="A173" s="85" t="s">
        <v>378</v>
      </c>
      <c r="B173" s="48"/>
      <c r="C173" s="48"/>
      <c r="D173" s="48"/>
      <c r="E173" s="48"/>
      <c r="F173" s="48"/>
    </row>
    <row r="174" spans="1:6" x14ac:dyDescent="0.25">
      <c r="A174" s="85"/>
      <c r="B174" s="48"/>
      <c r="C174" s="48"/>
      <c r="D174" s="48"/>
      <c r="E174" s="48"/>
      <c r="F174" s="48"/>
    </row>
    <row r="175" spans="1:6" ht="61.5" customHeight="1" x14ac:dyDescent="0.25">
      <c r="A175" s="186" t="s">
        <v>190</v>
      </c>
      <c r="B175" s="93" t="s">
        <v>452</v>
      </c>
      <c r="C175" s="186" t="s">
        <v>202</v>
      </c>
      <c r="D175" s="186" t="s">
        <v>204</v>
      </c>
      <c r="E175" s="186" t="s">
        <v>432</v>
      </c>
      <c r="F175" s="48"/>
    </row>
    <row r="176" spans="1:6" x14ac:dyDescent="0.25">
      <c r="A176" s="130" t="s">
        <v>205</v>
      </c>
      <c r="B176" s="137">
        <v>1700000000</v>
      </c>
      <c r="C176" s="187">
        <v>0</v>
      </c>
      <c r="D176" s="187">
        <v>0</v>
      </c>
      <c r="E176" s="187">
        <f>SUM(B176:D176)</f>
        <v>1700000000</v>
      </c>
      <c r="F176" s="48"/>
    </row>
    <row r="177" spans="1:6" x14ac:dyDescent="0.25">
      <c r="A177" s="130" t="s">
        <v>206</v>
      </c>
      <c r="B177" s="242" t="s">
        <v>450</v>
      </c>
      <c r="C177" s="187">
        <v>0</v>
      </c>
      <c r="D177" s="187">
        <v>0</v>
      </c>
      <c r="E177" s="187">
        <f>SUM(B177:D177)</f>
        <v>0</v>
      </c>
      <c r="F177" s="48"/>
    </row>
    <row r="178" spans="1:6" x14ac:dyDescent="0.25">
      <c r="A178" s="130" t="s">
        <v>379</v>
      </c>
      <c r="B178" s="137">
        <v>487857678</v>
      </c>
      <c r="C178" s="187">
        <v>101000000</v>
      </c>
      <c r="D178" s="187">
        <v>0</v>
      </c>
      <c r="E178" s="187">
        <f>+B178+C178</f>
        <v>588857678</v>
      </c>
      <c r="F178" s="48"/>
    </row>
    <row r="179" spans="1:6" x14ac:dyDescent="0.25">
      <c r="A179" s="130" t="s">
        <v>207</v>
      </c>
      <c r="B179" s="137">
        <v>45388672</v>
      </c>
      <c r="C179" s="187">
        <v>0</v>
      </c>
      <c r="D179" s="187">
        <v>-114044622</v>
      </c>
      <c r="E179" s="187">
        <f>SUM(B179:D179)</f>
        <v>-68655950</v>
      </c>
      <c r="F179" s="48"/>
    </row>
    <row r="180" spans="1:6" x14ac:dyDescent="0.25">
      <c r="A180" s="130" t="s">
        <v>208</v>
      </c>
      <c r="B180" s="243">
        <v>-114044622</v>
      </c>
      <c r="C180" s="187">
        <v>498633027</v>
      </c>
      <c r="D180" s="187">
        <v>114044622</v>
      </c>
      <c r="E180" s="187">
        <f>SUM(B180:D180)</f>
        <v>498633027</v>
      </c>
      <c r="F180" s="48"/>
    </row>
    <row r="181" spans="1:6" x14ac:dyDescent="0.25">
      <c r="A181" s="127" t="s">
        <v>209</v>
      </c>
      <c r="B181" s="143">
        <f>SUM(B176:B180)</f>
        <v>2119201728</v>
      </c>
      <c r="C181" s="143">
        <f>SUM(C176:C180)</f>
        <v>599633027</v>
      </c>
      <c r="D181" s="143">
        <f>SUM(D176:D180)</f>
        <v>0</v>
      </c>
      <c r="E181" s="143">
        <f>SUM(E176:E180)</f>
        <v>2718834755</v>
      </c>
      <c r="F181" s="48"/>
    </row>
    <row r="182" spans="1:6" s="108" customFormat="1" x14ac:dyDescent="0.25">
      <c r="A182" s="110"/>
      <c r="B182" s="101"/>
      <c r="C182" s="101"/>
      <c r="D182" s="101"/>
      <c r="E182" s="101"/>
      <c r="F182" s="101"/>
    </row>
    <row r="183" spans="1:6" x14ac:dyDescent="0.25">
      <c r="A183" s="85" t="s">
        <v>380</v>
      </c>
      <c r="B183" s="48"/>
      <c r="C183" s="48"/>
      <c r="D183" s="48"/>
      <c r="E183" s="48"/>
      <c r="F183" s="48"/>
    </row>
    <row r="184" spans="1:6" x14ac:dyDescent="0.25">
      <c r="A184" s="85"/>
      <c r="B184" s="48"/>
      <c r="C184" s="48"/>
      <c r="D184" s="48"/>
      <c r="E184" s="48"/>
      <c r="F184" s="48"/>
    </row>
    <row r="185" spans="1:6" x14ac:dyDescent="0.25">
      <c r="A185" s="99" t="s">
        <v>398</v>
      </c>
      <c r="B185" s="48"/>
      <c r="C185" s="48"/>
      <c r="D185" s="48"/>
      <c r="E185" s="48"/>
      <c r="F185" s="48"/>
    </row>
    <row r="186" spans="1:6" s="108" customFormat="1" x14ac:dyDescent="0.25">
      <c r="A186" s="110"/>
      <c r="B186" s="101"/>
      <c r="C186" s="101"/>
      <c r="D186" s="101"/>
      <c r="E186" s="101"/>
      <c r="F186" s="101"/>
    </row>
    <row r="187" spans="1:6" s="108" customFormat="1" x14ac:dyDescent="0.25">
      <c r="A187" s="85" t="s">
        <v>381</v>
      </c>
      <c r="B187" s="101"/>
      <c r="C187" s="101"/>
      <c r="D187" s="101"/>
      <c r="E187" s="101"/>
      <c r="F187" s="101"/>
    </row>
    <row r="188" spans="1:6" s="108" customFormat="1" ht="15.75" thickBot="1" x14ac:dyDescent="0.3">
      <c r="A188" s="85"/>
      <c r="B188" s="109"/>
      <c r="C188" s="101"/>
      <c r="D188" s="101"/>
      <c r="E188" s="101"/>
      <c r="F188" s="101"/>
    </row>
    <row r="189" spans="1:6" s="108" customFormat="1" ht="15.75" thickBot="1" x14ac:dyDescent="0.3">
      <c r="A189" s="244" t="s">
        <v>210</v>
      </c>
      <c r="B189" s="238" t="s">
        <v>520</v>
      </c>
      <c r="C189" s="238" t="s">
        <v>437</v>
      </c>
      <c r="D189" s="101"/>
      <c r="E189" s="101"/>
      <c r="F189" s="101"/>
    </row>
    <row r="190" spans="1:6" s="108" customFormat="1" ht="30" x14ac:dyDescent="0.25">
      <c r="A190" s="245" t="s">
        <v>453</v>
      </c>
      <c r="B190" s="246">
        <f>9434199+95975</f>
        <v>9530174</v>
      </c>
      <c r="C190" s="246">
        <v>170816548</v>
      </c>
      <c r="D190" s="101"/>
      <c r="E190" s="101"/>
      <c r="F190" s="101"/>
    </row>
    <row r="191" spans="1:6" s="108" customFormat="1" ht="30.75" thickBot="1" x14ac:dyDescent="0.3">
      <c r="A191" s="245" t="s">
        <v>454</v>
      </c>
      <c r="B191" s="246">
        <f>8708318+365883</f>
        <v>9074201</v>
      </c>
      <c r="C191" s="246">
        <v>16602131</v>
      </c>
      <c r="D191" s="101"/>
      <c r="E191" s="101"/>
      <c r="F191" s="101"/>
    </row>
    <row r="192" spans="1:6" s="108" customFormat="1" ht="15.75" thickBot="1" x14ac:dyDescent="0.3">
      <c r="A192" s="237" t="s">
        <v>364</v>
      </c>
      <c r="B192" s="247">
        <f>SUM(B190:B191)</f>
        <v>18604375</v>
      </c>
      <c r="C192" s="247">
        <v>187418679</v>
      </c>
      <c r="D192" s="101"/>
      <c r="E192" s="101"/>
      <c r="F192" s="101"/>
    </row>
    <row r="193" spans="1:6" s="108" customFormat="1" x14ac:dyDescent="0.25">
      <c r="A193" s="140"/>
      <c r="B193" s="248"/>
      <c r="C193" s="248"/>
      <c r="D193" s="101"/>
      <c r="E193" s="101"/>
      <c r="F193" s="101"/>
    </row>
    <row r="194" spans="1:6" s="108" customFormat="1" x14ac:dyDescent="0.25">
      <c r="A194" s="3" t="s">
        <v>455</v>
      </c>
      <c r="B194" s="109"/>
      <c r="C194" s="101"/>
      <c r="D194" s="101"/>
      <c r="E194" s="101"/>
      <c r="F194" s="101"/>
    </row>
    <row r="195" spans="1:6" s="108" customFormat="1" ht="15.75" thickBot="1" x14ac:dyDescent="0.3">
      <c r="A195" s="85"/>
      <c r="B195" s="109"/>
      <c r="C195" s="101"/>
      <c r="D195" s="101"/>
      <c r="E195" s="101"/>
      <c r="F195" s="101"/>
    </row>
    <row r="196" spans="1:6" s="108" customFormat="1" ht="15.75" thickBot="1" x14ac:dyDescent="0.3">
      <c r="A196" s="237" t="s">
        <v>210</v>
      </c>
      <c r="B196" s="238" t="s">
        <v>520</v>
      </c>
      <c r="C196" s="238" t="s">
        <v>437</v>
      </c>
      <c r="D196" s="101"/>
      <c r="E196" s="101"/>
      <c r="F196" s="101"/>
    </row>
    <row r="197" spans="1:6" s="108" customFormat="1" ht="15.75" thickBot="1" x14ac:dyDescent="0.3">
      <c r="A197" s="230" t="s">
        <v>536</v>
      </c>
      <c r="B197" s="231">
        <v>1484820455</v>
      </c>
      <c r="C197" s="231">
        <v>306105</v>
      </c>
      <c r="D197" s="101"/>
      <c r="E197" s="101"/>
      <c r="F197" s="101"/>
    </row>
    <row r="198" spans="1:6" s="108" customFormat="1" ht="15.75" thickBot="1" x14ac:dyDescent="0.3">
      <c r="A198" s="230" t="s">
        <v>120</v>
      </c>
      <c r="B198" s="231">
        <v>13588</v>
      </c>
      <c r="C198" s="231"/>
      <c r="D198" s="101"/>
      <c r="E198" s="101"/>
      <c r="F198" s="101"/>
    </row>
    <row r="199" spans="1:6" s="108" customFormat="1" ht="15.75" thickBot="1" x14ac:dyDescent="0.3">
      <c r="A199" s="240" t="s">
        <v>364</v>
      </c>
      <c r="B199" s="232">
        <f>SUM(B197:B198)</f>
        <v>1484834043</v>
      </c>
      <c r="C199" s="232">
        <v>306105</v>
      </c>
      <c r="D199" s="101"/>
      <c r="E199" s="101"/>
      <c r="F199" s="101"/>
    </row>
    <row r="200" spans="1:6" s="108" customFormat="1" x14ac:dyDescent="0.25">
      <c r="A200" s="144"/>
      <c r="B200" s="139"/>
      <c r="C200" s="145"/>
      <c r="D200" s="101"/>
      <c r="E200" s="101"/>
      <c r="F200" s="101"/>
    </row>
    <row r="201" spans="1:6" s="108" customFormat="1" x14ac:dyDescent="0.25">
      <c r="A201" s="144"/>
      <c r="B201" s="139"/>
      <c r="C201" s="145"/>
      <c r="D201" s="101"/>
      <c r="E201" s="101"/>
      <c r="F201" s="101"/>
    </row>
    <row r="202" spans="1:6" s="108" customFormat="1" x14ac:dyDescent="0.25">
      <c r="A202" s="85" t="s">
        <v>429</v>
      </c>
      <c r="B202" s="101"/>
      <c r="C202" s="101"/>
      <c r="D202" s="101"/>
      <c r="E202" s="101"/>
      <c r="F202" s="101"/>
    </row>
    <row r="203" spans="1:6" s="108" customFormat="1" x14ac:dyDescent="0.25">
      <c r="A203" s="146"/>
      <c r="B203" s="101"/>
      <c r="C203" s="101"/>
      <c r="D203" s="101"/>
      <c r="E203" s="101"/>
      <c r="F203" s="101"/>
    </row>
    <row r="204" spans="1:6" s="108" customFormat="1" x14ac:dyDescent="0.25">
      <c r="A204" s="249" t="s">
        <v>210</v>
      </c>
      <c r="B204" s="250" t="s">
        <v>520</v>
      </c>
      <c r="C204" s="250" t="s">
        <v>437</v>
      </c>
      <c r="D204" s="101"/>
      <c r="E204" s="101"/>
      <c r="F204" s="101"/>
    </row>
    <row r="205" spans="1:6" s="108" customFormat="1" x14ac:dyDescent="0.25">
      <c r="A205" s="251" t="s">
        <v>295</v>
      </c>
      <c r="B205" s="252" t="s">
        <v>450</v>
      </c>
      <c r="C205" s="252" t="s">
        <v>450</v>
      </c>
      <c r="D205" s="101"/>
      <c r="E205" s="101"/>
      <c r="F205" s="101"/>
    </row>
    <row r="206" spans="1:6" s="108" customFormat="1" x14ac:dyDescent="0.25">
      <c r="A206" s="253" t="s">
        <v>456</v>
      </c>
      <c r="B206" s="254" t="s">
        <v>450</v>
      </c>
      <c r="C206" s="254" t="s">
        <v>450</v>
      </c>
      <c r="D206" s="101"/>
      <c r="E206" s="101"/>
      <c r="F206" s="101"/>
    </row>
    <row r="207" spans="1:6" s="108" customFormat="1" x14ac:dyDescent="0.25">
      <c r="A207" s="251" t="s">
        <v>457</v>
      </c>
      <c r="B207" s="252">
        <v>798336372</v>
      </c>
      <c r="C207" s="252">
        <f>1492816+662795653-375742188</f>
        <v>288546281</v>
      </c>
      <c r="D207" s="101"/>
      <c r="E207" s="101"/>
      <c r="F207" s="101"/>
    </row>
    <row r="208" spans="1:6" s="108" customFormat="1" x14ac:dyDescent="0.25">
      <c r="A208" s="253" t="s">
        <v>456</v>
      </c>
      <c r="B208" s="254" t="s">
        <v>450</v>
      </c>
      <c r="C208" s="254" t="s">
        <v>450</v>
      </c>
      <c r="D208" s="101"/>
      <c r="E208" s="101"/>
      <c r="F208" s="101"/>
    </row>
    <row r="209" spans="1:6" s="108" customFormat="1" x14ac:dyDescent="0.25">
      <c r="A209" s="251" t="s">
        <v>382</v>
      </c>
      <c r="B209" s="252">
        <v>289939183</v>
      </c>
      <c r="C209" s="252">
        <v>49119004</v>
      </c>
      <c r="D209" s="101"/>
      <c r="E209" s="101"/>
      <c r="F209" s="101"/>
    </row>
    <row r="210" spans="1:6" s="108" customFormat="1" x14ac:dyDescent="0.25">
      <c r="A210" s="251" t="s">
        <v>458</v>
      </c>
      <c r="B210" s="252">
        <v>22793</v>
      </c>
      <c r="C210" s="252">
        <v>354054</v>
      </c>
      <c r="D210" s="101"/>
      <c r="E210" s="101"/>
      <c r="F210" s="101"/>
    </row>
    <row r="211" spans="1:6" s="108" customFormat="1" x14ac:dyDescent="0.25">
      <c r="A211" s="253" t="s">
        <v>456</v>
      </c>
      <c r="B211" s="255">
        <f>SUM(B206:B210)</f>
        <v>1088298348</v>
      </c>
      <c r="C211" s="255">
        <f>SUM(C205:C210)</f>
        <v>338019339</v>
      </c>
      <c r="D211" s="101"/>
      <c r="E211" s="101"/>
      <c r="F211" s="101"/>
    </row>
    <row r="212" spans="1:6" s="108" customFormat="1" x14ac:dyDescent="0.25">
      <c r="A212" s="144"/>
      <c r="B212" s="145"/>
      <c r="C212" s="145"/>
      <c r="D212" s="169"/>
      <c r="E212" s="101"/>
      <c r="F212" s="101"/>
    </row>
    <row r="213" spans="1:6" x14ac:dyDescent="0.25">
      <c r="A213" s="86" t="s">
        <v>383</v>
      </c>
      <c r="B213" s="48"/>
      <c r="C213" s="48"/>
      <c r="D213" s="48"/>
      <c r="E213" s="48"/>
      <c r="F213" s="48"/>
    </row>
    <row r="214" spans="1:6" x14ac:dyDescent="0.25">
      <c r="A214" s="85"/>
      <c r="B214" s="48"/>
      <c r="C214" s="48"/>
      <c r="D214" s="48"/>
      <c r="E214" s="48"/>
      <c r="F214" s="48"/>
    </row>
    <row r="215" spans="1:6" x14ac:dyDescent="0.25">
      <c r="A215" s="99" t="s">
        <v>399</v>
      </c>
      <c r="B215" s="48"/>
      <c r="C215" s="48"/>
      <c r="D215" s="48"/>
      <c r="E215" s="276"/>
      <c r="F215" s="48"/>
    </row>
    <row r="216" spans="1:6" s="108" customFormat="1" x14ac:dyDescent="0.25">
      <c r="A216" s="146"/>
      <c r="B216" s="101"/>
      <c r="C216" s="101"/>
      <c r="D216" s="171"/>
      <c r="E216" s="101"/>
      <c r="F216" s="101"/>
    </row>
    <row r="217" spans="1:6" s="108" customFormat="1" x14ac:dyDescent="0.25">
      <c r="A217" s="86" t="s">
        <v>384</v>
      </c>
      <c r="B217" s="109"/>
      <c r="C217" s="109"/>
      <c r="D217" s="172"/>
      <c r="E217" s="101"/>
      <c r="F217" s="101"/>
    </row>
    <row r="218" spans="1:6" s="108" customFormat="1" x14ac:dyDescent="0.25">
      <c r="A218" s="144"/>
      <c r="B218" s="145"/>
      <c r="C218" s="145"/>
      <c r="D218" s="172"/>
      <c r="E218" s="101"/>
      <c r="F218" s="101"/>
    </row>
    <row r="219" spans="1:6" s="108" customFormat="1" x14ac:dyDescent="0.25">
      <c r="A219" s="197" t="s">
        <v>210</v>
      </c>
      <c r="B219" s="250" t="s">
        <v>520</v>
      </c>
      <c r="C219" s="250" t="s">
        <v>437</v>
      </c>
      <c r="D219" s="101"/>
      <c r="E219" s="101"/>
      <c r="F219" s="101"/>
    </row>
    <row r="220" spans="1:6" s="108" customFormat="1" x14ac:dyDescent="0.25">
      <c r="A220" s="142" t="s">
        <v>430</v>
      </c>
      <c r="B220" s="147">
        <v>462968148</v>
      </c>
      <c r="C220" s="147">
        <v>491860052</v>
      </c>
      <c r="D220" s="172"/>
      <c r="E220" s="101"/>
      <c r="F220" s="101"/>
    </row>
    <row r="221" spans="1:6" s="108" customFormat="1" x14ac:dyDescent="0.25">
      <c r="A221" s="142" t="s">
        <v>137</v>
      </c>
      <c r="B221" s="147" t="s">
        <v>215</v>
      </c>
      <c r="C221" s="147">
        <v>-79868021</v>
      </c>
      <c r="D221" s="141"/>
      <c r="E221" s="141"/>
      <c r="F221" s="141"/>
    </row>
    <row r="222" spans="1:6" s="108" customFormat="1" x14ac:dyDescent="0.25">
      <c r="A222" s="142" t="s">
        <v>431</v>
      </c>
      <c r="B222" s="147">
        <v>-379475191</v>
      </c>
      <c r="C222" s="147">
        <v>-375742188</v>
      </c>
      <c r="D222" s="144"/>
      <c r="E222" s="144"/>
      <c r="F222" s="139"/>
    </row>
    <row r="223" spans="1:6" s="108" customFormat="1" x14ac:dyDescent="0.25">
      <c r="A223" s="197" t="s">
        <v>211</v>
      </c>
      <c r="B223" s="143">
        <f>SUM(B220:B222)</f>
        <v>83492957</v>
      </c>
      <c r="C223" s="170">
        <f>SUM(C220:C222)</f>
        <v>36249843</v>
      </c>
      <c r="E223" s="145"/>
      <c r="F223" s="101"/>
    </row>
    <row r="224" spans="1:6" s="108" customFormat="1" x14ac:dyDescent="0.25">
      <c r="A224" s="144"/>
      <c r="B224" s="101"/>
      <c r="C224" s="101"/>
      <c r="E224" s="101"/>
      <c r="F224" s="101"/>
    </row>
    <row r="225" spans="1:6" s="108" customFormat="1" x14ac:dyDescent="0.25">
      <c r="A225" s="144"/>
      <c r="B225" s="101"/>
      <c r="C225" s="101"/>
      <c r="E225" s="101"/>
      <c r="F225" s="101"/>
    </row>
    <row r="226" spans="1:6" s="108" customFormat="1" x14ac:dyDescent="0.25">
      <c r="A226" s="144"/>
      <c r="B226" s="101"/>
      <c r="C226" s="101"/>
      <c r="D226" s="172"/>
      <c r="E226" s="101"/>
      <c r="F226" s="101"/>
    </row>
    <row r="227" spans="1:6" s="108" customFormat="1" x14ac:dyDescent="0.25">
      <c r="A227" s="144"/>
      <c r="B227" s="101"/>
      <c r="C227" s="101"/>
      <c r="D227" s="172"/>
      <c r="E227" s="101"/>
      <c r="F227" s="101"/>
    </row>
    <row r="228" spans="1:6" s="108" customFormat="1" x14ac:dyDescent="0.25">
      <c r="A228" s="144"/>
      <c r="B228" s="101"/>
      <c r="C228" s="101"/>
      <c r="D228" s="172"/>
      <c r="E228" s="101"/>
      <c r="F228" s="101"/>
    </row>
    <row r="229" spans="1:6" s="108" customFormat="1" x14ac:dyDescent="0.25">
      <c r="A229" s="144"/>
      <c r="B229" s="101"/>
      <c r="C229" s="101"/>
      <c r="D229" s="172"/>
      <c r="E229" s="101"/>
      <c r="F229" s="101"/>
    </row>
    <row r="230" spans="1:6" s="108" customFormat="1" x14ac:dyDescent="0.25">
      <c r="A230" s="85" t="s">
        <v>472</v>
      </c>
      <c r="B230" s="101"/>
      <c r="C230" s="101"/>
      <c r="D230" s="101"/>
      <c r="E230" s="101"/>
      <c r="F230" s="101"/>
    </row>
    <row r="231" spans="1:6" s="108" customFormat="1" x14ac:dyDescent="0.25">
      <c r="A231" s="85"/>
      <c r="B231" s="101"/>
      <c r="C231" s="101"/>
      <c r="D231" s="101"/>
      <c r="E231" s="101"/>
      <c r="F231" s="101"/>
    </row>
    <row r="232" spans="1:6" s="108" customFormat="1" x14ac:dyDescent="0.25">
      <c r="A232" s="84" t="s">
        <v>474</v>
      </c>
      <c r="B232" s="101"/>
      <c r="C232" s="101"/>
      <c r="D232" s="101"/>
      <c r="E232" s="101"/>
      <c r="F232" s="101"/>
    </row>
    <row r="233" spans="1:6" s="108" customFormat="1" x14ac:dyDescent="0.25">
      <c r="A233" s="85"/>
      <c r="B233" s="101"/>
      <c r="C233" s="101"/>
      <c r="D233" s="101"/>
      <c r="E233" s="101"/>
      <c r="F233" s="101"/>
    </row>
    <row r="234" spans="1:6" x14ac:dyDescent="0.25">
      <c r="A234" s="3" t="s">
        <v>475</v>
      </c>
      <c r="B234" s="48"/>
      <c r="C234" s="48"/>
      <c r="D234" s="48"/>
      <c r="E234" s="48"/>
      <c r="F234" s="48"/>
    </row>
    <row r="235" spans="1:6" x14ac:dyDescent="0.25">
      <c r="A235" s="99" t="s">
        <v>400</v>
      </c>
      <c r="B235" s="48"/>
      <c r="C235" s="48"/>
      <c r="D235" s="48"/>
      <c r="E235" s="48"/>
      <c r="F235" s="48"/>
    </row>
    <row r="236" spans="1:6" x14ac:dyDescent="0.25">
      <c r="A236" s="99"/>
      <c r="B236" s="48"/>
      <c r="C236" s="48"/>
      <c r="D236" s="48"/>
      <c r="E236" s="48"/>
      <c r="F236" s="48"/>
    </row>
    <row r="237" spans="1:6" x14ac:dyDescent="0.25">
      <c r="A237" s="92" t="s">
        <v>473</v>
      </c>
      <c r="C237" s="48"/>
      <c r="D237" s="48"/>
      <c r="E237" s="48"/>
      <c r="F237" s="48"/>
    </row>
    <row r="238" spans="1:6" x14ac:dyDescent="0.25">
      <c r="A238" s="87"/>
      <c r="B238" s="48"/>
      <c r="C238" s="48"/>
      <c r="D238" s="48"/>
      <c r="E238" s="48"/>
      <c r="F238" s="48"/>
    </row>
    <row r="239" spans="1:6" x14ac:dyDescent="0.25">
      <c r="A239" s="87" t="s">
        <v>403</v>
      </c>
      <c r="B239" s="48"/>
      <c r="C239" s="48"/>
      <c r="D239" s="48"/>
      <c r="E239" s="48"/>
      <c r="F239" s="48"/>
    </row>
    <row r="240" spans="1:6" x14ac:dyDescent="0.25">
      <c r="A240" s="87"/>
      <c r="B240" s="48"/>
      <c r="C240" s="48"/>
      <c r="D240" s="48"/>
      <c r="E240" s="48"/>
      <c r="F240" s="48"/>
    </row>
    <row r="241" spans="1:6" x14ac:dyDescent="0.25">
      <c r="A241" s="88" t="s">
        <v>401</v>
      </c>
      <c r="B241" s="48"/>
      <c r="C241" s="48"/>
      <c r="D241" s="48"/>
      <c r="E241" s="48"/>
      <c r="F241" s="48"/>
    </row>
    <row r="242" spans="1:6" x14ac:dyDescent="0.25">
      <c r="A242" s="88"/>
      <c r="B242" s="48"/>
      <c r="C242" s="48"/>
      <c r="D242" s="48"/>
      <c r="E242" s="48"/>
      <c r="F242" s="48"/>
    </row>
    <row r="243" spans="1:6" x14ac:dyDescent="0.25">
      <c r="A243" s="87" t="s">
        <v>404</v>
      </c>
      <c r="B243" s="48"/>
      <c r="C243" s="48"/>
      <c r="D243" s="48"/>
      <c r="E243" s="48"/>
      <c r="F243" s="48"/>
    </row>
    <row r="244" spans="1:6" x14ac:dyDescent="0.25">
      <c r="A244" s="87"/>
      <c r="B244" s="48"/>
      <c r="C244" s="48"/>
      <c r="D244" s="48"/>
      <c r="E244" s="48"/>
      <c r="F244" s="48"/>
    </row>
    <row r="245" spans="1:6" ht="39" customHeight="1" x14ac:dyDescent="0.25">
      <c r="A245" s="301" t="s">
        <v>402</v>
      </c>
      <c r="B245" s="301"/>
      <c r="C245" s="301"/>
      <c r="D245" s="301"/>
      <c r="E245" s="301"/>
      <c r="F245" s="301"/>
    </row>
    <row r="246" spans="1:6" x14ac:dyDescent="0.25">
      <c r="A246" s="88"/>
      <c r="B246" s="48"/>
      <c r="C246" s="48"/>
      <c r="D246" s="48"/>
      <c r="E246" s="48"/>
      <c r="F246" s="48"/>
    </row>
    <row r="247" spans="1:6" x14ac:dyDescent="0.25">
      <c r="A247" s="87" t="s">
        <v>405</v>
      </c>
      <c r="B247" s="48"/>
      <c r="C247" s="48"/>
      <c r="D247" s="48"/>
      <c r="E247" s="48"/>
      <c r="F247" s="48"/>
    </row>
    <row r="248" spans="1:6" x14ac:dyDescent="0.25">
      <c r="A248" s="88"/>
      <c r="B248" s="48"/>
      <c r="C248" s="48"/>
      <c r="D248" s="48"/>
      <c r="E248" s="48"/>
      <c r="F248" s="48"/>
    </row>
    <row r="249" spans="1:6" ht="57" customHeight="1" x14ac:dyDescent="0.25">
      <c r="A249" s="300" t="s">
        <v>537</v>
      </c>
      <c r="B249" s="300"/>
      <c r="C249" s="300"/>
      <c r="D249" s="300"/>
      <c r="E249" s="300"/>
      <c r="F249" s="300"/>
    </row>
    <row r="250" spans="1:6" ht="36" customHeight="1" x14ac:dyDescent="0.25">
      <c r="A250" s="300" t="s">
        <v>538</v>
      </c>
      <c r="B250" s="300"/>
      <c r="C250" s="300"/>
      <c r="D250" s="300"/>
      <c r="E250" s="300"/>
      <c r="F250" s="300"/>
    </row>
    <row r="251" spans="1:6" ht="37.5" customHeight="1" x14ac:dyDescent="0.25">
      <c r="A251" s="300" t="s">
        <v>539</v>
      </c>
      <c r="B251" s="300"/>
      <c r="C251" s="300"/>
      <c r="D251" s="300"/>
      <c r="E251" s="300"/>
      <c r="F251" s="300"/>
    </row>
    <row r="252" spans="1:6" x14ac:dyDescent="0.25">
      <c r="A252" s="87" t="s">
        <v>406</v>
      </c>
      <c r="B252" s="48"/>
      <c r="C252" s="48"/>
      <c r="D252" s="48"/>
      <c r="E252" s="48"/>
      <c r="F252" s="48"/>
    </row>
    <row r="253" spans="1:6" ht="48.75" customHeight="1" x14ac:dyDescent="0.25">
      <c r="A253" s="301" t="s">
        <v>421</v>
      </c>
      <c r="B253" s="301"/>
      <c r="C253" s="301"/>
      <c r="D253" s="301"/>
      <c r="E253" s="301"/>
      <c r="F253" s="301"/>
    </row>
    <row r="254" spans="1:6" x14ac:dyDescent="0.25">
      <c r="A254" s="87"/>
      <c r="B254" s="48"/>
      <c r="C254" s="48"/>
      <c r="D254" s="48"/>
      <c r="E254" s="48"/>
      <c r="F254" s="48"/>
    </row>
    <row r="255" spans="1:6" x14ac:dyDescent="0.25">
      <c r="A255" s="87" t="s">
        <v>407</v>
      </c>
      <c r="B255" s="48"/>
      <c r="C255" s="48"/>
      <c r="D255" s="48"/>
      <c r="E255" s="48"/>
      <c r="F255" s="48"/>
    </row>
    <row r="256" spans="1:6" ht="54" customHeight="1" x14ac:dyDescent="0.25">
      <c r="A256" s="301" t="s">
        <v>540</v>
      </c>
      <c r="B256" s="301"/>
      <c r="C256" s="301"/>
      <c r="D256" s="301"/>
      <c r="E256" s="301"/>
      <c r="F256" s="301"/>
    </row>
    <row r="257" spans="1:6" x14ac:dyDescent="0.25">
      <c r="A257" s="87"/>
      <c r="B257" s="48"/>
      <c r="C257" s="48"/>
      <c r="D257" s="48"/>
      <c r="E257" s="48"/>
      <c r="F257" s="48"/>
    </row>
    <row r="258" spans="1:6" x14ac:dyDescent="0.25">
      <c r="A258" s="92" t="s">
        <v>476</v>
      </c>
      <c r="B258" s="48"/>
      <c r="C258" s="48"/>
      <c r="D258" s="48"/>
      <c r="E258" s="48"/>
      <c r="F258" s="48"/>
    </row>
    <row r="259" spans="1:6" ht="30" customHeight="1" x14ac:dyDescent="0.25">
      <c r="A259" s="301" t="s">
        <v>529</v>
      </c>
      <c r="B259" s="301"/>
      <c r="C259" s="301"/>
      <c r="D259" s="301"/>
      <c r="E259" s="301"/>
      <c r="F259" s="301"/>
    </row>
    <row r="260" spans="1:6" x14ac:dyDescent="0.25">
      <c r="A260" s="195"/>
      <c r="B260" s="195"/>
      <c r="C260" s="195"/>
      <c r="D260" s="195"/>
      <c r="E260" s="195"/>
      <c r="F260" s="195"/>
    </row>
    <row r="261" spans="1:6" ht="29.25" customHeight="1" x14ac:dyDescent="0.25">
      <c r="A261" s="300" t="s">
        <v>459</v>
      </c>
      <c r="B261" s="300"/>
      <c r="C261" s="300"/>
      <c r="D261" s="300"/>
      <c r="E261" s="300"/>
      <c r="F261" s="300"/>
    </row>
    <row r="262" spans="1:6" x14ac:dyDescent="0.25">
      <c r="A262" s="92"/>
      <c r="B262" s="48"/>
      <c r="C262" s="48"/>
      <c r="D262" s="195"/>
      <c r="E262" s="195"/>
      <c r="F262" s="195"/>
    </row>
    <row r="263" spans="1:6" ht="42" customHeight="1" x14ac:dyDescent="0.25">
      <c r="A263" s="300" t="s">
        <v>460</v>
      </c>
      <c r="B263" s="300"/>
      <c r="C263" s="300"/>
      <c r="D263" s="300"/>
      <c r="E263" s="300"/>
      <c r="F263" s="300"/>
    </row>
    <row r="264" spans="1:6" x14ac:dyDescent="0.25">
      <c r="A264" s="92"/>
      <c r="B264" s="48"/>
      <c r="C264" s="48"/>
      <c r="D264" s="195"/>
      <c r="E264" s="195"/>
      <c r="F264" s="195"/>
    </row>
    <row r="265" spans="1:6" ht="146.25" customHeight="1" x14ac:dyDescent="0.25">
      <c r="A265" s="300" t="s">
        <v>461</v>
      </c>
      <c r="B265" s="300"/>
      <c r="C265" s="300"/>
      <c r="D265" s="300"/>
      <c r="E265" s="300"/>
      <c r="F265" s="300"/>
    </row>
    <row r="266" spans="1:6" x14ac:dyDescent="0.25">
      <c r="A266" s="92"/>
      <c r="B266" s="48"/>
      <c r="C266" s="48"/>
      <c r="D266" s="195"/>
      <c r="E266" s="195"/>
      <c r="F266" s="195"/>
    </row>
    <row r="267" spans="1:6" x14ac:dyDescent="0.25">
      <c r="A267" s="92"/>
      <c r="B267" s="48"/>
      <c r="C267" s="48"/>
      <c r="D267" s="272"/>
      <c r="E267" s="272"/>
      <c r="F267" s="272"/>
    </row>
    <row r="268" spans="1:6" x14ac:dyDescent="0.25">
      <c r="A268" s="92"/>
      <c r="B268" s="48"/>
      <c r="C268" s="48"/>
      <c r="D268" s="272"/>
      <c r="E268" s="272"/>
      <c r="F268" s="272"/>
    </row>
    <row r="269" spans="1:6" x14ac:dyDescent="0.25">
      <c r="A269" s="92"/>
      <c r="B269" s="48"/>
      <c r="C269" s="48"/>
      <c r="D269" s="272"/>
      <c r="E269" s="272"/>
      <c r="F269" s="272"/>
    </row>
    <row r="270" spans="1:6" x14ac:dyDescent="0.25">
      <c r="A270" s="92"/>
      <c r="B270" s="48"/>
      <c r="C270" s="48"/>
      <c r="D270" s="272"/>
      <c r="E270" s="272"/>
      <c r="F270" s="272"/>
    </row>
    <row r="271" spans="1:6" x14ac:dyDescent="0.25">
      <c r="A271" s="92"/>
      <c r="B271" s="48"/>
      <c r="C271" s="48"/>
      <c r="D271" s="272"/>
      <c r="E271" s="272"/>
      <c r="F271" s="272"/>
    </row>
    <row r="272" spans="1:6" x14ac:dyDescent="0.25">
      <c r="A272" s="92"/>
      <c r="B272" s="48"/>
      <c r="C272" s="48"/>
      <c r="D272" s="272"/>
      <c r="E272" s="272"/>
      <c r="F272" s="272"/>
    </row>
    <row r="273" spans="1:6" x14ac:dyDescent="0.25">
      <c r="A273" s="92"/>
      <c r="B273" s="48"/>
      <c r="C273" s="48"/>
      <c r="D273" s="272"/>
      <c r="E273" s="272"/>
      <c r="F273" s="272"/>
    </row>
    <row r="274" spans="1:6" x14ac:dyDescent="0.25">
      <c r="A274" s="92"/>
      <c r="B274" s="48"/>
      <c r="C274" s="48"/>
      <c r="D274" s="272"/>
      <c r="E274" s="272"/>
      <c r="F274" s="272"/>
    </row>
    <row r="275" spans="1:6" x14ac:dyDescent="0.25">
      <c r="A275" s="92"/>
      <c r="B275" s="48"/>
      <c r="C275" s="48"/>
      <c r="D275" s="272"/>
      <c r="E275" s="272"/>
      <c r="F275" s="272"/>
    </row>
    <row r="276" spans="1:6" ht="60.75" customHeight="1" x14ac:dyDescent="0.25">
      <c r="A276" s="300" t="s">
        <v>462</v>
      </c>
      <c r="B276" s="300"/>
      <c r="C276" s="300"/>
      <c r="D276" s="300"/>
      <c r="E276" s="300"/>
      <c r="F276" s="300"/>
    </row>
    <row r="277" spans="1:6" x14ac:dyDescent="0.25">
      <c r="A277" s="92"/>
      <c r="B277" s="48"/>
      <c r="C277" s="48"/>
      <c r="D277" s="195"/>
      <c r="E277" s="195"/>
      <c r="F277" s="195"/>
    </row>
    <row r="278" spans="1:6" ht="43.5" customHeight="1" x14ac:dyDescent="0.25">
      <c r="A278" s="300" t="s">
        <v>463</v>
      </c>
      <c r="B278" s="300"/>
      <c r="C278" s="300"/>
      <c r="D278" s="300"/>
      <c r="E278" s="300"/>
      <c r="F278" s="300"/>
    </row>
    <row r="279" spans="1:6" x14ac:dyDescent="0.25">
      <c r="A279" s="300"/>
      <c r="B279" s="300"/>
      <c r="C279" s="300"/>
      <c r="D279" s="300"/>
      <c r="E279" s="300"/>
      <c r="F279" s="300"/>
    </row>
    <row r="280" spans="1:6" ht="68.25" customHeight="1" x14ac:dyDescent="0.25">
      <c r="A280" s="300" t="s">
        <v>464</v>
      </c>
      <c r="B280" s="300"/>
      <c r="C280" s="300"/>
      <c r="D280" s="300"/>
      <c r="E280" s="300"/>
      <c r="F280" s="300"/>
    </row>
    <row r="281" spans="1:6" x14ac:dyDescent="0.25">
      <c r="A281" s="92"/>
      <c r="B281" s="48"/>
      <c r="C281" s="48"/>
      <c r="D281" s="195"/>
      <c r="E281" s="195"/>
      <c r="F281" s="195"/>
    </row>
    <row r="282" spans="1:6" x14ac:dyDescent="0.25">
      <c r="A282" s="3" t="s">
        <v>477</v>
      </c>
      <c r="B282" s="48"/>
      <c r="C282" s="48"/>
      <c r="D282" s="195"/>
      <c r="E282" s="195"/>
      <c r="F282" s="195"/>
    </row>
    <row r="283" spans="1:6" x14ac:dyDescent="0.25">
      <c r="A283" s="92"/>
      <c r="B283" s="48"/>
      <c r="C283" s="48"/>
      <c r="D283" s="195"/>
      <c r="E283" s="195"/>
      <c r="F283" s="195"/>
    </row>
    <row r="284" spans="1:6" x14ac:dyDescent="0.25">
      <c r="A284" s="256" t="s">
        <v>478</v>
      </c>
      <c r="B284" s="48"/>
      <c r="C284" s="48"/>
      <c r="D284" s="195"/>
      <c r="E284" s="195"/>
      <c r="F284" s="195"/>
    </row>
    <row r="285" spans="1:6" x14ac:dyDescent="0.25">
      <c r="A285" s="300"/>
      <c r="B285" s="300"/>
      <c r="C285" s="300"/>
      <c r="D285" s="300"/>
      <c r="E285" s="300"/>
      <c r="F285" s="300"/>
    </row>
    <row r="286" spans="1:6" ht="60" customHeight="1" x14ac:dyDescent="0.25">
      <c r="A286" s="300" t="s">
        <v>479</v>
      </c>
      <c r="B286" s="300"/>
      <c r="C286" s="300"/>
      <c r="D286" s="300"/>
      <c r="E286" s="300"/>
      <c r="F286" s="300"/>
    </row>
    <row r="287" spans="1:6" x14ac:dyDescent="0.25">
      <c r="A287" s="92"/>
      <c r="B287" s="48"/>
      <c r="C287" s="48"/>
      <c r="D287" s="195"/>
      <c r="E287" s="195"/>
      <c r="F287" s="195"/>
    </row>
    <row r="288" spans="1:6" x14ac:dyDescent="0.25">
      <c r="A288" s="92"/>
      <c r="B288" s="48"/>
      <c r="C288" s="48"/>
      <c r="D288" s="195"/>
      <c r="E288" s="195"/>
      <c r="F288" s="195"/>
    </row>
    <row r="289" spans="1:6" x14ac:dyDescent="0.25">
      <c r="A289" s="92"/>
      <c r="B289" s="48"/>
      <c r="C289" s="48"/>
      <c r="D289" s="48"/>
      <c r="E289" s="48"/>
      <c r="F289" s="90"/>
    </row>
    <row r="290" spans="1:6" ht="15" customHeight="1" x14ac:dyDescent="0.25">
      <c r="A290" s="303" t="s">
        <v>480</v>
      </c>
      <c r="B290" s="303"/>
      <c r="C290" s="303"/>
      <c r="D290" s="303"/>
      <c r="E290" s="303"/>
      <c r="F290" s="90"/>
    </row>
    <row r="291" spans="1:6" x14ac:dyDescent="0.25">
      <c r="A291" s="88"/>
      <c r="B291" s="48"/>
      <c r="C291" s="48"/>
      <c r="D291" s="48"/>
      <c r="E291" s="48"/>
      <c r="F291" s="90"/>
    </row>
    <row r="292" spans="1:6" x14ac:dyDescent="0.25">
      <c r="A292" s="178" t="s">
        <v>530</v>
      </c>
      <c r="B292" s="90"/>
      <c r="C292" s="90"/>
      <c r="D292" s="90"/>
      <c r="E292" s="90"/>
      <c r="F292" s="90"/>
    </row>
    <row r="293" spans="1:6" ht="15" customHeight="1" x14ac:dyDescent="0.25">
      <c r="A293" s="300" t="s">
        <v>465</v>
      </c>
      <c r="B293" s="300"/>
      <c r="C293" s="300"/>
      <c r="D293" s="300"/>
      <c r="E293" s="300"/>
      <c r="F293" s="300"/>
    </row>
    <row r="294" spans="1:6" ht="34.5" customHeight="1" x14ac:dyDescent="0.25">
      <c r="A294" s="302" t="s">
        <v>531</v>
      </c>
      <c r="B294" s="302"/>
      <c r="C294" s="302"/>
      <c r="D294" s="302"/>
      <c r="E294" s="302"/>
      <c r="F294" s="302"/>
    </row>
    <row r="295" spans="1:6" ht="33" customHeight="1" x14ac:dyDescent="0.25">
      <c r="A295" s="302" t="s">
        <v>554</v>
      </c>
      <c r="B295" s="302"/>
      <c r="C295" s="302"/>
      <c r="D295" s="302"/>
      <c r="E295" s="302"/>
      <c r="F295" s="302"/>
    </row>
    <row r="296" spans="1:6" ht="26.25" customHeight="1" x14ac:dyDescent="0.25">
      <c r="A296" s="274" t="s">
        <v>414</v>
      </c>
      <c r="B296" s="48"/>
      <c r="C296" s="48"/>
      <c r="D296" s="48"/>
      <c r="E296" s="48"/>
      <c r="F296" s="90"/>
    </row>
    <row r="297" spans="1:6" x14ac:dyDescent="0.25">
      <c r="A297" s="88" t="s">
        <v>408</v>
      </c>
      <c r="B297" s="48"/>
      <c r="C297" s="48"/>
      <c r="D297" s="48"/>
      <c r="E297" s="48"/>
      <c r="F297" s="48"/>
    </row>
    <row r="298" spans="1:6" x14ac:dyDescent="0.25">
      <c r="A298" s="88"/>
      <c r="B298" s="48"/>
      <c r="C298" s="48"/>
      <c r="D298" s="48"/>
      <c r="E298" s="48"/>
      <c r="F298" s="48"/>
    </row>
    <row r="299" spans="1:6" x14ac:dyDescent="0.25">
      <c r="A299" s="127" t="s">
        <v>409</v>
      </c>
      <c r="B299" s="127" t="s">
        <v>410</v>
      </c>
      <c r="C299" s="127" t="s">
        <v>520</v>
      </c>
      <c r="D299" s="127" t="s">
        <v>437</v>
      </c>
      <c r="E299" s="48"/>
      <c r="F299" s="48"/>
    </row>
    <row r="300" spans="1:6" x14ac:dyDescent="0.25">
      <c r="A300" s="179" t="s">
        <v>223</v>
      </c>
      <c r="B300" s="180" t="s">
        <v>224</v>
      </c>
      <c r="C300" s="181">
        <v>851000000</v>
      </c>
      <c r="D300" s="181">
        <v>750000000</v>
      </c>
      <c r="E300" s="48"/>
      <c r="F300" s="48"/>
    </row>
    <row r="301" spans="1:6" x14ac:dyDescent="0.25">
      <c r="A301" s="179" t="s">
        <v>411</v>
      </c>
      <c r="B301" s="180" t="s">
        <v>222</v>
      </c>
      <c r="C301" s="182">
        <v>0</v>
      </c>
      <c r="D301" s="182">
        <v>323752208</v>
      </c>
      <c r="E301" s="48"/>
      <c r="F301" s="48"/>
    </row>
    <row r="302" spans="1:6" x14ac:dyDescent="0.25">
      <c r="A302" s="179" t="s">
        <v>412</v>
      </c>
      <c r="B302" s="180" t="s">
        <v>222</v>
      </c>
      <c r="C302" s="182">
        <v>339689500</v>
      </c>
      <c r="D302" s="182">
        <v>322141500</v>
      </c>
      <c r="E302" s="48"/>
      <c r="F302" s="48"/>
    </row>
    <row r="303" spans="1:6" x14ac:dyDescent="0.25">
      <c r="A303" s="179" t="s">
        <v>532</v>
      </c>
      <c r="B303" s="180" t="s">
        <v>222</v>
      </c>
      <c r="C303" s="182">
        <v>339689500</v>
      </c>
      <c r="D303" s="182">
        <v>0</v>
      </c>
      <c r="E303" s="48"/>
      <c r="F303" s="48"/>
    </row>
    <row r="304" spans="1:6" x14ac:dyDescent="0.25">
      <c r="A304" s="127" t="s">
        <v>364</v>
      </c>
      <c r="B304" s="167"/>
      <c r="C304" s="183">
        <f>SUM(C300:C303)</f>
        <v>1530379000</v>
      </c>
      <c r="D304" s="183">
        <v>1395893708</v>
      </c>
      <c r="E304" s="48"/>
      <c r="F304" s="48"/>
    </row>
    <row r="305" spans="1:6" x14ac:dyDescent="0.25">
      <c r="A305" s="184"/>
      <c r="B305" s="90"/>
      <c r="C305" s="185"/>
      <c r="D305" s="90"/>
      <c r="E305" s="48"/>
      <c r="F305" s="48"/>
    </row>
    <row r="306" spans="1:6" x14ac:dyDescent="0.25">
      <c r="A306" s="127" t="s">
        <v>413</v>
      </c>
      <c r="B306" s="127" t="s">
        <v>410</v>
      </c>
      <c r="C306" s="127" t="s">
        <v>520</v>
      </c>
      <c r="D306" s="127" t="s">
        <v>437</v>
      </c>
      <c r="E306" s="48"/>
      <c r="F306" s="48"/>
    </row>
    <row r="307" spans="1:6" x14ac:dyDescent="0.25">
      <c r="A307" s="179" t="s">
        <v>223</v>
      </c>
      <c r="B307" s="180" t="s">
        <v>224</v>
      </c>
      <c r="C307" s="181">
        <v>851000000</v>
      </c>
      <c r="D307" s="181">
        <v>750000000</v>
      </c>
      <c r="E307" s="48"/>
      <c r="F307" s="48"/>
    </row>
    <row r="308" spans="1:6" x14ac:dyDescent="0.25">
      <c r="A308" s="179" t="s">
        <v>411</v>
      </c>
      <c r="B308" s="180" t="s">
        <v>222</v>
      </c>
      <c r="C308" s="182">
        <v>0</v>
      </c>
      <c r="D308" s="182">
        <v>323752208</v>
      </c>
      <c r="E308" s="48"/>
      <c r="F308" s="48"/>
    </row>
    <row r="309" spans="1:6" x14ac:dyDescent="0.25">
      <c r="A309" s="179" t="s">
        <v>412</v>
      </c>
      <c r="B309" s="180" t="s">
        <v>222</v>
      </c>
      <c r="C309" s="182">
        <v>339689500</v>
      </c>
      <c r="D309" s="182">
        <v>322141500</v>
      </c>
      <c r="E309" s="48"/>
      <c r="F309" s="48"/>
    </row>
    <row r="310" spans="1:6" x14ac:dyDescent="0.25">
      <c r="A310" s="179" t="s">
        <v>532</v>
      </c>
      <c r="B310" s="180" t="s">
        <v>222</v>
      </c>
      <c r="C310" s="182">
        <v>339689500</v>
      </c>
      <c r="D310" s="182">
        <v>0</v>
      </c>
      <c r="E310" s="48"/>
      <c r="F310" s="48"/>
    </row>
    <row r="311" spans="1:6" x14ac:dyDescent="0.25">
      <c r="A311" s="127" t="s">
        <v>364</v>
      </c>
      <c r="B311" s="167"/>
      <c r="C311" s="183">
        <f>SUM(C307:C310)</f>
        <v>1530379000</v>
      </c>
      <c r="D311" s="183">
        <v>1395893708</v>
      </c>
      <c r="E311" s="48"/>
      <c r="F311" s="48"/>
    </row>
    <row r="312" spans="1:6" x14ac:dyDescent="0.25">
      <c r="A312" s="88"/>
      <c r="B312" s="48"/>
      <c r="C312" s="177"/>
      <c r="D312" s="48"/>
      <c r="E312" s="48"/>
      <c r="F312" s="48"/>
    </row>
    <row r="313" spans="1:6" x14ac:dyDescent="0.25">
      <c r="A313" s="92" t="s">
        <v>481</v>
      </c>
      <c r="B313" s="92"/>
      <c r="C313" s="48"/>
      <c r="D313" s="48"/>
      <c r="E313" s="48"/>
      <c r="F313" s="48"/>
    </row>
    <row r="314" spans="1:6" x14ac:dyDescent="0.25">
      <c r="A314" s="87"/>
      <c r="B314" s="48"/>
      <c r="C314" s="48"/>
      <c r="D314" s="48"/>
      <c r="E314" s="48"/>
      <c r="F314" s="48"/>
    </row>
    <row r="315" spans="1:6" x14ac:dyDescent="0.25">
      <c r="A315" s="88" t="s">
        <v>415</v>
      </c>
      <c r="B315" s="48"/>
      <c r="C315" s="48"/>
      <c r="D315" s="48"/>
      <c r="E315" s="48"/>
      <c r="F315" s="48"/>
    </row>
    <row r="316" spans="1:6" x14ac:dyDescent="0.25">
      <c r="A316" s="88"/>
      <c r="B316" s="48"/>
      <c r="C316" s="48"/>
      <c r="D316" s="48"/>
      <c r="E316" s="48"/>
      <c r="F316" s="48"/>
    </row>
    <row r="317" spans="1:6" x14ac:dyDescent="0.25">
      <c r="A317" s="87" t="s">
        <v>482</v>
      </c>
      <c r="B317" s="92"/>
      <c r="C317" s="48"/>
      <c r="D317" s="48"/>
      <c r="E317" s="48"/>
      <c r="F317" s="48"/>
    </row>
    <row r="318" spans="1:6" x14ac:dyDescent="0.25">
      <c r="A318" s="87"/>
      <c r="B318" s="48"/>
      <c r="C318" s="48"/>
      <c r="D318" s="48"/>
      <c r="E318" s="48"/>
      <c r="F318" s="48"/>
    </row>
    <row r="319" spans="1:6" ht="30" customHeight="1" x14ac:dyDescent="0.25">
      <c r="A319" s="300" t="s">
        <v>416</v>
      </c>
      <c r="B319" s="300"/>
      <c r="C319" s="300"/>
      <c r="D319" s="300"/>
      <c r="E319" s="300"/>
      <c r="F319" s="300"/>
    </row>
    <row r="320" spans="1:6" ht="36" customHeight="1" x14ac:dyDescent="0.25">
      <c r="A320" s="300" t="s">
        <v>417</v>
      </c>
      <c r="B320" s="300"/>
      <c r="C320" s="300"/>
      <c r="D320" s="300"/>
      <c r="E320" s="300"/>
      <c r="F320" s="300"/>
    </row>
    <row r="321" spans="1:6" ht="27.75" customHeight="1" x14ac:dyDescent="0.25">
      <c r="A321" s="300" t="s">
        <v>541</v>
      </c>
      <c r="B321" s="300"/>
      <c r="C321" s="300"/>
      <c r="D321" s="300"/>
      <c r="E321" s="300"/>
      <c r="F321" s="300"/>
    </row>
    <row r="322" spans="1:6" ht="33" customHeight="1" x14ac:dyDescent="0.25">
      <c r="A322" s="300" t="s">
        <v>542</v>
      </c>
      <c r="B322" s="300"/>
      <c r="C322" s="300"/>
      <c r="D322" s="300"/>
      <c r="E322" s="300"/>
      <c r="F322" s="300"/>
    </row>
    <row r="323" spans="1:6" ht="31.5" customHeight="1" x14ac:dyDescent="0.25">
      <c r="A323" s="88"/>
      <c r="B323" s="48"/>
      <c r="C323" s="48"/>
      <c r="D323" s="48"/>
      <c r="E323" s="48"/>
      <c r="F323" s="48"/>
    </row>
    <row r="324" spans="1:6" x14ac:dyDescent="0.25">
      <c r="A324" s="88"/>
      <c r="B324" s="48"/>
      <c r="C324" s="48"/>
      <c r="D324" s="48"/>
      <c r="E324" s="48"/>
      <c r="F324" s="48"/>
    </row>
    <row r="325" spans="1:6" x14ac:dyDescent="0.25">
      <c r="A325" s="87" t="s">
        <v>483</v>
      </c>
      <c r="B325" s="92"/>
      <c r="C325" s="48"/>
      <c r="D325" s="48"/>
      <c r="E325" s="48"/>
      <c r="F325" s="48"/>
    </row>
    <row r="326" spans="1:6" x14ac:dyDescent="0.25">
      <c r="A326" s="88"/>
      <c r="B326" s="48"/>
      <c r="C326" s="48"/>
      <c r="D326" s="48"/>
      <c r="E326" s="48"/>
      <c r="F326" s="48"/>
    </row>
    <row r="327" spans="1:6" x14ac:dyDescent="0.25">
      <c r="A327" s="300" t="s">
        <v>418</v>
      </c>
      <c r="B327" s="300"/>
      <c r="C327" s="300"/>
      <c r="D327" s="300"/>
      <c r="E327" s="300"/>
      <c r="F327" s="48"/>
    </row>
    <row r="328" spans="1:6" x14ac:dyDescent="0.25">
      <c r="A328" s="196"/>
      <c r="B328" s="196"/>
      <c r="C328" s="196"/>
      <c r="D328" s="196"/>
      <c r="E328" s="196"/>
      <c r="F328" s="48"/>
    </row>
    <row r="329" spans="1:6" x14ac:dyDescent="0.25">
      <c r="A329" s="196"/>
      <c r="B329" s="196"/>
      <c r="C329" s="196"/>
      <c r="D329" s="196"/>
      <c r="E329" s="196"/>
      <c r="F329" s="48"/>
    </row>
    <row r="330" spans="1:6" x14ac:dyDescent="0.25">
      <c r="A330" s="196"/>
      <c r="B330" s="196"/>
      <c r="C330" s="196"/>
      <c r="D330" s="196"/>
      <c r="E330" s="196"/>
      <c r="F330" s="48"/>
    </row>
    <row r="331" spans="1:6" x14ac:dyDescent="0.25">
      <c r="A331" s="196"/>
      <c r="B331" s="196"/>
      <c r="C331" s="196"/>
      <c r="D331" s="196"/>
      <c r="E331" s="196"/>
      <c r="F331" s="48"/>
    </row>
    <row r="332" spans="1:6" x14ac:dyDescent="0.25">
      <c r="A332" s="196"/>
      <c r="B332" s="196"/>
      <c r="C332" s="196"/>
      <c r="D332" s="196"/>
      <c r="E332" s="196"/>
      <c r="F332" s="48"/>
    </row>
    <row r="333" spans="1:6" x14ac:dyDescent="0.25">
      <c r="A333" s="196"/>
      <c r="B333" s="196"/>
      <c r="C333" s="196"/>
      <c r="D333" s="196"/>
      <c r="E333" s="196"/>
      <c r="F333" s="48"/>
    </row>
    <row r="334" spans="1:6" x14ac:dyDescent="0.25">
      <c r="A334" s="196"/>
      <c r="B334" s="196"/>
      <c r="C334" s="196"/>
      <c r="D334" s="196"/>
      <c r="E334" s="196"/>
      <c r="F334" s="48"/>
    </row>
    <row r="335" spans="1:6" x14ac:dyDescent="0.25">
      <c r="A335" s="196"/>
      <c r="B335" s="196"/>
      <c r="C335" s="196"/>
      <c r="D335" s="196"/>
      <c r="E335" s="196"/>
      <c r="F335" s="48"/>
    </row>
    <row r="336" spans="1:6" x14ac:dyDescent="0.25">
      <c r="A336" s="196"/>
      <c r="B336" s="196"/>
      <c r="C336" s="196"/>
      <c r="D336" s="196"/>
      <c r="E336" s="196"/>
      <c r="F336" s="48"/>
    </row>
    <row r="337" spans="1:6" x14ac:dyDescent="0.25">
      <c r="A337" s="196"/>
      <c r="B337" s="196"/>
      <c r="C337" s="196"/>
      <c r="D337" s="196"/>
      <c r="E337" s="196"/>
      <c r="F337" s="48"/>
    </row>
    <row r="341" spans="1:6" x14ac:dyDescent="0.25">
      <c r="A341" s="3"/>
    </row>
    <row r="342" spans="1:6" x14ac:dyDescent="0.25">
      <c r="A342" s="3"/>
    </row>
  </sheetData>
  <mergeCells count="48">
    <mergeCell ref="A60:F60"/>
    <mergeCell ref="A1:F1"/>
    <mergeCell ref="A7:E7"/>
    <mergeCell ref="A3:E3"/>
    <mergeCell ref="A2:E2"/>
    <mergeCell ref="A59:F59"/>
    <mergeCell ref="A70:F71"/>
    <mergeCell ref="A72:F72"/>
    <mergeCell ref="A73:F73"/>
    <mergeCell ref="A167:F167"/>
    <mergeCell ref="A245:F245"/>
    <mergeCell ref="A249:F249"/>
    <mergeCell ref="A250:F250"/>
    <mergeCell ref="A290:E290"/>
    <mergeCell ref="A253:F253"/>
    <mergeCell ref="A256:F256"/>
    <mergeCell ref="A259:F259"/>
    <mergeCell ref="A261:F261"/>
    <mergeCell ref="A263:F263"/>
    <mergeCell ref="A265:F265"/>
    <mergeCell ref="A276:F276"/>
    <mergeCell ref="A278:F278"/>
    <mergeCell ref="A279:F279"/>
    <mergeCell ref="A280:F280"/>
    <mergeCell ref="A285:F285"/>
    <mergeCell ref="A286:F286"/>
    <mergeCell ref="A251:F251"/>
    <mergeCell ref="A294:F294"/>
    <mergeCell ref="A319:F319"/>
    <mergeCell ref="A320:F320"/>
    <mergeCell ref="A293:F293"/>
    <mergeCell ref="A295:F295"/>
    <mergeCell ref="A321:F321"/>
    <mergeCell ref="A322:F322"/>
    <mergeCell ref="A327:E327"/>
    <mergeCell ref="A12:F12"/>
    <mergeCell ref="A16:F16"/>
    <mergeCell ref="A21:F21"/>
    <mergeCell ref="A22:F22"/>
    <mergeCell ref="A25:F25"/>
    <mergeCell ref="A28:F28"/>
    <mergeCell ref="A41:F41"/>
    <mergeCell ref="A46:F46"/>
    <mergeCell ref="A49:F49"/>
    <mergeCell ref="A50:F50"/>
    <mergeCell ref="A67:F67"/>
    <mergeCell ref="A63:F63"/>
    <mergeCell ref="A64:F64"/>
  </mergeCells>
  <printOptions horizontalCentered="1"/>
  <pageMargins left="0.23622047244094491" right="0.23622047244094491" top="0.94488188976377963" bottom="0.74803149606299213" header="0.31496062992125984" footer="0.31496062992125984"/>
  <pageSetup paperSize="9" scale="63" fitToWidth="0" fitToHeight="0" orientation="portrait" r:id="rId1"/>
  <headerFooter>
    <oddHeader>&amp;C&amp;G</oddHeader>
  </headerFooter>
  <rowBreaks count="4" manualBreakCount="4">
    <brk id="39" max="16383" man="1"/>
    <brk id="164" max="5" man="1"/>
    <brk id="229" max="5" man="1"/>
    <brk id="275" max="5"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6"/>
  <sheetViews>
    <sheetView tabSelected="1" topLeftCell="A83" zoomScale="80" zoomScaleNormal="80" zoomScaleSheetLayoutView="80" workbookViewId="0">
      <selection activeCell="D94" sqref="D94"/>
    </sheetView>
  </sheetViews>
  <sheetFormatPr baseColWidth="10" defaultRowHeight="15" x14ac:dyDescent="0.25"/>
  <cols>
    <col min="1" max="1" width="44.42578125" style="84" customWidth="1"/>
    <col min="2" max="2" width="18.7109375" style="84" customWidth="1"/>
    <col min="3" max="3" width="22.7109375" style="84" customWidth="1"/>
    <col min="4" max="4" width="20" style="84" bestFit="1" customWidth="1"/>
    <col min="5" max="5" width="27.7109375" style="84" bestFit="1" customWidth="1"/>
    <col min="6" max="6" width="24.85546875" style="204" customWidth="1"/>
    <col min="7" max="7" width="22.28515625" style="84" customWidth="1"/>
    <col min="8" max="8" width="20.5703125" style="84" customWidth="1"/>
    <col min="9" max="9" width="18.85546875" style="84" customWidth="1"/>
    <col min="10" max="10" width="14.140625" style="84" customWidth="1"/>
    <col min="11" max="16384" width="11.42578125" style="84"/>
  </cols>
  <sheetData>
    <row r="1" spans="1:10" x14ac:dyDescent="0.25">
      <c r="A1" s="86" t="s">
        <v>342</v>
      </c>
      <c r="C1" s="48"/>
      <c r="D1" s="48"/>
      <c r="E1" s="48"/>
      <c r="F1" s="48"/>
    </row>
    <row r="2" spans="1:10" x14ac:dyDescent="0.25">
      <c r="A2" s="85"/>
      <c r="B2" s="48"/>
      <c r="C2" s="48"/>
      <c r="D2" s="48"/>
      <c r="E2" s="48"/>
      <c r="F2" s="48"/>
    </row>
    <row r="3" spans="1:10" x14ac:dyDescent="0.25">
      <c r="A3" s="85" t="s">
        <v>325</v>
      </c>
      <c r="C3" s="48"/>
      <c r="D3" s="48"/>
      <c r="E3" s="48"/>
      <c r="F3" s="48"/>
    </row>
    <row r="4" spans="1:10" x14ac:dyDescent="0.25">
      <c r="A4" s="99"/>
      <c r="B4" s="48"/>
      <c r="C4" s="48"/>
      <c r="D4" s="48"/>
      <c r="E4" s="48"/>
      <c r="F4" s="48"/>
    </row>
    <row r="5" spans="1:10" ht="58.5" customHeight="1" x14ac:dyDescent="0.25">
      <c r="A5" s="301" t="s">
        <v>446</v>
      </c>
      <c r="B5" s="301"/>
      <c r="C5" s="301"/>
      <c r="D5" s="301"/>
      <c r="E5" s="301"/>
      <c r="F5" s="48"/>
    </row>
    <row r="6" spans="1:10" x14ac:dyDescent="0.25">
      <c r="A6" s="99"/>
      <c r="B6" s="48"/>
      <c r="C6" s="48"/>
      <c r="D6" s="48"/>
      <c r="E6" s="48"/>
      <c r="F6" s="48"/>
    </row>
    <row r="7" spans="1:10" ht="15.75" thickBot="1" x14ac:dyDescent="0.3">
      <c r="A7" s="318" t="s">
        <v>447</v>
      </c>
      <c r="B7" s="318"/>
      <c r="C7" s="235" t="s">
        <v>520</v>
      </c>
      <c r="D7" s="235" t="s">
        <v>437</v>
      </c>
      <c r="F7" s="48"/>
    </row>
    <row r="8" spans="1:10" x14ac:dyDescent="0.25">
      <c r="A8" s="319" t="s">
        <v>448</v>
      </c>
      <c r="B8" s="319"/>
      <c r="C8" s="236">
        <v>6793.79</v>
      </c>
      <c r="D8" s="236">
        <v>6442.33</v>
      </c>
      <c r="F8" s="48"/>
    </row>
    <row r="9" spans="1:10" x14ac:dyDescent="0.25">
      <c r="A9" s="319" t="s">
        <v>449</v>
      </c>
      <c r="B9" s="319"/>
      <c r="C9" s="236">
        <v>6820.47</v>
      </c>
      <c r="D9" s="236">
        <v>6463.95</v>
      </c>
      <c r="F9" s="48"/>
    </row>
    <row r="12" spans="1:10" x14ac:dyDescent="0.25">
      <c r="A12" s="85" t="s">
        <v>326</v>
      </c>
      <c r="C12" s="48"/>
      <c r="D12" s="48"/>
      <c r="E12" s="48"/>
      <c r="F12" s="219"/>
      <c r="G12" s="48"/>
      <c r="I12" s="48"/>
      <c r="J12" s="48"/>
    </row>
    <row r="13" spans="1:10" x14ac:dyDescent="0.25">
      <c r="A13" s="85"/>
      <c r="B13" s="48"/>
      <c r="C13" s="48"/>
      <c r="D13" s="48"/>
      <c r="E13" s="48"/>
      <c r="F13" s="219"/>
      <c r="G13" s="48"/>
      <c r="H13" s="48"/>
      <c r="J13" s="48"/>
    </row>
    <row r="14" spans="1:10" x14ac:dyDescent="0.25">
      <c r="A14" s="102" t="s">
        <v>181</v>
      </c>
      <c r="B14" s="105"/>
      <c r="C14" s="105"/>
      <c r="D14" s="316" t="s">
        <v>520</v>
      </c>
      <c r="E14" s="316"/>
      <c r="F14" s="316" t="s">
        <v>437</v>
      </c>
      <c r="G14" s="316"/>
      <c r="H14" s="316"/>
      <c r="I14" s="48"/>
      <c r="J14" s="48"/>
    </row>
    <row r="15" spans="1:10" ht="82.5" customHeight="1" x14ac:dyDescent="0.25">
      <c r="A15" s="151" t="s">
        <v>182</v>
      </c>
      <c r="B15" s="93" t="s">
        <v>184</v>
      </c>
      <c r="C15" s="93" t="s">
        <v>185</v>
      </c>
      <c r="D15" s="93" t="s">
        <v>543</v>
      </c>
      <c r="E15" s="93" t="s">
        <v>183</v>
      </c>
      <c r="F15" s="277" t="s">
        <v>185</v>
      </c>
      <c r="G15" s="93" t="s">
        <v>186</v>
      </c>
      <c r="H15" s="93" t="s">
        <v>187</v>
      </c>
      <c r="I15" s="48"/>
      <c r="J15" s="48"/>
    </row>
    <row r="16" spans="1:10" x14ac:dyDescent="0.25">
      <c r="A16" s="151" t="s">
        <v>72</v>
      </c>
      <c r="B16" s="152"/>
      <c r="C16" s="153"/>
      <c r="D16" s="153"/>
      <c r="E16" s="154"/>
      <c r="F16" s="220"/>
      <c r="G16" s="122"/>
      <c r="H16" s="122"/>
      <c r="I16" s="48"/>
      <c r="J16" s="48"/>
    </row>
    <row r="17" spans="1:10" x14ac:dyDescent="0.25">
      <c r="A17" s="151" t="s">
        <v>188</v>
      </c>
      <c r="B17" s="241"/>
      <c r="C17" s="153"/>
      <c r="D17" s="281"/>
      <c r="E17" s="154"/>
      <c r="F17" s="220"/>
      <c r="G17" s="89"/>
      <c r="H17" s="89"/>
      <c r="I17" s="48"/>
      <c r="J17" s="48"/>
    </row>
    <row r="18" spans="1:10" x14ac:dyDescent="0.25">
      <c r="A18" s="59" t="s">
        <v>327</v>
      </c>
      <c r="B18" s="241"/>
      <c r="C18" s="153"/>
      <c r="D18" s="281"/>
      <c r="E18" s="154"/>
      <c r="F18" s="220"/>
      <c r="G18" s="89"/>
      <c r="H18" s="89"/>
      <c r="I18" s="317"/>
      <c r="J18" s="317"/>
    </row>
    <row r="19" spans="1:10" x14ac:dyDescent="0.25">
      <c r="A19" s="123" t="s">
        <v>50</v>
      </c>
      <c r="B19" s="241" t="s">
        <v>335</v>
      </c>
      <c r="C19" s="153">
        <f>127402.33-556.89</f>
        <v>126845.44</v>
      </c>
      <c r="D19" s="236">
        <v>6793.79</v>
      </c>
      <c r="E19" s="154">
        <f>+C19*D19</f>
        <v>861761281.81760001</v>
      </c>
      <c r="F19" s="220">
        <v>116577.75</v>
      </c>
      <c r="G19" s="257">
        <v>6442.33</v>
      </c>
      <c r="H19" s="125">
        <v>751001613</v>
      </c>
      <c r="I19" s="314"/>
      <c r="J19" s="314"/>
    </row>
    <row r="20" spans="1:10" x14ac:dyDescent="0.25">
      <c r="A20" s="59" t="s">
        <v>328</v>
      </c>
      <c r="B20" s="241"/>
      <c r="C20" s="153"/>
      <c r="D20" s="281"/>
      <c r="E20" s="154"/>
      <c r="F20" s="220"/>
      <c r="G20" s="258"/>
      <c r="H20" s="258"/>
      <c r="I20" s="320"/>
      <c r="J20" s="320"/>
    </row>
    <row r="21" spans="1:10" x14ac:dyDescent="0.25">
      <c r="A21" s="123" t="s">
        <v>52</v>
      </c>
      <c r="B21" s="241" t="s">
        <v>335</v>
      </c>
      <c r="C21" s="153">
        <v>50250</v>
      </c>
      <c r="D21" s="281">
        <v>6793.79</v>
      </c>
      <c r="E21" s="154">
        <f>+C21*D21</f>
        <v>341387947.5</v>
      </c>
      <c r="F21" s="220" t="s">
        <v>489</v>
      </c>
      <c r="G21" s="258" t="s">
        <v>489</v>
      </c>
      <c r="H21" s="258" t="s">
        <v>489</v>
      </c>
      <c r="I21" s="314"/>
      <c r="J21" s="314"/>
    </row>
    <row r="22" spans="1:10" x14ac:dyDescent="0.25">
      <c r="A22" s="123" t="s">
        <v>265</v>
      </c>
      <c r="B22" s="241" t="s">
        <v>335</v>
      </c>
      <c r="C22" s="153">
        <v>2599.3200000000002</v>
      </c>
      <c r="D22" s="281">
        <v>6793.79</v>
      </c>
      <c r="E22" s="154">
        <f>+C22*D22</f>
        <v>17659234.222800002</v>
      </c>
      <c r="F22" s="220" t="s">
        <v>489</v>
      </c>
      <c r="G22" s="258" t="s">
        <v>489</v>
      </c>
      <c r="H22" s="258" t="s">
        <v>489</v>
      </c>
      <c r="I22" s="314"/>
      <c r="J22" s="314"/>
    </row>
    <row r="23" spans="1:10" x14ac:dyDescent="0.25">
      <c r="A23" s="151" t="s">
        <v>189</v>
      </c>
      <c r="B23" s="241"/>
      <c r="C23" s="153"/>
      <c r="D23" s="281"/>
      <c r="E23" s="154"/>
      <c r="F23" s="220"/>
      <c r="G23" s="258"/>
      <c r="H23" s="258"/>
      <c r="I23" s="317"/>
      <c r="J23" s="317"/>
    </row>
    <row r="24" spans="1:10" x14ac:dyDescent="0.25">
      <c r="A24" s="59" t="s">
        <v>329</v>
      </c>
      <c r="B24" s="241"/>
      <c r="C24" s="153"/>
      <c r="D24" s="281"/>
      <c r="E24" s="154"/>
      <c r="F24" s="214"/>
      <c r="G24" s="142"/>
      <c r="H24" s="142"/>
      <c r="I24" s="317"/>
      <c r="J24" s="317"/>
    </row>
    <row r="25" spans="1:10" x14ac:dyDescent="0.25">
      <c r="A25" s="123" t="s">
        <v>330</v>
      </c>
      <c r="B25" s="241" t="s">
        <v>335</v>
      </c>
      <c r="C25" s="153">
        <v>100000</v>
      </c>
      <c r="D25" s="281">
        <v>6793.79</v>
      </c>
      <c r="E25" s="154">
        <f>339689500+339689500</f>
        <v>679379000</v>
      </c>
      <c r="F25" s="220">
        <v>100250</v>
      </c>
      <c r="G25" s="257">
        <v>6442.33</v>
      </c>
      <c r="H25" s="125">
        <v>645893708</v>
      </c>
      <c r="I25" s="314"/>
      <c r="J25" s="314"/>
    </row>
    <row r="26" spans="1:10" x14ac:dyDescent="0.25">
      <c r="A26" s="123" t="s">
        <v>331</v>
      </c>
      <c r="B26" s="241" t="s">
        <v>335</v>
      </c>
      <c r="C26" s="153">
        <f>552.97+66.57</f>
        <v>619.54</v>
      </c>
      <c r="D26" s="281">
        <v>6793.79</v>
      </c>
      <c r="E26" s="154">
        <f>+C26*D26</f>
        <v>4209024.6565999994</v>
      </c>
      <c r="F26" s="220">
        <v>5894.85</v>
      </c>
      <c r="G26" s="257">
        <v>6442.33</v>
      </c>
      <c r="H26" s="125">
        <v>37979516</v>
      </c>
      <c r="I26" s="314"/>
      <c r="J26" s="314"/>
    </row>
    <row r="27" spans="1:10" x14ac:dyDescent="0.25">
      <c r="A27" s="151" t="s">
        <v>332</v>
      </c>
      <c r="B27" s="241"/>
      <c r="C27" s="153"/>
      <c r="D27" s="281"/>
      <c r="E27" s="154"/>
      <c r="F27" s="220"/>
      <c r="G27" s="257"/>
      <c r="H27" s="125"/>
      <c r="I27" s="317"/>
      <c r="J27" s="317"/>
    </row>
    <row r="28" spans="1:10" x14ac:dyDescent="0.25">
      <c r="A28" s="151" t="s">
        <v>74</v>
      </c>
      <c r="B28" s="241"/>
      <c r="C28" s="153"/>
      <c r="D28" s="281"/>
      <c r="E28" s="154"/>
      <c r="F28" s="220"/>
      <c r="G28" s="257"/>
      <c r="H28" s="125"/>
      <c r="I28" s="101"/>
      <c r="J28" s="218"/>
    </row>
    <row r="29" spans="1:10" x14ac:dyDescent="0.25">
      <c r="A29" s="59" t="s">
        <v>333</v>
      </c>
      <c r="B29" s="241"/>
      <c r="C29" s="153"/>
      <c r="D29" s="241"/>
      <c r="E29" s="154"/>
      <c r="F29" s="220"/>
      <c r="G29" s="89"/>
      <c r="H29" s="89"/>
      <c r="I29" s="48"/>
      <c r="J29" s="94"/>
    </row>
    <row r="30" spans="1:10" x14ac:dyDescent="0.25">
      <c r="A30" s="123" t="s">
        <v>490</v>
      </c>
      <c r="B30" s="241"/>
      <c r="C30" s="153">
        <v>6600</v>
      </c>
      <c r="D30" s="281">
        <v>6820.47</v>
      </c>
      <c r="E30" s="154">
        <f>+C30*D30</f>
        <v>45015102</v>
      </c>
      <c r="F30" s="220"/>
      <c r="G30" s="89"/>
      <c r="H30" s="89"/>
      <c r="I30" s="48"/>
      <c r="J30" s="94"/>
    </row>
    <row r="31" spans="1:10" ht="30" x14ac:dyDescent="0.25">
      <c r="A31" s="123" t="s">
        <v>334</v>
      </c>
      <c r="B31" s="241" t="s">
        <v>335</v>
      </c>
      <c r="C31" s="153"/>
      <c r="D31" s="241"/>
      <c r="E31" s="154"/>
      <c r="F31" s="220">
        <v>440</v>
      </c>
      <c r="G31" s="89">
        <v>5960.94</v>
      </c>
      <c r="H31" s="176">
        <v>2809272</v>
      </c>
      <c r="I31" s="95"/>
      <c r="J31" s="94"/>
    </row>
    <row r="32" spans="1:10" x14ac:dyDescent="0.25">
      <c r="A32" s="155"/>
      <c r="B32" s="155"/>
      <c r="C32" s="155"/>
      <c r="D32" s="155"/>
      <c r="E32" s="155"/>
      <c r="F32" s="221"/>
      <c r="G32" s="124"/>
      <c r="H32" s="124"/>
      <c r="I32" s="48"/>
      <c r="J32" s="48"/>
    </row>
    <row r="33" spans="1:10" x14ac:dyDescent="0.25">
      <c r="A33" s="155"/>
      <c r="B33" s="155"/>
      <c r="C33" s="155"/>
      <c r="D33" s="155"/>
      <c r="E33" s="155"/>
      <c r="F33" s="221"/>
      <c r="G33" s="124"/>
      <c r="H33" s="124"/>
      <c r="I33" s="48"/>
      <c r="J33" s="48"/>
    </row>
    <row r="34" spans="1:10" x14ac:dyDescent="0.25">
      <c r="A34" s="155"/>
      <c r="B34" s="155"/>
      <c r="C34" s="155"/>
      <c r="D34" s="155"/>
      <c r="E34" s="155"/>
      <c r="F34" s="221"/>
      <c r="G34" s="124"/>
      <c r="H34" s="124"/>
      <c r="I34" s="48"/>
      <c r="J34" s="48"/>
    </row>
    <row r="35" spans="1:10" x14ac:dyDescent="0.25">
      <c r="A35" s="155"/>
      <c r="B35" s="155"/>
      <c r="C35" s="155"/>
      <c r="D35" s="155"/>
      <c r="E35" s="155"/>
      <c r="F35" s="221"/>
      <c r="G35" s="124"/>
      <c r="H35" s="124"/>
      <c r="I35" s="48"/>
      <c r="J35" s="48"/>
    </row>
    <row r="36" spans="1:10" x14ac:dyDescent="0.25">
      <c r="A36" s="155"/>
      <c r="B36" s="155"/>
      <c r="C36" s="155"/>
      <c r="D36" s="155"/>
      <c r="E36" s="155"/>
      <c r="F36" s="221"/>
      <c r="G36" s="124"/>
      <c r="H36" s="124"/>
      <c r="I36" s="48"/>
      <c r="J36" s="48"/>
    </row>
    <row r="37" spans="1:10" x14ac:dyDescent="0.25">
      <c r="A37" s="155"/>
      <c r="B37" s="155"/>
      <c r="C37" s="155"/>
      <c r="D37" s="155"/>
      <c r="E37" s="155"/>
      <c r="F37" s="221"/>
      <c r="G37" s="124"/>
      <c r="H37" s="124"/>
      <c r="I37" s="48"/>
      <c r="J37" s="48"/>
    </row>
    <row r="38" spans="1:10" x14ac:dyDescent="0.25">
      <c r="A38" s="155"/>
      <c r="B38" s="155"/>
      <c r="C38" s="155"/>
      <c r="D38" s="155"/>
      <c r="E38" s="155"/>
      <c r="F38" s="221"/>
      <c r="G38" s="124"/>
      <c r="H38" s="124"/>
      <c r="I38" s="48"/>
      <c r="J38" s="48"/>
    </row>
    <row r="39" spans="1:10" x14ac:dyDescent="0.25">
      <c r="A39" s="155"/>
      <c r="B39" s="155"/>
      <c r="C39" s="155"/>
      <c r="D39" s="155"/>
      <c r="E39" s="155"/>
      <c r="F39" s="221"/>
      <c r="G39" s="124"/>
      <c r="H39" s="124"/>
      <c r="I39" s="48"/>
      <c r="J39" s="48"/>
    </row>
    <row r="40" spans="1:10" x14ac:dyDescent="0.25">
      <c r="A40" s="155"/>
      <c r="B40" s="155"/>
      <c r="C40" s="155"/>
      <c r="D40" s="155"/>
      <c r="E40" s="155"/>
      <c r="F40" s="221"/>
      <c r="G40" s="124"/>
      <c r="H40" s="124"/>
      <c r="I40" s="48"/>
      <c r="J40" s="48"/>
    </row>
    <row r="41" spans="1:10" x14ac:dyDescent="0.25">
      <c r="A41" s="315" t="s">
        <v>337</v>
      </c>
      <c r="B41" s="315"/>
      <c r="C41" s="315"/>
      <c r="D41" s="150"/>
      <c r="E41" s="150"/>
      <c r="F41" s="222"/>
      <c r="G41" s="48"/>
      <c r="H41" s="48"/>
      <c r="I41" s="48"/>
      <c r="J41" s="48"/>
    </row>
    <row r="42" spans="1:10" x14ac:dyDescent="0.25">
      <c r="A42" s="156"/>
      <c r="B42" s="150"/>
      <c r="C42" s="150"/>
      <c r="D42" s="150"/>
      <c r="E42" s="150"/>
      <c r="F42" s="222"/>
      <c r="G42" s="48"/>
      <c r="H42" s="48"/>
      <c r="I42" s="48"/>
      <c r="J42" s="48"/>
    </row>
    <row r="43" spans="1:10" ht="68.25" customHeight="1" x14ac:dyDescent="0.25">
      <c r="A43" s="151" t="s">
        <v>190</v>
      </c>
      <c r="B43" s="151" t="s">
        <v>555</v>
      </c>
      <c r="C43" s="151" t="s">
        <v>191</v>
      </c>
      <c r="D43" s="151" t="s">
        <v>556</v>
      </c>
      <c r="E43" s="151" t="s">
        <v>192</v>
      </c>
      <c r="F43" s="221"/>
      <c r="G43" s="48"/>
      <c r="H43" s="48"/>
      <c r="I43" s="48"/>
      <c r="J43" s="48"/>
    </row>
    <row r="44" spans="1:10" ht="45" customHeight="1" x14ac:dyDescent="0.25">
      <c r="A44" s="152" t="s">
        <v>193</v>
      </c>
      <c r="B44" s="173">
        <v>6793.79</v>
      </c>
      <c r="C44" s="174">
        <v>462968148</v>
      </c>
      <c r="D44" s="173">
        <v>6442.33</v>
      </c>
      <c r="E44" s="174">
        <v>491860052</v>
      </c>
      <c r="F44" s="223"/>
      <c r="G44" s="48"/>
      <c r="H44" s="48"/>
      <c r="I44" s="48"/>
      <c r="J44" s="48"/>
    </row>
    <row r="45" spans="1:10" ht="45" customHeight="1" x14ac:dyDescent="0.25">
      <c r="A45" s="152" t="s">
        <v>194</v>
      </c>
      <c r="B45" s="173"/>
      <c r="C45" s="174"/>
      <c r="D45" s="260" t="s">
        <v>450</v>
      </c>
      <c r="E45" s="259" t="s">
        <v>450</v>
      </c>
      <c r="F45" s="223"/>
      <c r="G45" s="48"/>
      <c r="H45" s="48"/>
      <c r="I45" s="48"/>
      <c r="J45" s="48"/>
    </row>
    <row r="46" spans="1:10" ht="45" customHeight="1" x14ac:dyDescent="0.25">
      <c r="A46" s="152" t="s">
        <v>195</v>
      </c>
      <c r="B46" s="173"/>
      <c r="C46" s="174"/>
      <c r="D46" s="260" t="s">
        <v>450</v>
      </c>
      <c r="E46" s="259" t="s">
        <v>450</v>
      </c>
      <c r="F46" s="223"/>
      <c r="G46" s="48"/>
      <c r="H46" s="48"/>
      <c r="I46" s="48"/>
      <c r="J46" s="48"/>
    </row>
    <row r="47" spans="1:10" ht="45" customHeight="1" x14ac:dyDescent="0.25">
      <c r="A47" s="152" t="s">
        <v>196</v>
      </c>
      <c r="B47" s="175">
        <v>6820.47</v>
      </c>
      <c r="C47" s="174">
        <v>-379475191</v>
      </c>
      <c r="D47" s="173">
        <v>6463.95</v>
      </c>
      <c r="E47" s="174">
        <v>-375742188</v>
      </c>
      <c r="F47" s="223"/>
      <c r="G47" s="48"/>
      <c r="H47" s="48"/>
      <c r="I47" s="48"/>
      <c r="J47" s="48"/>
    </row>
    <row r="48" spans="1:10" ht="18" customHeight="1" x14ac:dyDescent="0.25">
      <c r="A48" s="157"/>
      <c r="B48" s="150"/>
      <c r="C48" s="150"/>
      <c r="D48" s="150"/>
      <c r="E48" s="150"/>
      <c r="F48" s="222"/>
      <c r="G48" s="48"/>
      <c r="H48" s="48"/>
      <c r="I48" s="48"/>
      <c r="J48" s="48"/>
    </row>
    <row r="49" spans="1:10" x14ac:dyDescent="0.25">
      <c r="A49" s="87" t="s">
        <v>343</v>
      </c>
      <c r="C49" s="48"/>
      <c r="D49" s="48"/>
      <c r="E49" s="48"/>
      <c r="F49" s="219"/>
      <c r="G49" s="48"/>
      <c r="H49" s="48"/>
      <c r="I49" s="48"/>
      <c r="J49" s="48"/>
    </row>
    <row r="50" spans="1:10" x14ac:dyDescent="0.25">
      <c r="A50" s="88" t="s">
        <v>336</v>
      </c>
      <c r="B50" s="48"/>
      <c r="C50" s="48"/>
      <c r="D50" s="48"/>
      <c r="E50" s="48"/>
      <c r="F50" s="219"/>
      <c r="G50" s="48"/>
      <c r="H50" s="48"/>
      <c r="I50" s="48"/>
      <c r="J50" s="48"/>
    </row>
    <row r="51" spans="1:10" x14ac:dyDescent="0.25">
      <c r="A51" s="88"/>
      <c r="B51" s="48"/>
      <c r="C51" s="48"/>
      <c r="D51" s="48"/>
      <c r="E51" s="48"/>
      <c r="F51" s="219"/>
      <c r="G51" s="48"/>
      <c r="H51" s="48"/>
      <c r="I51" s="48"/>
      <c r="J51" s="48"/>
    </row>
    <row r="52" spans="1:10" x14ac:dyDescent="0.25">
      <c r="A52" s="229" t="s">
        <v>190</v>
      </c>
      <c r="B52" s="207" t="s">
        <v>520</v>
      </c>
      <c r="C52" s="207" t="s">
        <v>437</v>
      </c>
      <c r="D52" s="48"/>
      <c r="E52" s="48"/>
      <c r="F52" s="219"/>
      <c r="G52" s="48"/>
      <c r="H52" s="48"/>
      <c r="I52" s="48"/>
      <c r="J52" s="48"/>
    </row>
    <row r="53" spans="1:10" x14ac:dyDescent="0.25">
      <c r="A53" s="209" t="s">
        <v>338</v>
      </c>
      <c r="B53" s="212"/>
      <c r="C53" s="212"/>
      <c r="D53" s="48"/>
      <c r="E53" s="48"/>
      <c r="F53" s="219"/>
      <c r="G53" s="48"/>
      <c r="H53" s="48"/>
      <c r="I53" s="48"/>
      <c r="J53" s="48"/>
    </row>
    <row r="54" spans="1:10" x14ac:dyDescent="0.25">
      <c r="A54" s="209" t="s">
        <v>339</v>
      </c>
      <c r="B54" s="212"/>
      <c r="C54" s="212"/>
      <c r="D54" s="48"/>
      <c r="E54" s="48"/>
      <c r="F54" s="219"/>
      <c r="G54" s="48"/>
      <c r="H54" s="48"/>
      <c r="I54" s="48"/>
      <c r="J54" s="48"/>
    </row>
    <row r="55" spans="1:10" x14ac:dyDescent="0.25">
      <c r="A55" s="208" t="s">
        <v>491</v>
      </c>
      <c r="B55" s="211">
        <v>3783382</v>
      </c>
      <c r="C55" s="211">
        <v>3871</v>
      </c>
      <c r="D55" s="48"/>
      <c r="E55" s="48"/>
      <c r="F55" s="219"/>
      <c r="G55" s="48"/>
      <c r="H55" s="48"/>
      <c r="I55" s="48"/>
      <c r="J55" s="48"/>
    </row>
    <row r="56" spans="1:10" x14ac:dyDescent="0.25">
      <c r="A56" s="208" t="s">
        <v>492</v>
      </c>
      <c r="B56" s="211">
        <v>837409689</v>
      </c>
      <c r="C56" s="211">
        <v>76993059</v>
      </c>
      <c r="D56" s="48"/>
      <c r="E56" s="48"/>
      <c r="F56" s="219"/>
      <c r="G56" s="48"/>
      <c r="H56" s="48"/>
      <c r="I56" s="48"/>
      <c r="J56" s="48"/>
    </row>
    <row r="57" spans="1:10" x14ac:dyDescent="0.25">
      <c r="A57" s="208" t="s">
        <v>493</v>
      </c>
      <c r="B57" s="211">
        <v>24347041</v>
      </c>
      <c r="C57" s="211">
        <v>19989906</v>
      </c>
      <c r="D57" s="48"/>
      <c r="E57" s="48"/>
      <c r="F57" s="219"/>
      <c r="G57" s="48"/>
      <c r="H57" s="48"/>
      <c r="I57" s="48"/>
      <c r="J57" s="48"/>
    </row>
    <row r="58" spans="1:10" x14ac:dyDescent="0.25">
      <c r="A58" s="208" t="s">
        <v>494</v>
      </c>
      <c r="B58" s="211">
        <v>4552</v>
      </c>
      <c r="C58" s="211">
        <v>654014777</v>
      </c>
      <c r="D58" s="48"/>
      <c r="E58" s="48"/>
      <c r="F58" s="219"/>
      <c r="G58" s="48"/>
      <c r="H58" s="48"/>
      <c r="I58" s="48"/>
      <c r="J58" s="48"/>
    </row>
    <row r="59" spans="1:10" x14ac:dyDescent="0.25">
      <c r="A59" s="229" t="s">
        <v>254</v>
      </c>
      <c r="B59" s="210">
        <f>SUM(B55:B58)</f>
        <v>865544664</v>
      </c>
      <c r="C59" s="210">
        <v>751001613</v>
      </c>
      <c r="D59" s="48"/>
      <c r="E59" s="48"/>
      <c r="F59" s="219"/>
      <c r="G59" s="48"/>
      <c r="H59" s="48"/>
      <c r="I59" s="48"/>
      <c r="J59" s="48"/>
    </row>
    <row r="60" spans="1:10" x14ac:dyDescent="0.25">
      <c r="A60" s="88"/>
      <c r="B60" s="48"/>
      <c r="C60" s="48"/>
      <c r="D60" s="48"/>
      <c r="E60" s="48"/>
      <c r="F60" s="219"/>
      <c r="G60" s="48"/>
      <c r="H60" s="48"/>
      <c r="I60" s="48"/>
      <c r="J60" s="48"/>
    </row>
    <row r="61" spans="1:10" x14ac:dyDescent="0.25">
      <c r="A61" s="88"/>
      <c r="B61" s="48"/>
      <c r="C61" s="48"/>
      <c r="D61" s="48"/>
      <c r="E61" s="48"/>
      <c r="F61" s="219"/>
      <c r="G61" s="48"/>
      <c r="H61" s="48"/>
      <c r="I61" s="48"/>
      <c r="J61" s="48"/>
    </row>
    <row r="62" spans="1:10" x14ac:dyDescent="0.25">
      <c r="A62" s="88"/>
      <c r="B62" s="48"/>
      <c r="C62" s="48"/>
      <c r="D62" s="48"/>
      <c r="E62" s="48"/>
      <c r="F62" s="219"/>
      <c r="G62" s="48"/>
      <c r="H62" s="48"/>
      <c r="I62" s="48"/>
      <c r="J62" s="48"/>
    </row>
    <row r="63" spans="1:10" x14ac:dyDescent="0.25">
      <c r="A63" s="88"/>
      <c r="B63" s="48"/>
      <c r="C63" s="48"/>
      <c r="D63" s="48"/>
      <c r="E63" s="48"/>
      <c r="F63" s="219"/>
      <c r="G63" s="48"/>
      <c r="H63" s="48"/>
      <c r="I63" s="48"/>
      <c r="J63" s="48"/>
    </row>
    <row r="64" spans="1:10" x14ac:dyDescent="0.25">
      <c r="A64" s="88"/>
      <c r="B64" s="48"/>
      <c r="C64" s="48"/>
      <c r="D64" s="48"/>
      <c r="E64" s="48"/>
      <c r="F64" s="219"/>
      <c r="G64" s="48"/>
      <c r="H64" s="48"/>
      <c r="I64" s="48"/>
      <c r="J64" s="48"/>
    </row>
    <row r="65" spans="1:10" x14ac:dyDescent="0.25">
      <c r="A65" s="88"/>
      <c r="B65" s="48"/>
      <c r="C65" s="48"/>
      <c r="D65" s="48"/>
      <c r="E65" s="48"/>
      <c r="F65" s="219"/>
      <c r="G65" s="48"/>
      <c r="H65" s="48"/>
      <c r="I65" s="48"/>
      <c r="J65" s="48"/>
    </row>
    <row r="66" spans="1:10" x14ac:dyDescent="0.25">
      <c r="A66" s="88"/>
      <c r="B66" s="48"/>
      <c r="C66" s="48"/>
      <c r="D66" s="48"/>
      <c r="E66" s="48"/>
      <c r="F66" s="219"/>
      <c r="G66" s="48"/>
      <c r="H66" s="48"/>
      <c r="I66" s="48"/>
      <c r="J66" s="48"/>
    </row>
    <row r="67" spans="1:10" x14ac:dyDescent="0.25">
      <c r="A67" s="88"/>
      <c r="B67" s="48"/>
      <c r="C67" s="48"/>
      <c r="D67" s="48"/>
      <c r="E67" s="48"/>
      <c r="F67" s="219"/>
      <c r="G67" s="48"/>
      <c r="H67" s="48"/>
      <c r="I67" s="48"/>
      <c r="J67" s="48"/>
    </row>
    <row r="68" spans="1:10" x14ac:dyDescent="0.25">
      <c r="A68" s="88"/>
      <c r="B68" s="48"/>
      <c r="C68" s="48"/>
      <c r="D68" s="48"/>
      <c r="E68" s="48"/>
      <c r="F68" s="219"/>
      <c r="G68" s="48"/>
      <c r="H68" s="48"/>
      <c r="I68" s="48"/>
      <c r="J68" s="48"/>
    </row>
    <row r="69" spans="1:10" x14ac:dyDescent="0.25">
      <c r="A69" s="88"/>
      <c r="B69" s="48"/>
      <c r="C69" s="48"/>
      <c r="D69" s="48"/>
      <c r="E69" s="48"/>
      <c r="F69" s="219"/>
      <c r="G69" s="48"/>
      <c r="H69" s="48"/>
      <c r="I69" s="48"/>
      <c r="J69" s="48"/>
    </row>
    <row r="70" spans="1:10" x14ac:dyDescent="0.25">
      <c r="A70" s="88"/>
      <c r="B70" s="48"/>
      <c r="C70" s="48"/>
      <c r="D70" s="48"/>
      <c r="E70" s="48"/>
      <c r="F70" s="219"/>
      <c r="G70" s="48"/>
      <c r="H70" s="48"/>
      <c r="I70" s="48"/>
      <c r="J70" s="48"/>
    </row>
    <row r="71" spans="1:10" x14ac:dyDescent="0.25">
      <c r="A71" s="88"/>
      <c r="B71" s="48"/>
      <c r="C71" s="48"/>
      <c r="D71" s="48"/>
      <c r="E71" s="48"/>
      <c r="F71" s="219"/>
      <c r="G71" s="48"/>
      <c r="H71" s="48"/>
      <c r="I71" s="48"/>
      <c r="J71" s="48"/>
    </row>
    <row r="72" spans="1:10" x14ac:dyDescent="0.25">
      <c r="A72" s="88"/>
      <c r="B72" s="48"/>
      <c r="C72" s="48"/>
      <c r="D72" s="48"/>
      <c r="E72" s="48"/>
      <c r="F72" s="219"/>
      <c r="G72" s="48"/>
      <c r="H72" s="48"/>
      <c r="I72" s="48"/>
      <c r="J72" s="48"/>
    </row>
    <row r="73" spans="1:10" x14ac:dyDescent="0.25">
      <c r="A73" s="88"/>
      <c r="B73" s="48"/>
      <c r="C73" s="48"/>
      <c r="D73" s="48"/>
      <c r="E73" s="48"/>
      <c r="F73" s="219"/>
      <c r="G73" s="48"/>
      <c r="H73" s="48"/>
      <c r="I73" s="48"/>
      <c r="J73" s="48"/>
    </row>
    <row r="74" spans="1:10" x14ac:dyDescent="0.25">
      <c r="A74" s="96" t="s">
        <v>344</v>
      </c>
      <c r="C74" s="48"/>
      <c r="D74" s="48"/>
      <c r="E74" s="48"/>
      <c r="F74" s="219"/>
      <c r="G74" s="48"/>
      <c r="H74" s="48"/>
      <c r="I74" s="48"/>
      <c r="J74" s="48"/>
    </row>
    <row r="75" spans="1:10" x14ac:dyDescent="0.25">
      <c r="A75" s="88" t="s">
        <v>345</v>
      </c>
      <c r="B75" s="48"/>
      <c r="C75" s="48"/>
      <c r="D75" s="48"/>
      <c r="E75" s="48"/>
      <c r="F75" s="219"/>
      <c r="G75" s="48"/>
      <c r="H75" s="48"/>
      <c r="I75" s="48"/>
      <c r="J75" s="48"/>
    </row>
    <row r="76" spans="1:10" ht="18" customHeight="1" x14ac:dyDescent="0.25">
      <c r="A76" s="300" t="s">
        <v>546</v>
      </c>
      <c r="B76" s="300"/>
      <c r="C76" s="300"/>
      <c r="D76" s="300"/>
      <c r="E76" s="300"/>
      <c r="F76" s="300"/>
      <c r="G76" s="300"/>
      <c r="H76" s="300"/>
      <c r="I76" s="300"/>
      <c r="J76" s="300"/>
    </row>
    <row r="77" spans="1:10" ht="19.5" customHeight="1" x14ac:dyDescent="0.25">
      <c r="A77" s="300" t="s">
        <v>547</v>
      </c>
      <c r="B77" s="300"/>
      <c r="C77" s="300"/>
      <c r="D77" s="300"/>
      <c r="E77" s="300"/>
      <c r="F77" s="300"/>
      <c r="G77" s="300"/>
      <c r="H77" s="300"/>
      <c r="I77" s="300"/>
      <c r="J77" s="300"/>
    </row>
    <row r="78" spans="1:10" ht="15" customHeight="1" x14ac:dyDescent="0.25">
      <c r="A78" s="300" t="s">
        <v>346</v>
      </c>
      <c r="B78" s="300"/>
      <c r="C78" s="300"/>
      <c r="D78" s="300"/>
      <c r="E78" s="300"/>
      <c r="F78" s="300"/>
      <c r="G78" s="300"/>
      <c r="H78" s="300"/>
      <c r="I78" s="300"/>
      <c r="J78" s="300"/>
    </row>
    <row r="79" spans="1:10" ht="33" customHeight="1" x14ac:dyDescent="0.25">
      <c r="A79" s="300" t="s">
        <v>347</v>
      </c>
      <c r="B79" s="300"/>
      <c r="C79" s="300"/>
      <c r="D79" s="300"/>
      <c r="E79" s="300"/>
      <c r="F79" s="300"/>
      <c r="G79" s="300"/>
      <c r="H79" s="300"/>
      <c r="I79" s="300"/>
      <c r="J79" s="300"/>
    </row>
    <row r="80" spans="1:10" x14ac:dyDescent="0.25">
      <c r="A80" s="88"/>
      <c r="B80" s="48"/>
      <c r="C80" s="48"/>
      <c r="D80" s="48"/>
      <c r="E80" s="48"/>
      <c r="F80" s="219"/>
      <c r="G80" s="48"/>
      <c r="H80" s="48"/>
      <c r="I80" s="48"/>
      <c r="J80" s="48"/>
    </row>
    <row r="81" spans="1:10" x14ac:dyDescent="0.25">
      <c r="A81" s="87" t="s">
        <v>348</v>
      </c>
      <c r="B81" s="48"/>
      <c r="C81" s="48"/>
      <c r="D81" s="48"/>
      <c r="E81" s="48"/>
      <c r="F81" s="219"/>
      <c r="G81" s="48"/>
      <c r="H81" s="48"/>
      <c r="I81" s="48"/>
      <c r="J81" s="48"/>
    </row>
    <row r="82" spans="1:10" ht="27" customHeight="1" x14ac:dyDescent="0.25">
      <c r="A82" s="310" t="s">
        <v>197</v>
      </c>
      <c r="B82" s="310"/>
      <c r="C82" s="310"/>
      <c r="D82" s="310"/>
      <c r="E82" s="310"/>
      <c r="F82" s="224"/>
      <c r="G82" s="121"/>
      <c r="H82" s="311" t="s">
        <v>433</v>
      </c>
      <c r="I82" s="312"/>
      <c r="J82" s="313"/>
    </row>
    <row r="83" spans="1:10" s="100" customFormat="1" ht="25.5" x14ac:dyDescent="0.25">
      <c r="A83" s="207" t="s">
        <v>495</v>
      </c>
      <c r="B83" s="207" t="s">
        <v>496</v>
      </c>
      <c r="C83" s="207" t="s">
        <v>497</v>
      </c>
      <c r="D83" s="207" t="s">
        <v>498</v>
      </c>
      <c r="E83" s="207" t="s">
        <v>499</v>
      </c>
      <c r="F83" s="207" t="s">
        <v>500</v>
      </c>
      <c r="G83" s="207" t="s">
        <v>501</v>
      </c>
      <c r="H83" s="207" t="s">
        <v>502</v>
      </c>
      <c r="I83" s="207" t="s">
        <v>503</v>
      </c>
      <c r="J83" s="93"/>
    </row>
    <row r="84" spans="1:10" x14ac:dyDescent="0.25">
      <c r="A84" s="209" t="s">
        <v>504</v>
      </c>
      <c r="B84" s="233"/>
      <c r="C84" s="233"/>
      <c r="D84" s="233"/>
      <c r="E84" s="233"/>
      <c r="F84" s="233"/>
      <c r="G84" s="251"/>
      <c r="H84" s="251"/>
      <c r="I84" s="251"/>
      <c r="J84" s="129"/>
    </row>
    <row r="85" spans="1:10" ht="15" customHeight="1" x14ac:dyDescent="0.25">
      <c r="A85" s="209" t="s">
        <v>533</v>
      </c>
      <c r="B85" s="89"/>
      <c r="C85" s="242"/>
      <c r="D85" s="278"/>
      <c r="E85" s="137"/>
      <c r="F85" s="137"/>
      <c r="G85" s="128"/>
      <c r="H85" s="128"/>
      <c r="I85" s="128"/>
      <c r="J85" s="194"/>
    </row>
    <row r="86" spans="1:10" x14ac:dyDescent="0.25">
      <c r="A86" s="261" t="s">
        <v>517</v>
      </c>
      <c r="B86" s="89" t="s">
        <v>222</v>
      </c>
      <c r="C86" s="242">
        <v>50</v>
      </c>
      <c r="D86" s="278">
        <v>50250</v>
      </c>
      <c r="E86" s="137">
        <v>341387948</v>
      </c>
      <c r="F86" s="280">
        <v>16116771</v>
      </c>
      <c r="G86" s="128">
        <v>476000000000</v>
      </c>
      <c r="H86" s="128" t="s">
        <v>505</v>
      </c>
      <c r="I86" s="128">
        <v>556184319388</v>
      </c>
      <c r="J86" s="132"/>
    </row>
    <row r="87" spans="1:10" ht="15" customHeight="1" x14ac:dyDescent="0.25">
      <c r="A87" s="209" t="s">
        <v>533</v>
      </c>
      <c r="B87" s="89"/>
      <c r="C87" s="242"/>
      <c r="D87" s="327">
        <f>SUM(D86)</f>
        <v>50250</v>
      </c>
      <c r="E87" s="328">
        <f t="shared" ref="E87:F87" si="0">SUM(E86)</f>
        <v>341387948</v>
      </c>
      <c r="F87" s="328">
        <f t="shared" si="0"/>
        <v>16116771</v>
      </c>
      <c r="G87" s="128"/>
      <c r="H87" s="128"/>
      <c r="I87" s="128"/>
      <c r="J87" s="194"/>
    </row>
    <row r="88" spans="1:10" ht="15" customHeight="1" x14ac:dyDescent="0.25">
      <c r="A88" s="209"/>
      <c r="B88" s="192"/>
      <c r="C88" s="192"/>
      <c r="D88" s="192"/>
      <c r="E88" s="143"/>
      <c r="F88" s="143"/>
      <c r="G88" s="251"/>
      <c r="H88" s="251"/>
      <c r="I88" s="251"/>
      <c r="J88" s="194"/>
    </row>
    <row r="89" spans="1:10" ht="15" customHeight="1" x14ac:dyDescent="0.25">
      <c r="A89" s="209" t="s">
        <v>507</v>
      </c>
      <c r="B89" s="192"/>
      <c r="C89" s="192"/>
      <c r="D89" s="192"/>
      <c r="E89" s="143"/>
      <c r="F89" s="143"/>
      <c r="G89" s="251"/>
      <c r="H89" s="251"/>
      <c r="I89" s="251"/>
      <c r="J89" s="129"/>
    </row>
    <row r="90" spans="1:10" s="3" customFormat="1" ht="15" customHeight="1" x14ac:dyDescent="0.25">
      <c r="A90" s="209" t="s">
        <v>544</v>
      </c>
      <c r="B90" s="127"/>
      <c r="C90" s="321">
        <v>0</v>
      </c>
      <c r="D90" s="322"/>
      <c r="E90" s="322"/>
      <c r="F90" s="215"/>
      <c r="G90" s="164"/>
      <c r="H90" s="164"/>
      <c r="I90" s="164"/>
      <c r="J90" s="323"/>
    </row>
    <row r="91" spans="1:10" s="3" customFormat="1" ht="15" customHeight="1" x14ac:dyDescent="0.25">
      <c r="A91" s="209" t="s">
        <v>508</v>
      </c>
      <c r="B91" s="127"/>
      <c r="C91" s="127"/>
      <c r="D91" s="322"/>
      <c r="E91" s="322"/>
      <c r="F91" s="226"/>
      <c r="G91" s="132"/>
      <c r="H91" s="132"/>
      <c r="I91" s="132"/>
      <c r="J91" s="132"/>
    </row>
    <row r="92" spans="1:10" ht="15" customHeight="1" x14ac:dyDescent="0.25">
      <c r="A92" s="126"/>
      <c r="B92" s="127"/>
      <c r="C92" s="130"/>
      <c r="D92" s="193"/>
      <c r="E92" s="193"/>
      <c r="F92" s="225"/>
      <c r="G92" s="131"/>
      <c r="H92" s="131"/>
      <c r="I92" s="131"/>
      <c r="J92" s="131"/>
    </row>
    <row r="93" spans="1:10" ht="15" customHeight="1" x14ac:dyDescent="0.25">
      <c r="A93" s="126" t="s">
        <v>506</v>
      </c>
      <c r="B93" s="127"/>
      <c r="C93" s="127"/>
      <c r="D93" s="193"/>
      <c r="E93" s="193"/>
      <c r="F93" s="226"/>
      <c r="G93" s="132"/>
      <c r="H93" s="132"/>
      <c r="I93" s="132"/>
      <c r="J93" s="132"/>
    </row>
    <row r="94" spans="1:10" x14ac:dyDescent="0.25">
      <c r="A94" s="261" t="s">
        <v>516</v>
      </c>
      <c r="B94" s="89" t="s">
        <v>224</v>
      </c>
      <c r="C94" s="242">
        <v>1</v>
      </c>
      <c r="D94" s="329">
        <v>125261.45</v>
      </c>
      <c r="E94" s="137">
        <v>851000000</v>
      </c>
      <c r="F94" s="179"/>
      <c r="G94" s="279">
        <v>8800000000</v>
      </c>
      <c r="H94" s="279">
        <v>1726980832</v>
      </c>
      <c r="I94" s="279">
        <v>13587936192</v>
      </c>
      <c r="J94" s="132"/>
    </row>
    <row r="95" spans="1:10" s="91" customFormat="1" x14ac:dyDescent="0.25">
      <c r="A95" s="261" t="s">
        <v>518</v>
      </c>
      <c r="B95" s="89" t="s">
        <v>548</v>
      </c>
      <c r="C95" s="242">
        <v>1</v>
      </c>
      <c r="D95" s="278">
        <v>50000</v>
      </c>
      <c r="E95" s="137">
        <v>339689500</v>
      </c>
      <c r="F95" s="137">
        <v>2042390</v>
      </c>
      <c r="G95" s="128">
        <v>277910000000</v>
      </c>
      <c r="H95" s="128">
        <v>104444434298</v>
      </c>
      <c r="I95" s="128">
        <v>581677167613</v>
      </c>
      <c r="J95" s="132"/>
    </row>
    <row r="96" spans="1:10" s="91" customFormat="1" x14ac:dyDescent="0.25">
      <c r="A96" s="261" t="s">
        <v>535</v>
      </c>
      <c r="B96" s="89" t="s">
        <v>548</v>
      </c>
      <c r="C96" s="242">
        <v>1</v>
      </c>
      <c r="D96" s="278">
        <v>50000</v>
      </c>
      <c r="E96" s="137">
        <v>339689500</v>
      </c>
      <c r="F96" s="137">
        <v>310263</v>
      </c>
      <c r="G96" s="128"/>
      <c r="H96" s="128"/>
      <c r="I96" s="128"/>
      <c r="J96" s="132"/>
    </row>
    <row r="97" spans="1:10" s="325" customFormat="1" x14ac:dyDescent="0.25">
      <c r="A97" s="209" t="s">
        <v>534</v>
      </c>
      <c r="B97" s="127"/>
      <c r="C97" s="127"/>
      <c r="D97" s="322">
        <f>SUM(D94:D96)</f>
        <v>225261.45</v>
      </c>
      <c r="E97" s="143">
        <f>SUM(E94:E96)</f>
        <v>1530379000</v>
      </c>
      <c r="F97" s="326">
        <f>SUM(F95:F96)</f>
        <v>2352653</v>
      </c>
      <c r="G97" s="326">
        <f t="shared" ref="G97:I97" si="1">SUM(G95:G96)</f>
        <v>277910000000</v>
      </c>
      <c r="H97" s="326">
        <f t="shared" si="1"/>
        <v>104444434298</v>
      </c>
      <c r="I97" s="326">
        <f t="shared" si="1"/>
        <v>581677167613</v>
      </c>
      <c r="J97" s="132"/>
    </row>
    <row r="98" spans="1:10" s="325" customFormat="1" x14ac:dyDescent="0.25">
      <c r="A98" s="209" t="s">
        <v>508</v>
      </c>
      <c r="B98" s="127"/>
      <c r="C98" s="127"/>
      <c r="D98" s="324"/>
      <c r="E98" s="324"/>
      <c r="F98" s="226"/>
      <c r="G98" s="132"/>
      <c r="H98" s="132"/>
      <c r="I98" s="132"/>
      <c r="J98" s="132"/>
    </row>
    <row r="99" spans="1:10" s="91" customFormat="1" x14ac:dyDescent="0.25">
      <c r="A99" s="133"/>
      <c r="B99" s="134"/>
      <c r="C99" s="135"/>
      <c r="D99" s="135"/>
      <c r="E99" s="135"/>
      <c r="F99" s="227"/>
      <c r="G99" s="136"/>
      <c r="H99" s="136"/>
      <c r="I99" s="136"/>
      <c r="J99" s="90"/>
    </row>
    <row r="100" spans="1:10" s="91" customFormat="1" x14ac:dyDescent="0.25">
      <c r="A100" s="138"/>
      <c r="B100" s="139"/>
      <c r="C100" s="139"/>
      <c r="D100" s="139"/>
      <c r="E100" s="48"/>
      <c r="F100" s="219"/>
      <c r="G100" s="48"/>
      <c r="H100" s="48"/>
      <c r="I100" s="48"/>
      <c r="J100" s="48"/>
    </row>
    <row r="101" spans="1:10" s="91" customFormat="1" x14ac:dyDescent="0.25">
      <c r="A101" s="138" t="s">
        <v>354</v>
      </c>
      <c r="B101" s="139"/>
      <c r="C101" s="139"/>
      <c r="D101" s="139"/>
      <c r="E101" s="48"/>
      <c r="F101" s="219"/>
      <c r="G101" s="48"/>
      <c r="H101" s="48"/>
      <c r="I101" s="48"/>
      <c r="J101" s="48"/>
    </row>
    <row r="102" spans="1:10" s="91" customFormat="1" x14ac:dyDescent="0.25">
      <c r="A102" s="140"/>
      <c r="B102" s="140"/>
      <c r="C102" s="140"/>
      <c r="D102" s="308" t="s">
        <v>353</v>
      </c>
      <c r="E102" s="309"/>
      <c r="F102" s="228"/>
      <c r="G102" s="141"/>
      <c r="H102" s="101"/>
      <c r="I102" s="48"/>
      <c r="J102" s="48"/>
    </row>
    <row r="103" spans="1:10" s="91" customFormat="1" ht="35.25" customHeight="1" x14ac:dyDescent="0.25">
      <c r="A103" s="93" t="s">
        <v>199</v>
      </c>
      <c r="B103" s="93" t="s">
        <v>349</v>
      </c>
      <c r="C103" s="93" t="s">
        <v>198</v>
      </c>
      <c r="D103" s="93" t="s">
        <v>350</v>
      </c>
      <c r="E103" s="93" t="s">
        <v>351</v>
      </c>
      <c r="F103" s="93" t="s">
        <v>352</v>
      </c>
      <c r="G103" s="84"/>
      <c r="H103" s="48"/>
      <c r="I103" s="48"/>
      <c r="J103" s="48"/>
    </row>
    <row r="104" spans="1:10" s="91" customFormat="1" x14ac:dyDescent="0.25">
      <c r="A104" s="261"/>
      <c r="B104" s="137"/>
      <c r="C104" s="137"/>
      <c r="D104" s="147"/>
      <c r="E104" s="193"/>
      <c r="F104" s="137"/>
      <c r="G104" s="84"/>
      <c r="H104" s="48"/>
      <c r="I104" s="48"/>
      <c r="J104" s="48"/>
    </row>
    <row r="105" spans="1:10" s="91" customFormat="1" x14ac:dyDescent="0.25">
      <c r="A105" s="261" t="s">
        <v>518</v>
      </c>
      <c r="B105" s="137">
        <v>298007000</v>
      </c>
      <c r="C105" s="137">
        <v>339689500</v>
      </c>
      <c r="D105" s="147">
        <v>0</v>
      </c>
      <c r="E105" s="193">
        <v>50000</v>
      </c>
      <c r="F105" s="137">
        <v>339689500</v>
      </c>
      <c r="G105" s="84"/>
      <c r="H105" s="48"/>
      <c r="I105" s="48"/>
      <c r="J105" s="48"/>
    </row>
    <row r="106" spans="1:10" s="91" customFormat="1" x14ac:dyDescent="0.25">
      <c r="A106" s="261" t="s">
        <v>535</v>
      </c>
      <c r="B106" s="137">
        <v>327376000</v>
      </c>
      <c r="C106" s="137">
        <v>339689500</v>
      </c>
      <c r="D106" s="147"/>
      <c r="E106" s="193">
        <v>50000</v>
      </c>
      <c r="F106" s="137">
        <v>339689500</v>
      </c>
      <c r="G106" s="84"/>
      <c r="H106" s="48"/>
      <c r="I106" s="48"/>
      <c r="J106" s="48"/>
    </row>
    <row r="107" spans="1:10" s="91" customFormat="1" x14ac:dyDescent="0.25">
      <c r="A107" s="126" t="s">
        <v>545</v>
      </c>
      <c r="B107" s="191">
        <f>SUM(B104:B106)</f>
        <v>625383000</v>
      </c>
      <c r="C107" s="167">
        <f>SUM(C104:C106)</f>
        <v>679379000</v>
      </c>
      <c r="D107" s="167">
        <f t="shared" ref="D107:E107" si="2">SUM(D104:D106)</f>
        <v>0</v>
      </c>
      <c r="E107" s="322">
        <f t="shared" si="2"/>
        <v>100000</v>
      </c>
      <c r="F107" s="132">
        <f>SUM(F104:F106)</f>
        <v>679379000</v>
      </c>
      <c r="G107" s="84"/>
      <c r="H107" s="48"/>
      <c r="I107" s="48"/>
      <c r="J107" s="48"/>
    </row>
    <row r="108" spans="1:10" s="91" customFormat="1" x14ac:dyDescent="0.25">
      <c r="A108" s="126" t="s">
        <v>509</v>
      </c>
      <c r="B108" s="143">
        <v>597504035</v>
      </c>
      <c r="C108" s="143">
        <v>645893708</v>
      </c>
      <c r="D108" s="234"/>
      <c r="E108" s="234"/>
      <c r="F108" s="143">
        <v>645893708</v>
      </c>
      <c r="G108" s="84"/>
      <c r="H108" s="48"/>
      <c r="I108" s="48"/>
      <c r="J108" s="48"/>
    </row>
    <row r="109" spans="1:10" x14ac:dyDescent="0.25">
      <c r="A109" s="138" t="s">
        <v>354</v>
      </c>
      <c r="B109" s="139"/>
      <c r="C109" s="139"/>
      <c r="D109" s="139"/>
      <c r="E109" s="48"/>
      <c r="F109" s="219"/>
      <c r="G109" s="48"/>
      <c r="H109" s="48"/>
      <c r="I109" s="48"/>
      <c r="J109" s="48"/>
    </row>
    <row r="111" spans="1:10" ht="12.75" customHeight="1" x14ac:dyDescent="0.25">
      <c r="A111" s="206" t="s">
        <v>510</v>
      </c>
      <c r="B111" s="262"/>
      <c r="C111" s="262"/>
      <c r="D111" s="262"/>
      <c r="E111" s="48"/>
      <c r="F111" s="219"/>
      <c r="G111" s="48"/>
      <c r="H111" s="48"/>
      <c r="I111" s="48"/>
      <c r="J111" s="48"/>
    </row>
    <row r="112" spans="1:10" ht="15.75" thickBot="1" x14ac:dyDescent="0.3">
      <c r="A112" s="263"/>
      <c r="B112" s="262"/>
      <c r="C112" s="262"/>
      <c r="D112" s="262"/>
      <c r="E112" s="48"/>
      <c r="F112" s="219"/>
      <c r="G112" s="48"/>
      <c r="H112" s="48"/>
      <c r="I112" s="48"/>
      <c r="J112" s="48"/>
    </row>
    <row r="113" spans="1:10" ht="32.25" customHeight="1" thickBot="1" x14ac:dyDescent="0.3">
      <c r="A113" s="213" t="s">
        <v>200</v>
      </c>
      <c r="B113" s="264" t="s">
        <v>201</v>
      </c>
      <c r="C113" s="265" t="s">
        <v>511</v>
      </c>
      <c r="D113" s="264" t="s">
        <v>512</v>
      </c>
      <c r="E113" s="48"/>
      <c r="F113" s="219"/>
      <c r="G113" s="48"/>
      <c r="H113" s="48"/>
      <c r="I113" s="48"/>
      <c r="J113" s="48"/>
    </row>
    <row r="114" spans="1:10" ht="15.75" thickBot="1" x14ac:dyDescent="0.3">
      <c r="A114" s="199" t="s">
        <v>513</v>
      </c>
      <c r="B114" s="330">
        <v>125261.45</v>
      </c>
      <c r="C114" s="266">
        <v>851000000</v>
      </c>
      <c r="D114" s="267" t="s">
        <v>514</v>
      </c>
      <c r="E114" s="48"/>
      <c r="F114" s="219"/>
      <c r="G114" s="48"/>
      <c r="H114" s="48"/>
      <c r="I114" s="48"/>
      <c r="J114" s="48"/>
    </row>
    <row r="115" spans="1:10" ht="15.75" thickBot="1" x14ac:dyDescent="0.3">
      <c r="A115" s="268" t="s">
        <v>549</v>
      </c>
      <c r="B115" s="331">
        <f>+B114</f>
        <v>125261.45</v>
      </c>
      <c r="C115" s="270">
        <f>+C114</f>
        <v>851000000</v>
      </c>
      <c r="D115" s="271" t="s">
        <v>514</v>
      </c>
      <c r="E115" s="48"/>
      <c r="F115" s="219"/>
      <c r="G115" s="48"/>
      <c r="H115" s="48"/>
      <c r="I115" s="48"/>
      <c r="J115" s="48"/>
    </row>
    <row r="116" spans="1:10" ht="15.75" thickBot="1" x14ac:dyDescent="0.3">
      <c r="A116" s="268" t="s">
        <v>515</v>
      </c>
      <c r="B116" s="269">
        <v>200000000</v>
      </c>
      <c r="C116" s="270">
        <v>750000000</v>
      </c>
      <c r="D116" s="271" t="s">
        <v>514</v>
      </c>
      <c r="E116" s="48"/>
      <c r="F116" s="219"/>
      <c r="G116" s="48"/>
      <c r="H116" s="48"/>
      <c r="I116" s="48"/>
      <c r="J116" s="48"/>
    </row>
  </sheetData>
  <mergeCells count="24">
    <mergeCell ref="A5:E5"/>
    <mergeCell ref="A7:B7"/>
    <mergeCell ref="A8:B8"/>
    <mergeCell ref="A9:B9"/>
    <mergeCell ref="I20:J20"/>
    <mergeCell ref="I21:J21"/>
    <mergeCell ref="I22:J22"/>
    <mergeCell ref="A41:C41"/>
    <mergeCell ref="D14:E14"/>
    <mergeCell ref="F14:H14"/>
    <mergeCell ref="I23:J23"/>
    <mergeCell ref="I24:J24"/>
    <mergeCell ref="I25:J25"/>
    <mergeCell ref="I26:J26"/>
    <mergeCell ref="I27:J27"/>
    <mergeCell ref="I18:J18"/>
    <mergeCell ref="I19:J19"/>
    <mergeCell ref="D102:E102"/>
    <mergeCell ref="A79:J79"/>
    <mergeCell ref="A76:J76"/>
    <mergeCell ref="A77:J77"/>
    <mergeCell ref="A78:J78"/>
    <mergeCell ref="A82:E82"/>
    <mergeCell ref="H82:J82"/>
  </mergeCells>
  <pageMargins left="0.23622047244094491" right="0.23622047244094491" top="0.94488188976377963" bottom="0.74803149606299213" header="0.31496062992125984" footer="0.31496062992125984"/>
  <pageSetup paperSize="9" scale="59" orientation="landscape" r:id="rId1"/>
  <headerFooter>
    <oddHeader>&amp;C&amp;G</oddHeader>
  </headerFooter>
  <rowBreaks count="2" manualBreakCount="2">
    <brk id="39" max="9" man="1"/>
    <brk id="72" max="9" man="1"/>
  </rowBreaks>
  <legacyDrawing r:id="rId2"/>
  <legacyDrawingHF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18" Type="http://schemas.openxmlformats.org/package/2006/relationships/digital-signature/signature" Target="sig18.xml"/><Relationship Id="rId26" Type="http://schemas.openxmlformats.org/package/2006/relationships/digital-signature/signature" Target="sig26.xml"/><Relationship Id="rId39" Type="http://schemas.openxmlformats.org/package/2006/relationships/digital-signature/signature" Target="sig39.xml"/><Relationship Id="rId3" Type="http://schemas.openxmlformats.org/package/2006/relationships/digital-signature/signature" Target="sig3.xml"/><Relationship Id="rId21" Type="http://schemas.openxmlformats.org/package/2006/relationships/digital-signature/signature" Target="sig21.xml"/><Relationship Id="rId34" Type="http://schemas.openxmlformats.org/package/2006/relationships/digital-signature/signature" Target="sig34.xml"/><Relationship Id="rId42" Type="http://schemas.openxmlformats.org/package/2006/relationships/digital-signature/signature" Target="sig42.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5" Type="http://schemas.openxmlformats.org/package/2006/relationships/digital-signature/signature" Target="sig25.xml"/><Relationship Id="rId33" Type="http://schemas.openxmlformats.org/package/2006/relationships/digital-signature/signature" Target="sig33.xml"/><Relationship Id="rId38" Type="http://schemas.openxmlformats.org/package/2006/relationships/digital-signature/signature" Target="sig38.xml"/><Relationship Id="rId2" Type="http://schemas.openxmlformats.org/package/2006/relationships/digital-signature/signature" Target="sig2.xml"/><Relationship Id="rId16" Type="http://schemas.openxmlformats.org/package/2006/relationships/digital-signature/signature" Target="sig16.xml"/><Relationship Id="rId20" Type="http://schemas.openxmlformats.org/package/2006/relationships/digital-signature/signature" Target="sig20.xml"/><Relationship Id="rId29" Type="http://schemas.openxmlformats.org/package/2006/relationships/digital-signature/signature" Target="sig29.xml"/><Relationship Id="rId41" Type="http://schemas.openxmlformats.org/package/2006/relationships/digital-signature/signature" Target="sig41.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32" Type="http://schemas.openxmlformats.org/package/2006/relationships/digital-signature/signature" Target="sig32.xml"/><Relationship Id="rId37" Type="http://schemas.openxmlformats.org/package/2006/relationships/digital-signature/signature" Target="sig37.xml"/><Relationship Id="rId40" Type="http://schemas.openxmlformats.org/package/2006/relationships/digital-signature/signature" Target="sig40.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28" Type="http://schemas.openxmlformats.org/package/2006/relationships/digital-signature/signature" Target="sig28.xml"/><Relationship Id="rId36" Type="http://schemas.openxmlformats.org/package/2006/relationships/digital-signature/signature" Target="sig36.xml"/><Relationship Id="rId10" Type="http://schemas.openxmlformats.org/package/2006/relationships/digital-signature/signature" Target="sig10.xml"/><Relationship Id="rId19" Type="http://schemas.openxmlformats.org/package/2006/relationships/digital-signature/signature" Target="sig19.xml"/><Relationship Id="rId31" Type="http://schemas.openxmlformats.org/package/2006/relationships/digital-signature/signature" Target="sig31.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 Id="rId27" Type="http://schemas.openxmlformats.org/package/2006/relationships/digital-signature/signature" Target="sig27.xml"/><Relationship Id="rId30" Type="http://schemas.openxmlformats.org/package/2006/relationships/digital-signature/signature" Target="sig30.xml"/><Relationship Id="rId35" Type="http://schemas.openxmlformats.org/package/2006/relationships/digital-signature/signature" Target="sig35.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eJVzOkURWU0tXWukrHzTExrkqhRmuXpbcdoNI1x3v0M=</DigestValue>
    </Reference>
    <Reference Type="http://www.w3.org/2000/09/xmldsig#Object" URI="#idOfficeObject">
      <DigestMethod Algorithm="http://www.w3.org/2001/04/xmlenc#sha256"/>
      <DigestValue>M5Fx1jCLSUbg94Eq/zC8+H0AIZcnC/PR1VZ5g/PC40Q=</DigestValue>
    </Reference>
    <Reference Type="http://uri.etsi.org/01903#SignedProperties" URI="#idSignedProperties">
      <Transforms>
        <Transform Algorithm="http://www.w3.org/TR/2001/REC-xml-c14n-20010315"/>
      </Transforms>
      <DigestMethod Algorithm="http://www.w3.org/2001/04/xmlenc#sha256"/>
      <DigestValue>cEe4QN+pKCgFTCzFUjnhcb5Nif6VKFln76F8HvH6mJw=</DigestValue>
    </Reference>
    <Reference Type="http://www.w3.org/2000/09/xmldsig#Object" URI="#idValidSigLnImg">
      <DigestMethod Algorithm="http://www.w3.org/2001/04/xmlenc#sha256"/>
      <DigestValue>t3fxZQuJOTFHdyy9mUPR4+4fS/26SZCzeyEzdhWk5g4=</DigestValue>
    </Reference>
    <Reference Type="http://www.w3.org/2000/09/xmldsig#Object" URI="#idInvalidSigLnImg">
      <DigestMethod Algorithm="http://www.w3.org/2001/04/xmlenc#sha256"/>
      <DigestValue>MXqR4t9obeWYBpHdMmYFSdB0+fjJzHc9e3ZbcGmvaC0=</DigestValue>
    </Reference>
  </SignedInfo>
  <SignatureValue>v17+vW05Kji0UZIclz+fECwdtGh9pnazbVU5Es82yUxaEvgKApZRd0uQsfIsO2uAcDbd5V8KQCh3
w2EGurrNj/RoRpmBkF8298tgQ6TysC9mWI1tKNXl2RdUwqhxOdbcrkw9abXHVTUMBcQnw6LOoZx3
QnNTUkZ9aXUiZ9ehw1eqUyfT3c3ZJ3QM2zwCeEPrgRyAiIYHUfcwKiBNNomeB6oPFIFqApnbuHAa
MeKZ5WUSI3H1RoCzB8ogMjQaIMDW/N/A+UH2golLADgg78MTx/i4F36ID+zl3WARYwnoEOY7Nq2T
+vvBo23S1AnmIn+K1uL2JXf9gztKVBMyNxyzQA==</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2020-07-27T15:04:39Z</mdssi:Value>
        </mdssi:SignatureTime>
      </SignatureProperty>
    </SignatureProperties>
  </Object>
  <Object Id="idOfficeObject">
    <SignatureProperties>
      <SignatureProperty Id="idOfficeV1Details" Target="#idPackageSignature">
        <SignatureInfoV1 xmlns="http://schemas.microsoft.com/office/2006/digsig">
          <SetupID>{20090253-E5AF-4ADB-87DD-AC1ADC64FD4F}</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2020-07-27T15:04:39Z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D48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Bmbw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B5Pg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kAZO4IblVOha7l6rKbMbVh99YJGG1sThmUw84xDw/qw=</DigestValue>
    </Reference>
    <Reference Type="http://www.w3.org/2000/09/xmldsig#Object" URI="#idOfficeObject">
      <DigestMethod Algorithm="http://www.w3.org/2001/04/xmlenc#sha256"/>
      <DigestValue>w0ZiM8hRBtp3rA8vXSqvDI8JwGbZ7fQCG6wm7i3pHDc=</DigestValue>
    </Reference>
    <Reference Type="http://uri.etsi.org/01903#SignedProperties" URI="#idSignedProperties">
      <Transforms>
        <Transform Algorithm="http://www.w3.org/TR/2001/REC-xml-c14n-20010315"/>
      </Transforms>
      <DigestMethod Algorithm="http://www.w3.org/2001/04/xmlenc#sha256"/>
      <DigestValue>IvwsXTCSzkSCZYB0neC1pEOb++9OUS/5GpGqlcIojAY=</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JCVo6MMssh71leRQVrSR+BhqYqevR1ES8mxnmhMB9CZWxLgUQjZtUUDP7WkzMjKAn4QROTBV/MpO
O14dtVQQPCJ2PshX1gimScqLL0bXp3TKRuBZ/Q4xFl/Dc3QEkQHrA4FCxe6rKNnnM8EhiY43OqZq
7mRbe9TYhCrOMcF0aRTyLVBzd/gNOEKTUMd6H7u1cSXhX+Rh+vQRirkAd+n4Ffh6iI5KQgmVdjxn
iYnWV1jrzRT6rLSiRseq2RAWSEuVo0qN1HhcCASoeB5MYxDggDOASC2y6MOFcRtme1rC/LiG+ZMJ
a3PoEiwYle01ap7BrdMRJBdSsqwsdi39HbZOJQ==</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2020-07-27T15:06:23Z</mdssi:Value>
        </mdssi:SignatureTime>
      </SignatureProperty>
    </SignatureProperties>
  </Object>
  <Object Id="idOfficeObject">
    <SignatureProperties>
      <SignatureProperty Id="idOfficeV1Details" Target="#idPackageSignature">
        <SignatureInfoV1 xmlns="http://schemas.microsoft.com/office/2006/digsig">
          <SetupID>{134E7092-A91D-478D-ACB9-C41F96BDAE24}</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2020-07-27T15:06:23Z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mZqxiM6Nh0EJGp2iiJy3G4p0HN4f7vlfI1y4WXEuaYc=</DigestValue>
    </Reference>
    <Reference Type="http://www.w3.org/2000/09/xmldsig#Object" URI="#idOfficeObject">
      <DigestMethod Algorithm="http://www.w3.org/2001/04/xmlenc#sha256"/>
      <DigestValue>d3NQ8ucDG3tCEYnVx9m3NYLnCRn1xjWmp9o9yIQBqoA=</DigestValue>
    </Reference>
    <Reference Type="http://uri.etsi.org/01903#SignedProperties" URI="#idSignedProperties">
      <Transforms>
        <Transform Algorithm="http://www.w3.org/TR/2001/REC-xml-c14n-20010315"/>
      </Transforms>
      <DigestMethod Algorithm="http://www.w3.org/2001/04/xmlenc#sha256"/>
      <DigestValue>B4MsPnfTmFLqESMnNDcVQKT4ogLynHfc3ILt5UyrHdg=</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CkB7zXONtaUej0VcUObrFHNPYJa9ysmJ7sud2RPCewKXKCoLxJOcqWpHkJlvfFR4aupf+Nf0hGLI
unwZBg0re9Qn3VPyNH8YaC8GsYTqaOUnIjfl6ZM6ItrvZJaRnSzla7NCYCP8/OEvONB5XNNqttIH
uAWg+7P7xX4VlXDvZQ+sb7JRrjEIru3jcm2FOlmpp5YJkGS7MX7Tqy3G6u6G2Uo7gVQSpAmtJOBq
QK2j9+EEjrJrrM4wvEOCzFdt9qabjQ6u8aKKYjKTr5VNuUKjV+OWxoODNeSA5DoFk1QfZH9amV7B
bPuM/UMitL+6itMpupnZTGCGlwut34BEipI9YQ==</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2020-07-27T15:06:29Z</mdssi:Value>
        </mdssi:SignatureTime>
      </SignatureProperty>
    </SignatureProperties>
  </Object>
  <Object Id="idOfficeObject">
    <SignatureProperties>
      <SignatureProperty Id="idOfficeV1Details" Target="#idPackageSignature">
        <SignatureInfoV1 xmlns="http://schemas.microsoft.com/office/2006/digsig">
          <SetupID>{D3DE7036-6DA2-4102-96E1-B6786B7CBC46}</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2020-07-27T15:06:29Z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7PEyriJ6UpT9RD7x4Sz4qgnlw4ux79kbilb4NNcSEAg=</DigestValue>
    </Reference>
    <Reference Type="http://www.w3.org/2000/09/xmldsig#Object" URI="#idOfficeObject">
      <DigestMethod Algorithm="http://www.w3.org/2001/04/xmlenc#sha256"/>
      <DigestValue>lrKjWpIGYP2XPKYVnwDCGOdniPl3n0k7Egq2U4IfSr0=</DigestValue>
    </Reference>
    <Reference Type="http://uri.etsi.org/01903#SignedProperties" URI="#idSignedProperties">
      <Transforms>
        <Transform Algorithm="http://www.w3.org/TR/2001/REC-xml-c14n-20010315"/>
      </Transforms>
      <DigestMethod Algorithm="http://www.w3.org/2001/04/xmlenc#sha256"/>
      <DigestValue>IxHDXIKdweD0inEU/N6pmqgILOT1YRcNH9s0wa/4O9k=</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gcwbF1W9IGxIcITNwQ8fqIjZn9lHnqvVl98ir9DZjVxymntbnTihRfjZIDq8Ql4aeuQabNvb012f
+zNE41TyWDxoauNSqoAu6xs589dryUV8p833PfhldwIj29MRtw5EMleW4BxbYhOD/M6FwN97fN57
dGBj8CHjE08a4F7lb+zhZiJqtcMtcsqjmFgeaW4D4NNFcFPRmV5G5Lf/IPY9eH/9fIfMwVCiayTo
EmMfHM0PCjGTds0LEjz6ieJF5ec6bJyz52/cUDDYa7r6Z5Vg+BBEKH3YBEmAkPT9P2kCm1NZilaW
F+s7R2TOXTmcNfWjXoMsNocVvNllpj8DxVJt8A==</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2020-07-27T15:06:35Z</mdssi:Value>
        </mdssi:SignatureTime>
      </SignatureProperty>
    </SignatureProperties>
  </Object>
  <Object Id="idOfficeObject">
    <SignatureProperties>
      <SignatureProperty Id="idOfficeV1Details" Target="#idPackageSignature">
        <SignatureInfoV1 xmlns="http://schemas.microsoft.com/office/2006/digsig">
          <SetupID>{A6087B86-AC5A-4C83-9130-797C436D2153}</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2020-07-27T15:06:35Z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VRvOnnPLi5vsplLltZgIhQrNejjs174yJwk9cyho3EQ=</DigestValue>
    </Reference>
    <Reference Type="http://www.w3.org/2000/09/xmldsig#Object" URI="#idOfficeObject">
      <DigestMethod Algorithm="http://www.w3.org/2001/04/xmlenc#sha256"/>
      <DigestValue>2hIuicGWoM62X6+RnW8yoIEnvyIISdoos/vwG9/Nr8U=</DigestValue>
    </Reference>
    <Reference Type="http://uri.etsi.org/01903#SignedProperties" URI="#idSignedProperties">
      <Transforms>
        <Transform Algorithm="http://www.w3.org/TR/2001/REC-xml-c14n-20010315"/>
      </Transforms>
      <DigestMethod Algorithm="http://www.w3.org/2001/04/xmlenc#sha256"/>
      <DigestValue>y//hrA8DWuW1Qm1c2UMznN14DAWu1CKmaDE4t0FglzY=</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DYRjfNQw7yTYnhM+fDdg9UI9BB4bruh8BpoEDc4vEBNLqHcJi/Iu0xsxw3Ke0C00/ZIfoCpLdozf
er58uoNymflVLstvTO33+w9yDoN6okH5jAz/x/xE0uMIFBCv2AcGKXHHqQ3XEMqLqLLK8ALvRpRG
POmMx6iVACmWe/C0QEvPWmiwJOFTGycKOaxIwvdnJ9K7mx6WbxGLkVosfPRFKSYsiyMTiJ2uDP7z
Sc1LlvuxwyNyTcewKhw1TOvcnPxj8iS6AwhHHaDnLW+O5Yb9s8/ZS4pRygTZ816yncdYrmeDUkyi
Ept+3iUmFjap92XiVKM1WbcvykQIgi0Ral6jnw==</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2020-07-27T15:06:43Z</mdssi:Value>
        </mdssi:SignatureTime>
      </SignatureProperty>
    </SignatureProperties>
  </Object>
  <Object Id="idOfficeObject">
    <SignatureProperties>
      <SignatureProperty Id="idOfficeV1Details" Target="#idPackageSignature">
        <SignatureInfoV1 xmlns="http://schemas.microsoft.com/office/2006/digsig">
          <SetupID>{3D0ECA1F-D415-430E-AAC1-5B5DD0E67229}</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2020-07-27T15:06:43Z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7QaXff7DU0J5bGKDlRBMeAIGeXzOCgrNzCnugBybJQU=</DigestValue>
    </Reference>
    <Reference Type="http://www.w3.org/2000/09/xmldsig#Object" URI="#idOfficeObject">
      <DigestMethod Algorithm="http://www.w3.org/2001/04/xmlenc#sha256"/>
      <DigestValue>qgFaugmMH5NGuwQ8k2Cv8vSqTjFPZCWmoltmcz5OIEQ=</DigestValue>
    </Reference>
    <Reference Type="http://uri.etsi.org/01903#SignedProperties" URI="#idSignedProperties">
      <Transforms>
        <Transform Algorithm="http://www.w3.org/TR/2001/REC-xml-c14n-20010315"/>
      </Transforms>
      <DigestMethod Algorithm="http://www.w3.org/2001/04/xmlenc#sha256"/>
      <DigestValue>8/0QPSuWpHxNAq6X7js8nlgzsyxbajY6NbaSqEy0d4w=</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i47etMbZKFnspg1Nh9l0SIFJMwjMWqAhxoMl4W+8df5umtuMc1KVZTYuzJ1jvx+qep4cdgiogjZ7
myGMgLmX21aWdvSHGJ3t56n7zCJz30JKX4nBmB5FQDzi2fncqSCqy2BR4T19yMWyD+sZxUM+kdmo
2IiNv8ZWgHoncpaNlLDiS1bY0sFjJKio5vegbXPFNG3nhQHnLhxhz1gftnIV/tLwmeEFDZcyp9mJ
F0gxnozRuiz/BtqyKKvfBWGNo3aHG6IyJV01XTeL/+6cTeBCKUzaRq8OKjkgq4U8L3bdhg61JCpD
fT6dkIzyba6bIK1CWTJ8VieEtyAs+cli55oJAg==</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2020-07-27T15:06:49Z</mdssi:Value>
        </mdssi:SignatureTime>
      </SignatureProperty>
    </SignatureProperties>
  </Object>
  <Object Id="idOfficeObject">
    <SignatureProperties>
      <SignatureProperty Id="idOfficeV1Details" Target="#idPackageSignature">
        <SignatureInfoV1 xmlns="http://schemas.microsoft.com/office/2006/digsig">
          <SetupID>{5A66401C-59FC-4204-BEA6-F19F50E9D098}</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2020-07-27T15:06:49Z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qOpi/nvu8hEcNH3amhg6/1gLuSszZ4cwgrBsrK+Re6c=</DigestValue>
    </Reference>
    <Reference Type="http://www.w3.org/2000/09/xmldsig#Object" URI="#idOfficeObject">
      <DigestMethod Algorithm="http://www.w3.org/2001/04/xmlenc#sha256"/>
      <DigestValue>BOrMtTDD7p9HM0MWyMk4oY40M47EmB34Sj4FXqexzH8=</DigestValue>
    </Reference>
    <Reference Type="http://uri.etsi.org/01903#SignedProperties" URI="#idSignedProperties">
      <Transforms>
        <Transform Algorithm="http://www.w3.org/TR/2001/REC-xml-c14n-20010315"/>
      </Transforms>
      <DigestMethod Algorithm="http://www.w3.org/2001/04/xmlenc#sha256"/>
      <DigestValue>ipiv0T0nlEduqvP69ciUGACqmi/Q/CXbybOcZLVm0OU=</DigestValue>
    </Reference>
    <Reference Type="http://www.w3.org/2000/09/xmldsig#Object" URI="#idValidSigLnImg">
      <DigestMethod Algorithm="http://www.w3.org/2001/04/xmlenc#sha256"/>
      <DigestValue>3yhKQaZjUJA2txEZwIqr819eiUi0QG0Oq3PjIFR6gVw=</DigestValue>
    </Reference>
    <Reference Type="http://www.w3.org/2000/09/xmldsig#Object" URI="#idInvalidSigLnImg">
      <DigestMethod Algorithm="http://www.w3.org/2001/04/xmlenc#sha256"/>
      <DigestValue>qDSFu+pqBYMHU4MyYlzyuHUN3dXUrAkYjhJRyeld4dk=</DigestValue>
    </Reference>
  </SignedInfo>
  <SignatureValue>kREgNgRwz+9HOqs0lkHqyzt/niGEfPBvtUlJ8M52oIBhtBgbmRH4+ec4IW5f6g2DDbt2poYzfmFh
cmfs6GBYt0JM0KsLAxuIZPVtp55jYDAq+Wm6qWGvCe/xtWv0pqYB/Tm0mIRmPSKJvrh0GQtDGT2f
O0P/rXjTClvU6bdUahMsRi64XM3+7O2fx9vW+Gb3C86Oh4h2SKlm+QyZTHDuIvKMRFmvX5ZrUCXX
nxZznY6TZQXVLfpYxN9mkgyLJeRlCLAtXEXk4CEqYNU6WwzN9y4LRsuVjIPylSlIlS35de9qT0xx
FJTl64Gu2cyEDXBX1z5YZAZryOZekVf3Tzu96A==</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2020-07-27T19:10:45Z</mdssi:Value>
        </mdssi:SignatureTime>
      </SignatureProperty>
    </SignatureProperties>
  </Object>
  <Object Id="idOfficeObject">
    <SignatureProperties>
      <SignatureProperty Id="idOfficeV1Details" Target="#idPackageSignature">
        <SignatureInfoV1 xmlns="http://schemas.microsoft.com/office/2006/digsig">
          <SetupID>{15C2A72B-D233-46E8-AB13-0129AA259BCF}</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2020-07-27T19:10:45Z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Dha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CAPw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6ZwAAAAcKDQcKDQcJDQ4WMShFrjFU1TJV1gECBAIDBAECBQoRKyZBowsTMTtnAAAAfqbJd6PIeqDCQFZ4JTd0Lk/HMVPSGy5uFiE4GypVJ0KnHjN9AAABO2cAAACcz+7S6ffb7fnC0t1haH0hMm8aLXIuT8ggOIwoRKslP58cK08AAAE7ZwAAAMHg9P///////////+bm5k9SXjw/SzBRzTFU0y1NwSAyVzFGXwEBAjtnCA8mnM/u69/SvI9jt4tgjIR9FBosDBEjMVTUMlXWMVPRKUSeDxk4AAAAO2cAAADT6ff///////+Tk5MjK0krSbkvUcsuT8YVJFoTIFIrSbgtTcEQHEc7ZwAAAJzP7vT6/bTa8kRleixHhy1Nwi5PxiQtTnBwcJKSki81SRwtZAgOIztnAAAAweD02+35gsLqZ5q6Jz1jNEJyOUZ4qamp+/v7////wdPeVnCJAQECO2cAAACv1/Ho8/ubzu6CwuqMudS3u769vb3////////////L5fZymsABAgM7ZwAAAK/X8fz9/uLx+snk9uTy+vz9/v///////////////8vl9nKawAECAztnAAAAotHvtdryxOL1xOL1tdry0+r32+350+r3tdryxOL1pdPvc5rAAQIDO2cAAABpj7ZnjrZqj7Zqj7ZnjrZtkbdukrdtkbdnjrZqj7ZojrZ3rdUCAwQ7ZwAAAAAAAAAAAAAAAAAAAAAAAAAAAAAAAAAAAAAAAAAAAAAAAAAAAAAAADtn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Og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Ze+efNbhz4awo0GhFVx1ZpDpivRMosJWyNcs6i6U5Uk=</DigestValue>
    </Reference>
    <Reference Type="http://www.w3.org/2000/09/xmldsig#Object" URI="#idOfficeObject">
      <DigestMethod Algorithm="http://www.w3.org/2001/04/xmlenc#sha256"/>
      <DigestValue>nOMRhoOMV1+uBrTSX5jx2D6J5B7azvKENLtyMROjL2w=</DigestValue>
    </Reference>
    <Reference Type="http://uri.etsi.org/01903#SignedProperties" URI="#idSignedProperties">
      <Transforms>
        <Transform Algorithm="http://www.w3.org/TR/2001/REC-xml-c14n-20010315"/>
      </Transforms>
      <DigestMethod Algorithm="http://www.w3.org/2001/04/xmlenc#sha256"/>
      <DigestValue>oqvQ0bOm95w80z+3fEm7p4j86EmAtWD7bhEQvbF+T8s=</DigestValue>
    </Reference>
    <Reference Type="http://www.w3.org/2000/09/xmldsig#Object" URI="#idValidSigLnImg">
      <DigestMethod Algorithm="http://www.w3.org/2001/04/xmlenc#sha256"/>
      <DigestValue>3yhKQaZjUJA2txEZwIqr819eiUi0QG0Oq3PjIFR6gVw=</DigestValue>
    </Reference>
    <Reference Type="http://www.w3.org/2000/09/xmldsig#Object" URI="#idInvalidSigLnImg">
      <DigestMethod Algorithm="http://www.w3.org/2001/04/xmlenc#sha256"/>
      <DigestValue>6JHZpWPsXvcs6w1YK7cfU9eW06raiEKZnUNs2RquKQY=</DigestValue>
    </Reference>
  </SignedInfo>
  <SignatureValue>J+87IqzaVnJK5HaVSuH6+KsdP9QpTNDnHllU3IXJ9jYCVpYla+nO/ufkUPelPHirH86zyZL1c/nf
YLQ031TNATS+mWCjX6MJf0Ay5iMFX7/DQplkARlI7MEg1NThibKW8qgi6ctt6oPOistvk0q9UpDx
2LV0W+fC9JRjfuwUycwS53W1u2WaxVb2xBE+SUgigZudadcTf2ibPRYfAOujdqlrQQh3IjC3RfGB
Nu1HUOpUsXVCF/JHLUP53bPBDhHuYZCuHCmnWOSuxichB2ptYNOxF1Chaz5ddsxpTiRmdOxakfO+
tZ7TS7mNwx3B4hNKg2N8GUTTjq/e7opZUAYNzw==</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2020-07-27T19:11:06Z</mdssi:Value>
        </mdssi:SignatureTime>
      </SignatureProperty>
    </SignatureProperties>
  </Object>
  <Object Id="idOfficeObject">
    <SignatureProperties>
      <SignatureProperty Id="idOfficeV1Details" Target="#idPackageSignature">
        <SignatureInfoV1 xmlns="http://schemas.microsoft.com/office/2006/digsig">
          <SetupID>{E378DA77-A6B5-41B1-85C1-F86FA72B48E5}</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2020-07-27T19:11:06Z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Dha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CAPw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Og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4NsmlFm9XXCqiI9Ugk3SNmBSiMO9BKpy6C5+ruxj68Y=</DigestValue>
    </Reference>
    <Reference Type="http://www.w3.org/2000/09/xmldsig#Object" URI="#idOfficeObject">
      <DigestMethod Algorithm="http://www.w3.org/2001/04/xmlenc#sha256"/>
      <DigestValue>+TlkmQWhfs7yOlrohYcVCsQeRRu1Xt/1OyHnL1E0kKo=</DigestValue>
    </Reference>
    <Reference Type="http://uri.etsi.org/01903#SignedProperties" URI="#idSignedProperties">
      <Transforms>
        <Transform Algorithm="http://www.w3.org/TR/2001/REC-xml-c14n-20010315"/>
      </Transforms>
      <DigestMethod Algorithm="http://www.w3.org/2001/04/xmlenc#sha256"/>
      <DigestValue>m4ekePybIwJ8zqE7WEGFb7zu0BwHbSunzaaMVt3lg/M=</DigestValue>
    </Reference>
    <Reference Type="http://www.w3.org/2000/09/xmldsig#Object" URI="#idValidSigLnImg">
      <DigestMethod Algorithm="http://www.w3.org/2001/04/xmlenc#sha256"/>
      <DigestValue>SwSoJU35yZdcd02Mg4lgQW9P8dTl9k8jI1tjA33y6s4=</DigestValue>
    </Reference>
    <Reference Type="http://www.w3.org/2000/09/xmldsig#Object" URI="#idInvalidSigLnImg">
      <DigestMethod Algorithm="http://www.w3.org/2001/04/xmlenc#sha256"/>
      <DigestValue>oeQ9AKf5huzfWyWuRxbiqEXFfQee/tLo7XEf9aIy+P0=</DigestValue>
    </Reference>
  </SignedInfo>
  <SignatureValue>TWz6sx59NXBXr6OZOwPatcoEnNPMo/bEzTv82ftKFl2JiSb8UCfCfyC9Fsv+gmF3Q1D2lymZeeWd
oiXfM6NeHu9x3A1OnHY/MG58oqC3jPVCUdNqlMRNh3vvMQeEYdy3yCMQ6ea+tAqo1gUy/PTcEKJo
5dDznhpauEvbcWeiB0hBCKJO5WMbhdiJQIHd7CfwsFIUH65wdZvkxOd4mLZSoef6s4rCF5ulC14V
5V7oRETp+UG7Nt3OEmUVqf74299ne3FPpKpyHTkYdGBqp7yqGN1+e0OvcTN5YXaFi6Yj24LMQ7/t
NhRDbYkkdvMoLR82X+lAuprd0MwQOV/697Jg7w==</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2020-07-27T19:11:14Z</mdssi:Value>
        </mdssi:SignatureTime>
      </SignatureProperty>
    </SignatureProperties>
  </Object>
  <Object Id="idOfficeObject">
    <SignatureProperties>
      <SignatureProperty Id="idOfficeV1Details" Target="#idPackageSignature">
        <SignatureInfoV1 xmlns="http://schemas.microsoft.com/office/2006/digsig">
          <SetupID>{3F58F101-9FDB-43C3-8542-9A82992BD450}</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2020-07-27T19:11:14Z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Cv8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0l59dkdjy24K3PtrNZulG1oTjH2gy90DqLecKfGVj8o=</DigestValue>
    </Reference>
    <Reference Type="http://www.w3.org/2000/09/xmldsig#Object" URI="#idOfficeObject">
      <DigestMethod Algorithm="http://www.w3.org/2001/04/xmlenc#sha256"/>
      <DigestValue>LqbfGuJCjDqaAEIN/tMnu27zVjgNYbFvhpBrS6thzbo=</DigestValue>
    </Reference>
    <Reference Type="http://uri.etsi.org/01903#SignedProperties" URI="#idSignedProperties">
      <Transforms>
        <Transform Algorithm="http://www.w3.org/TR/2001/REC-xml-c14n-20010315"/>
      </Transforms>
      <DigestMethod Algorithm="http://www.w3.org/2001/04/xmlenc#sha256"/>
      <DigestValue>hK8qFHIMBtly3v6XhACk0G5JX4mjWmS2SV7cRDdL2cg=</DigestValue>
    </Reference>
    <Reference Type="http://www.w3.org/2000/09/xmldsig#Object" URI="#idValidSigLnImg">
      <DigestMethod Algorithm="http://www.w3.org/2001/04/xmlenc#sha256"/>
      <DigestValue>hokreSsGGD51f2t1SD+K1zb4Qx28F7CFQBJ5E7Vk/Eg=</DigestValue>
    </Reference>
    <Reference Type="http://www.w3.org/2000/09/xmldsig#Object" URI="#idInvalidSigLnImg">
      <DigestMethod Algorithm="http://www.w3.org/2001/04/xmlenc#sha256"/>
      <DigestValue>jbWI/njdf5T0u72FMYuu3lNiukBhZ8x3XrZdS95cBGA=</DigestValue>
    </Reference>
  </SignedInfo>
  <SignatureValue>c8WNB21einIQzU0Ai7A0g1AeJR8hNXFvuleibfzOA+ndXe3BBcINzfz9wQmJs0JX4zyHZAnMfdJP
bb9kDrcQIurQz3gWi/sxHc3vceTRggyci5lYrBcw4z4fvpiNVnss4/TccSlcEl/Wknr5oXOyetLp
sMyXdCKi9nV25K4XvB0fistk0btuVMe4iSGSIn7fciYYvQvQR+RuguQf0cSNKDHXudcsRAtLbD/j
39sPZLX6zuWVvCsf1vp1xyEcslRidpE5t4latMrotFn+zMCz5dV2u9nUjGJdx4ebMU8ZHiTcZ3qj
/9GsUzQEvjR2dvLh6C4B58tQUf4pLpWgDMWDOA==</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2020-07-27T19:11:24Z</mdssi:Value>
        </mdssi:SignatureTime>
      </SignatureProperty>
    </SignatureProperties>
  </Object>
  <Object Id="idOfficeObject">
    <SignatureProperties>
      <SignatureProperty Id="idOfficeV1Details" Target="#idPackageSignature">
        <SignatureInfoV1 xmlns="http://schemas.microsoft.com/office/2006/digsig">
          <SetupID>{A3F6FA5D-F1A8-4FA8-A4C9-3E5B25CC507F}</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2020-07-27T19:11:24Z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Dha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JdSAkAqc5TzF9TQDxsdOZGNBmIXN97XjPJkRqwaC1kY=</DigestValue>
    </Reference>
    <Reference Type="http://www.w3.org/2000/09/xmldsig#Object" URI="#idOfficeObject">
      <DigestMethod Algorithm="http://www.w3.org/2001/04/xmlenc#sha256"/>
      <DigestValue>j5Hi11gq9++JtUgVNTYfg+4uS5i7WcPquE24TAo/26Y=</DigestValue>
    </Reference>
    <Reference Type="http://uri.etsi.org/01903#SignedProperties" URI="#idSignedProperties">
      <Transforms>
        <Transform Algorithm="http://www.w3.org/TR/2001/REC-xml-c14n-20010315"/>
      </Transforms>
      <DigestMethod Algorithm="http://www.w3.org/2001/04/xmlenc#sha256"/>
      <DigestValue>1rKcuE1rvp03nAsXd2gnTtl9YOu85PalzPf1l2kmO4g=</DigestValue>
    </Reference>
    <Reference Type="http://www.w3.org/2000/09/xmldsig#Object" URI="#idValidSigLnImg">
      <DigestMethod Algorithm="http://www.w3.org/2001/04/xmlenc#sha256"/>
      <DigestValue>SwSoJU35yZdcd02Mg4lgQW9P8dTl9k8jI1tjA33y6s4=</DigestValue>
    </Reference>
    <Reference Type="http://www.w3.org/2000/09/xmldsig#Object" URI="#idInvalidSigLnImg">
      <DigestMethod Algorithm="http://www.w3.org/2001/04/xmlenc#sha256"/>
      <DigestValue>jbWI/njdf5T0u72FMYuu3lNiukBhZ8x3XrZdS95cBGA=</DigestValue>
    </Reference>
  </SignedInfo>
  <SignatureValue>XNlorlQki7hU2KKZGlHcSfJz+x80hWXthChWT0V7/0mHV6Qu8P0FLawtdeLK6HSil8JmrddKGmw0
Ao3cEcaSaihigkxI0Ab/fzf9W44/Ib7r9+0PLU7fbE5yigpLwpEwqiHA+ikPPX1g7YjfuKcZYH/V
jw4g9Y44YadKMNsvyt67REmbbRUPyRDEiwzR0Jqe114s/EfGx6YsdUYM7jOvEY7zTvp/cuNi9APW
9dpvQtrWLVdF9rQhLraGFPiltq9UWILui7IivO9mjHfKWaDgPrtunrQ2eORi1itrA/tCP6Q+IYH0
bbUcty8qJ5VPts8uYmaCQ7dc2nnNhI5Zoj/qjg==</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2020-07-27T19:11:31Z</mdssi:Value>
        </mdssi:SignatureTime>
      </SignatureProperty>
    </SignatureProperties>
  </Object>
  <Object Id="idOfficeObject">
    <SignatureProperties>
      <SignatureProperty Id="idOfficeV1Details" Target="#idPackageSignature">
        <SignatureInfoV1 xmlns="http://schemas.microsoft.com/office/2006/digsig">
          <SetupID>{306CBA70-26BF-4601-9CAE-4BEDC61DB102}</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2020-07-27T19:11:31Z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kYYNXepZOnicYRVrnTqA/ezNsUODg8APniKj+hslr/o=</DigestValue>
    </Reference>
    <Reference Type="http://www.w3.org/2000/09/xmldsig#Object" URI="#idOfficeObject">
      <DigestMethod Algorithm="http://www.w3.org/2001/04/xmlenc#sha256"/>
      <DigestValue>6Xg/MUuNp0uFvaromIFZ7RleypXBq1sk3gDEFwDfbQ8=</DigestValue>
    </Reference>
    <Reference Type="http://uri.etsi.org/01903#SignedProperties" URI="#idSignedProperties">
      <Transforms>
        <Transform Algorithm="http://www.w3.org/TR/2001/REC-xml-c14n-20010315"/>
      </Transforms>
      <DigestMethod Algorithm="http://www.w3.org/2001/04/xmlenc#sha256"/>
      <DigestValue>k6d5wsfXbWG4Q9tnI4gYrLrwGxl6oi6MuU9Oz0a00CE=</DigestValue>
    </Reference>
    <Reference Type="http://www.w3.org/2000/09/xmldsig#Object" URI="#idValidSigLnImg">
      <DigestMethod Algorithm="http://www.w3.org/2001/04/xmlenc#sha256"/>
      <DigestValue>QMwGELtgXnLvImR5o/SU3MvouqpdP/KDlIILqSJI2uc=</DigestValue>
    </Reference>
    <Reference Type="http://www.w3.org/2000/09/xmldsig#Object" URI="#idInvalidSigLnImg">
      <DigestMethod Algorithm="http://www.w3.org/2001/04/xmlenc#sha256"/>
      <DigestValue>MXqR4t9obeWYBpHdMmYFSdB0+fjJzHc9e3ZbcGmvaC0=</DigestValue>
    </Reference>
  </SignedInfo>
  <SignatureValue>E5s8ULqbHfZqu0pxmA8O+6FjfBNLooznD4kf95QpnowRu6T8vrroefGkpx9T1zqRhEbJznJFfzGF
ai/MvbpHshX2bqjaAtX2QsTuQIhO3Kv3fxxfCzd/FjrYxDN+F8wDYcLcw2WJ+ElHcxlyQzHkJhqr
nF1zVDSyhgM6cFFHZ5dbRej8Sb6uvNYk82MacZ4FAptLIyskd+0JGV1cKOLwNOvF4Pqynlf5cFis
FDcx0v5Snuv0RU8K1xk1EXhNbunFh08pfH2+P2StHLqZoAVuXO28B+4gUCYdwRAPZSPm+KaJ+361
5L313Cq+rkKCVrj7NEgxQRJ3OFZo9gh+X37IaQ==</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2020-07-27T15:05:07Z</mdssi:Value>
        </mdssi:SignatureTime>
      </SignatureProperty>
    </SignatureProperties>
  </Object>
  <Object Id="idOfficeObject">
    <SignatureProperties>
      <SignatureProperty Id="idOfficeV1Details" Target="#idPackageSignature">
        <SignatureInfoV1 xmlns="http://schemas.microsoft.com/office/2006/digsig">
          <SetupID>{C0519B46-22FE-4B31-9E2A-C573C33ED14A}</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2020-07-27T15:05:07Z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FwR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D//w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9cGWBKQqRE+nCBCquEY2DUfe85m2qIEpmLA7uUl/Rs0=</DigestValue>
    </Reference>
    <Reference Type="http://www.w3.org/2000/09/xmldsig#Object" URI="#idOfficeObject">
      <DigestMethod Algorithm="http://www.w3.org/2001/04/xmlenc#sha256"/>
      <DigestValue>a2eQ2hPaKggZg8wnGPm4OAM2BJKvWJH62Kt66dqHSLc=</DigestValue>
    </Reference>
    <Reference Type="http://uri.etsi.org/01903#SignedProperties" URI="#idSignedProperties">
      <Transforms>
        <Transform Algorithm="http://www.w3.org/TR/2001/REC-xml-c14n-20010315"/>
      </Transforms>
      <DigestMethod Algorithm="http://www.w3.org/2001/04/xmlenc#sha256"/>
      <DigestValue>L/xSwZL5/U0AxGlxYAxBnjXb3W2Vc5/KcDyF8OkeRlc=</DigestValue>
    </Reference>
    <Reference Type="http://www.w3.org/2000/09/xmldsig#Object" URI="#idValidSigLnImg">
      <DigestMethod Algorithm="http://www.w3.org/2001/04/xmlenc#sha256"/>
      <DigestValue>HEisUmpMznRWyeAw3ZxisV6cOqWg8+FN/zWxWLUgwbc=</DigestValue>
    </Reference>
    <Reference Type="http://www.w3.org/2000/09/xmldsig#Object" URI="#idInvalidSigLnImg">
      <DigestMethod Algorithm="http://www.w3.org/2001/04/xmlenc#sha256"/>
      <DigestValue>mwdFgzuvjN/n0TSgarZ6vjVeIF5njY+Tu5t3/LEGlPo=</DigestValue>
    </Reference>
  </SignedInfo>
  <SignatureValue>opcveUOQzjWCGvtv3TK09K6lEzHkbjd8keKgNd0ISnU7aMG90NnP8VpoUDjOzLS5Tz4xS5Sf4veh
mujUgV1aKvZdjZUjfV+2/NYV2LebA8R6QQgx67c5aVSJ7oI5FBFI1aFitRCCxAXKC1PC+YbtsEe/
3PQFltlVw0O9AFcZMKIszkobhbDzIQ05h74FBRRhHsN9cVWMxj4Hr779VHUte8Bb5yqgUzLFUcjx
DiU9YLZkVlMO1nYePRn8PC6GQTyJXBPk5eQQVKcfj8nYUfpfGC11MQaawGDZuN3WBPRoEK5rJHat
KXG9VH3eIHSYkILRbJOYfEpvfIcO4Gu0R9Ebeg==</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2020-07-27T19:11:46Z</mdssi:Value>
        </mdssi:SignatureTime>
      </SignatureProperty>
    </SignatureProperties>
  </Object>
  <Object Id="idOfficeObject">
    <SignatureProperties>
      <SignatureProperty Id="idOfficeV1Details" Target="#idPackageSignature">
        <SignatureInfoV1 xmlns="http://schemas.microsoft.com/office/2006/digsig">
          <SetupID>{5C171B8E-8C40-4E68-908E-59DC8CACBC81}</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2020-07-27T19:11:46Z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CKR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Do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ehB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pnH3K5ubzmSXgBXz6JqXZ8sY6kmpLdYZkSDGIP5SPNE=</DigestValue>
    </Reference>
    <Reference Type="http://www.w3.org/2000/09/xmldsig#Object" URI="#idOfficeObject">
      <DigestMethod Algorithm="http://www.w3.org/2001/04/xmlenc#sha256"/>
      <DigestValue>5b0FB6Bjjd+SeH0WlyY/BjmFCtMMrfGwpXUmi/jZ8lY=</DigestValue>
    </Reference>
    <Reference Type="http://uri.etsi.org/01903#SignedProperties" URI="#idSignedProperties">
      <Transforms>
        <Transform Algorithm="http://www.w3.org/TR/2001/REC-xml-c14n-20010315"/>
      </Transforms>
      <DigestMethod Algorithm="http://www.w3.org/2001/04/xmlenc#sha256"/>
      <DigestValue>j/O+O/80hD4TLsbbVHD/q29UR97BKSd0csxGwj5peBc=</DigestValue>
    </Reference>
    <Reference Type="http://www.w3.org/2000/09/xmldsig#Object" URI="#idValidSigLnImg">
      <DigestMethod Algorithm="http://www.w3.org/2001/04/xmlenc#sha256"/>
      <DigestValue>1vQ+Ol/mYOLSNA+5GyzXb+0NCCcvD/RYWPJUsWtnNeU=</DigestValue>
    </Reference>
    <Reference Type="http://www.w3.org/2000/09/xmldsig#Object" URI="#idInvalidSigLnImg">
      <DigestMethod Algorithm="http://www.w3.org/2001/04/xmlenc#sha256"/>
      <DigestValue>6JHZpWPsXvcs6w1YK7cfU9eW06raiEKZnUNs2RquKQY=</DigestValue>
    </Reference>
  </SignedInfo>
  <SignatureValue>hCFHhEnRYqWkwhtkKw68rdoY5BD2WM+p7O3jkuoPjm4iHFB/xQ49Q2H21GPbg9xewQx6ETo4xw/v
W2CQSxvIBcVPDkYENi1ozm6XGlQW2Iu+xgzIeYi2MNtNHNOPuiNYbv8uVfnkoRhVoJMKuYPbR+kq
vwFUTQR09p6BgzB62tlPMZaoL3xZf+x2a0+ELEmfdUawxlbRpEJhKNnH+CoPX9FBfymtZDrYfxeo
YE/KIIeI1RZWgt+fsjQVQ+cK8uHLFRdFJwOnz/Cci4VTov8c1gbhg3n4LPKdBkYOfk+Vrx00caSA
10tjPphvWKMZM9VDeySlcJfIcugMI23YaC8mbA==</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2020-07-27T19:11:53Z</mdssi:Value>
        </mdssi:SignatureTime>
      </SignatureProperty>
    </SignatureProperties>
  </Object>
  <Object Id="idOfficeObject">
    <SignatureProperties>
      <SignatureProperty Id="idOfficeV1Details" Target="#idPackageSignature">
        <SignatureInfoV1 xmlns="http://schemas.microsoft.com/office/2006/digsig">
          <SetupID>{564C2A3A-9CF1-4840-A329-1EF559C76EF9}</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2020-07-27T19:11:53Z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CKR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CAPw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Og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uGJdC9iMa+O3iOsCkIwZbm+7JKhFsvwLwsBxQFb8dEg=</DigestValue>
    </Reference>
    <Reference Type="http://www.w3.org/2000/09/xmldsig#Object" URI="#idOfficeObject">
      <DigestMethod Algorithm="http://www.w3.org/2001/04/xmlenc#sha256"/>
      <DigestValue>gARZuAvp2CxhlEmgEkSBs/W3fm3MirfwQm7nqMrtqWM=</DigestValue>
    </Reference>
    <Reference Type="http://uri.etsi.org/01903#SignedProperties" URI="#idSignedProperties">
      <Transforms>
        <Transform Algorithm="http://www.w3.org/TR/2001/REC-xml-c14n-20010315"/>
      </Transforms>
      <DigestMethod Algorithm="http://www.w3.org/2001/04/xmlenc#sha256"/>
      <DigestValue>hS43T19/1NGINjB9vmGCfDao9or4JcrUfBKib6KmRWc=</DigestValue>
    </Reference>
    <Reference Type="http://www.w3.org/2000/09/xmldsig#Object" URI="#idValidSigLnImg">
      <DigestMethod Algorithm="http://www.w3.org/2001/04/xmlenc#sha256"/>
      <DigestValue>FwJ9dFf2vURwUlIGiKFsVgiD469d9Mc4Fb8z2GgFplI=</DigestValue>
    </Reference>
    <Reference Type="http://www.w3.org/2000/09/xmldsig#Object" URI="#idInvalidSigLnImg">
      <DigestMethod Algorithm="http://www.w3.org/2001/04/xmlenc#sha256"/>
      <DigestValue>ZUVCfSfL6iL43B19hcipoq1p/zVFSdp91AyZX8nBt8E=</DigestValue>
    </Reference>
  </SignedInfo>
  <SignatureValue>FbqLZgk7TTAEFh3RyFqDj+8emKidIIerwa+QWWCAs+HgmHmcDIh5wqt3BHmiekVs/yg4Vc3NxFG+
aa3Aa4/hb65T/gvQcfM+Cdv5Sc7GgCuEBuhZuSyP0lL/heP22lF7mhQSaZIA1te0YDVY1L3XIKP5
hM0+2LDSJRv+XSffOAF78Hl6Oyn+FT9GLq+eG0++e/XF8IzwSSY9GdArqBnzczMpXNZHZUzm5lQk
JsePznQ5U5GBWbTAszipn+KnBnjwPOQaECKlB/3VeyBqRjGbGCKz9qhrXDSeydTmZtcn6RpyHldq
qS+yPLwSarJu3sqbK+VM49IlwNVt1xt6ubdy7Q==</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2020-07-27T19:12:02Z</mdssi:Value>
        </mdssi:SignatureTime>
      </SignatureProperty>
    </SignatureProperties>
  </Object>
  <Object Id="idOfficeObject">
    <SignatureProperties>
      <SignatureProperty Id="idOfficeV1Details" Target="#idPackageSignature">
        <SignatureInfoV1 xmlns="http://schemas.microsoft.com/office/2006/digsig">
          <SetupID>{5D119673-BCA8-4E1C-ABD4-25F88C6A184C}</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2020-07-27T19:12:02Z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oo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qlsp/TL6QbchVURgF2PQeysx9HyqCzBj7YdgqXHNegg=</DigestValue>
    </Reference>
    <Reference Type="http://www.w3.org/2000/09/xmldsig#Object" URI="#idOfficeObject">
      <DigestMethod Algorithm="http://www.w3.org/2001/04/xmlenc#sha256"/>
      <DigestValue>o7T8QuQIkiRvJRgk06TVdHPMDSD5HFHt6wZ4wiu3NXg=</DigestValue>
    </Reference>
    <Reference Type="http://uri.etsi.org/01903#SignedProperties" URI="#idSignedProperties">
      <Transforms>
        <Transform Algorithm="http://www.w3.org/TR/2001/REC-xml-c14n-20010315"/>
      </Transforms>
      <DigestMethod Algorithm="http://www.w3.org/2001/04/xmlenc#sha256"/>
      <DigestValue>r6aW3IveY44EbKV6N80DnRQjzztDvaRS6+P69wT6+84=</DigestValue>
    </Reference>
    <Reference Type="http://www.w3.org/2000/09/xmldsig#Object" URI="#idValidSigLnImg">
      <DigestMethod Algorithm="http://www.w3.org/2001/04/xmlenc#sha256"/>
      <DigestValue>T7NzVWX6HLWCr5mGzZj6nEgA+1afKaLkaZwQikynFlg=</DigestValue>
    </Reference>
    <Reference Type="http://www.w3.org/2000/09/xmldsig#Object" URI="#idInvalidSigLnImg">
      <DigestMethod Algorithm="http://www.w3.org/2001/04/xmlenc#sha256"/>
      <DigestValue>6PonTcms3GlirjYqo6juxZq7JomEb1/2SXXEQIIUadc=</DigestValue>
    </Reference>
  </SignedInfo>
  <SignatureValue>LrfHmHKJSW9Qku83TFDJbxXW0TBbhIrZVlwlDji8nKHymj6PCKmPZfYe4/DsXOzY+NAdEUFn+uNK
Y1eZY36HS7ZGukYAAGW4mgZdqLMKOKGkw6jl68PoLK0H3T42Vt8O/hbluYsdRIVZmaP36vQEfwOR
YWwMk2PfwiaxjGYp0fStjuby7kBnHoq31UxI8hDwKLDWFVBDfz2m/RePaX8b+0SCChkmEaKZUgZW
fhYLeKdGh6NQFJ0xjO817H0ZZ65dlDgH6UwVfOdaJstAcQu0QCCtTFh6GIibYgBYI0/LjMNIkJsq
BpyX+YK/4XOhnathNnwYkqOj1rLW8Ti/1Lb0aQ==</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2020-07-27T19:12:12Z</mdssi:Value>
        </mdssi:SignatureTime>
      </SignatureProperty>
    </SignatureProperties>
  </Object>
  <Object Id="idOfficeObject">
    <SignatureProperties>
      <SignatureProperty Id="idOfficeV1Details" Target="#idPackageSignature">
        <SignatureInfoV1 xmlns="http://schemas.microsoft.com/office/2006/digsig">
          <SetupID>{AA985D98-99F2-44E7-93B3-5A10796B9818}</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2020-07-27T19:12:12Z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M8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DOhw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X/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Cuzg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h24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tpsE+sQmshnDuxyRuu3c0ai5l/XhsXJHvTKMOK4ptOU=</DigestValue>
    </Reference>
    <Reference Type="http://www.w3.org/2000/09/xmldsig#Object" URI="#idOfficeObject">
      <DigestMethod Algorithm="http://www.w3.org/2001/04/xmlenc#sha256"/>
      <DigestValue>uiD7IXisCcOTRPKUcJXf1gO7ysecT7pisRtg5oBUKBI=</DigestValue>
    </Reference>
    <Reference Type="http://uri.etsi.org/01903#SignedProperties" URI="#idSignedProperties">
      <Transforms>
        <Transform Algorithm="http://www.w3.org/TR/2001/REC-xml-c14n-20010315"/>
      </Transforms>
      <DigestMethod Algorithm="http://www.w3.org/2001/04/xmlenc#sha256"/>
      <DigestValue>tU7iaQJex1CotTF5WFyJwyzgeixW06ZxpdECJz7uFOo=</DigestValue>
    </Reference>
    <Reference Type="http://www.w3.org/2000/09/xmldsig#Object" URI="#idValidSigLnImg">
      <DigestMethod Algorithm="http://www.w3.org/2001/04/xmlenc#sha256"/>
      <DigestValue>6RKBPOS6vIf5hTvu3r5gPTjrh/1vMnEYp4T3un0oQd8=</DigestValue>
    </Reference>
    <Reference Type="http://www.w3.org/2000/09/xmldsig#Object" URI="#idInvalidSigLnImg">
      <DigestMethod Algorithm="http://www.w3.org/2001/04/xmlenc#sha256"/>
      <DigestValue>6PonTcms3GlirjYqo6juxZq7JomEb1/2SXXEQIIUadc=</DigestValue>
    </Reference>
  </SignedInfo>
  <SignatureValue>f6Dzr21lAkkzN/AqTXKvEzkK6TXch8ilE0KItYqYx/6EvK65YICBjy2xzek3UCkNrHnALa+EH3vz
6dI0fcfm7GVK+lI1hXxZOoaG+isQl5wdCGfAl65YbpMWh8Sbrj/MIKPTv24YZ5REYAR1rkcmyFk7
JVzu8RN+K7ILMXpcJKRtr1d6DYBM2or79SFXF9u1vuTd6pA+mpeo2bUph7KQ+Si44Pin2ySeLia2
UHTD9FkSyKczzOR43MvjM6cmy6fwJjXkdynY51xakyNw/J8gHIVhzwjkstms0u0Bhw3DP5KUxfP4
V9G2mZ0INGhMSKfm4V2+hxQyd3WXg24cPmtbSA==</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2020-07-27T19:12:18Z</mdssi:Value>
        </mdssi:SignatureTime>
      </SignatureProperty>
    </SignatureProperties>
  </Object>
  <Object Id="idOfficeObject">
    <SignatureProperties>
      <SignatureProperty Id="idOfficeV1Details" Target="#idPackageSignature">
        <SignatureInfoV1 xmlns="http://schemas.microsoft.com/office/2006/digsig">
          <SetupID>{A6DA62E1-925E-49FF-9D35-303AFA0B0BD5}</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2020-07-27T19:12:18Z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oo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DG9Q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xl8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Cuzg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h24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v66IOIJ/6jDFLZtqBnFX6GV4qLrLejHCpwVZgIau7iQ=</DigestValue>
    </Reference>
    <Reference Type="http://www.w3.org/2000/09/xmldsig#Object" URI="#idOfficeObject">
      <DigestMethod Algorithm="http://www.w3.org/2001/04/xmlenc#sha256"/>
      <DigestValue>qRtXIH9VqyloHB8rRaAnepk6N077sHo/a0cZxXXr9RE=</DigestValue>
    </Reference>
    <Reference Type="http://uri.etsi.org/01903#SignedProperties" URI="#idSignedProperties">
      <Transforms>
        <Transform Algorithm="http://www.w3.org/TR/2001/REC-xml-c14n-20010315"/>
      </Transforms>
      <DigestMethod Algorithm="http://www.w3.org/2001/04/xmlenc#sha256"/>
      <DigestValue>wF1OJx21tc3g1Wff6x/Z7+SMvIf8aPaOgrxggu/s42s=</DigestValue>
    </Reference>
    <Reference Type="http://www.w3.org/2000/09/xmldsig#Object" URI="#idValidSigLnImg">
      <DigestMethod Algorithm="http://www.w3.org/2001/04/xmlenc#sha256"/>
      <DigestValue>CQIZ2kyM5VaUCRi3jj9221nZOXc/uXIxCoFXUjG1uMs=</DigestValue>
    </Reference>
    <Reference Type="http://www.w3.org/2000/09/xmldsig#Object" URI="#idInvalidSigLnImg">
      <DigestMethod Algorithm="http://www.w3.org/2001/04/xmlenc#sha256"/>
      <DigestValue>Nlp6ciBR4NetClNa3mdb0Gn2SYnQPc+cfDWrqymm39c=</DigestValue>
    </Reference>
  </SignedInfo>
  <SignatureValue>N7h+y0vzyqf3cvUodYwaaVTSWPDrcmW4Hy9GoTwaIlynXVqxOfzDLDWylN4596VXJf7Mv2TAKGPy
km4O6fC9POG1atLQ4XSOBRd7YqJZbnhGhrmLnKY28oZUyCknoBhlelfYoF9bna9bWdU7QbYBGMRK
roJv+OwQVY03YtjPD8biA2pFkTdPpt66TA9AzbPgFk3U1zLJLjIFunHLPM7RWG72Xq//v3m+F20W
joHiO90bfcQMGia/GniSoLnjrq36b5+ZShXVMMKJp7SOGuiswjhjYdtUux1HsakFEP1T+NFesc1O
Phn+j+NbNUZvJncmTYsNJKLGN2IH/3CXq4rs3g==</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2020-07-27T19:12:24Z</mdssi:Value>
        </mdssi:SignatureTime>
      </SignatureProperty>
    </SignatureProperties>
  </Object>
  <Object Id="idOfficeObject">
    <SignatureProperties>
      <SignatureProperty Id="idOfficeV1Details" Target="#idPackageSignature">
        <SignatureInfoV1 xmlns="http://schemas.microsoft.com/office/2006/digsig">
          <SetupID>{CF97C1E4-2417-4BBA-A840-F4644CA482F8}</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2020-07-27T19:12:24Z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h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BP2w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6t4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JpC7z+VhFTLKk1rB3Mwjp0yeCYeYJ99DRuQgA0nERwE=</DigestValue>
    </Reference>
    <Reference Type="http://www.w3.org/2000/09/xmldsig#Object" URI="#idOfficeObject">
      <DigestMethod Algorithm="http://www.w3.org/2001/04/xmlenc#sha256"/>
      <DigestValue>vNUmvIAn1+YDymuOlVG+7jrWCr+CqEaL4s1CC9UallE=</DigestValue>
    </Reference>
    <Reference Type="http://uri.etsi.org/01903#SignedProperties" URI="#idSignedProperties">
      <Transforms>
        <Transform Algorithm="http://www.w3.org/TR/2001/REC-xml-c14n-20010315"/>
      </Transforms>
      <DigestMethod Algorithm="http://www.w3.org/2001/04/xmlenc#sha256"/>
      <DigestValue>wgqoz6SXnzGAojh4tuVKPVslo7dQ6oDdb1oydWqT5vU=</DigestValue>
    </Reference>
    <Reference Type="http://www.w3.org/2000/09/xmldsig#Object" URI="#idValidSigLnImg">
      <DigestMethod Algorithm="http://www.w3.org/2001/04/xmlenc#sha256"/>
      <DigestValue>7p3df3wCJFvEAyMb6dkRowAX+4TXfOPNI1QQfhv+fSw=</DigestValue>
    </Reference>
    <Reference Type="http://www.w3.org/2000/09/xmldsig#Object" URI="#idInvalidSigLnImg">
      <DigestMethod Algorithm="http://www.w3.org/2001/04/xmlenc#sha256"/>
      <DigestValue>A6OL41glzYEBjvcKarzlc54CwrqoEddoJqoybNWjBeg=</DigestValue>
    </Reference>
  </SignedInfo>
  <SignatureValue>k9k78m4NEx77hV6qIs4yj0+Qd232hfBb2oX5Fh8CCqizos960wKisWIIbXQaPEIq/sABq5cvjgrc
l3xZcS8tNCEPFGpAJkokcmUOqQkUhsiqjBKvG7Zd2vA6DS6WbH+rCPZx6TyVAcOMHNKS0MG8lVe4
GJZfGWGIe350wLpQ+OiIWcDoed1nQfTLNlqw4AZ6SGD5+2fdmctqX7HATO7erujs5aLC5TQTfijz
xHrRnc6pmlanE1jLtme1DiPc2biZpiW0m/ZoZ+anD6bZvSIzE2QZkWOPtiuKwuJGmgSxTUls6i2O
n1r4svY6Lmczsgd7v4pnFb87U/QeExMi1sRyEg==</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2020-07-27T19:12:32Z</mdssi:Value>
        </mdssi:SignatureTime>
      </SignatureProperty>
    </SignatureProperties>
  </Object>
  <Object Id="idOfficeObject">
    <SignatureProperties>
      <SignatureProperty Id="idOfficeV1Details" Target="#idPackageSignature">
        <SignatureInfoV1 xmlns="http://schemas.microsoft.com/office/2006/digsig">
          <SetupID>{569A29AC-C571-4059-96F2-CCDD010280C2}</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2020-07-27T19:12:32Z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M8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DG9Q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xl8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Cuzg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h24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6Mbc2xGLTXSkyGa80aRIy9Ebwqy8pFqhKZXVwMSXAyM=</DigestValue>
    </Reference>
    <Reference Type="http://www.w3.org/2000/09/xmldsig#Object" URI="#idOfficeObject">
      <DigestMethod Algorithm="http://www.w3.org/2001/04/xmlenc#sha256"/>
      <DigestValue>5RHyI1v+GarvO1ma0T3/8ij0n6tkRqjrF9/fifuhj8c=</DigestValue>
    </Reference>
    <Reference Type="http://uri.etsi.org/01903#SignedProperties" URI="#idSignedProperties">
      <Transforms>
        <Transform Algorithm="http://www.w3.org/TR/2001/REC-xml-c14n-20010315"/>
      </Transforms>
      <DigestMethod Algorithm="http://www.w3.org/2001/04/xmlenc#sha256"/>
      <DigestValue>ew774YGTIdml87eFlx40NDDmC6pHOdyGDk4qflryGCE=</DigestValue>
    </Reference>
    <Reference Type="http://www.w3.org/2000/09/xmldsig#Object" URI="#idValidSigLnImg">
      <DigestMethod Algorithm="http://www.w3.org/2001/04/xmlenc#sha256"/>
      <DigestValue>FwJ9dFf2vURwUlIGiKFsVgiD469d9Mc4Fb8z2GgFplI=</DigestValue>
    </Reference>
    <Reference Type="http://www.w3.org/2000/09/xmldsig#Object" URI="#idInvalidSigLnImg">
      <DigestMethod Algorithm="http://www.w3.org/2001/04/xmlenc#sha256"/>
      <DigestValue>52hXs8YCedklaFvAFqnf0IDxsRPjOAyAIIsON49ZwUc=</DigestValue>
    </Reference>
  </SignedInfo>
  <SignatureValue>c3O2y1p+f9xQIltzCRvgaCY35AB39OSk1wkAoq4gZwqNG54rrQFUpmL88JC2qdYB4A/wOTXYE+Jh
apZIXZBnKBVklRWwNxGZSF3x0rTX6snhlfm/hkfcN/hkjlvrlSSxEWKb+DhyjOF0b4eRMvBa5Z6V
92kcza22XgKoyNdnsdo+Jxv8NQmKqaV7mJKtR8vr9TV4A6ULhd0gwWPnTtJOU6J27sZZ+XPzm88O
2+1c0I7ehRcZEx10ZHnxuhOlnBtkI9f8hd5VdiG4nx8oC/9voXCYcHfizsOSSylRc47pHuFwmV/J
RRZCHg1RMSoc5M25Ru01p7lVjNwvgKuSDUj0+w==</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2020-07-27T19:12:40Z</mdssi:Value>
        </mdssi:SignatureTime>
      </SignatureProperty>
    </SignatureProperties>
  </Object>
  <Object Id="idOfficeObject">
    <SignatureProperties>
      <SignatureProperty Id="idOfficeV1Details" Target="#idPackageSignature">
        <SignatureInfoV1 xmlns="http://schemas.microsoft.com/office/2006/digsig">
          <SetupID>{2BB44A80-CF74-4DD2-A56A-2C211677B3EC}</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2020-07-27T19:12:40Z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oo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BhIQ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rvI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4UohHXU7aj8U+DoxWOf5cLzB8GjdheuH7xtcGKmZWoM=</DigestValue>
    </Reference>
    <Reference Type="http://www.w3.org/2000/09/xmldsig#Object" URI="#idOfficeObject">
      <DigestMethod Algorithm="http://www.w3.org/2001/04/xmlenc#sha256"/>
      <DigestValue>HRFPL5ptT7AbU0NyHvW1A4fssxonA22PBaKLzERLIic=</DigestValue>
    </Reference>
    <Reference Type="http://uri.etsi.org/01903#SignedProperties" URI="#idSignedProperties">
      <Transforms>
        <Transform Algorithm="http://www.w3.org/TR/2001/REC-xml-c14n-20010315"/>
      </Transforms>
      <DigestMethod Algorithm="http://www.w3.org/2001/04/xmlenc#sha256"/>
      <DigestValue>B5uEJ93jUkRPkoPx4FiN24xW2tZDg3t6m0shyzuOVQ0=</DigestValue>
    </Reference>
    <Reference Type="http://www.w3.org/2000/09/xmldsig#Object" URI="#idValidSigLnImg">
      <DigestMethod Algorithm="http://www.w3.org/2001/04/xmlenc#sha256"/>
      <DigestValue>CQIZ2kyM5VaUCRi3jj9221nZOXc/uXIxCoFXUjG1uMs=</DigestValue>
    </Reference>
    <Reference Type="http://www.w3.org/2000/09/xmldsig#Object" URI="#idInvalidSigLnImg">
      <DigestMethod Algorithm="http://www.w3.org/2001/04/xmlenc#sha256"/>
      <DigestValue>52hXs8YCedklaFvAFqnf0IDxsRPjOAyAIIsON49ZwUc=</DigestValue>
    </Reference>
  </SignedInfo>
  <SignatureValue>Ldxws4IKoJdV0pkx4iuhwothJYrZG8633hd3jKMltICqFtRq+q1Yb6KaX7sKFfthl148ANLSknrv
wRVAe4VSzk2oRUDqUxIFLyYl6NCtlBX5n2lK2kjCbFV7mV67veSRuG5d34e6rQ+Ukr4iKbvvY3MV
6hnvxdgxhvnehX3VudC5yqn4yFqiYjeXfDDMjo5I60upQlQAyvTV0I5oX0MogvtAbjMZ+AcGAAaI
Q+8WkR9YMaPlB5r26apLweoTg7TB87qoB7sD92us2lc7ScbXaNlOopQqk9x8CfKqb3tRzbrfNz7v
mTJ9CnMu41bdBiqHrGmmY+VpgnZ+W0qccDccvw==</SignatureValue>
  <KeyInfo>
    <X509Data>
      <X509Certificate>MIIICDCCBfCgAwIBAgIIJbqo7RNLN+EwDQYJKoZIhvcNAQELBQAwWzEXMBUGA1UEBRMOUlVDIDgwMDUwMTcyLTExGjAYBgNVBAMTEUNBLURPQ1VNRU5UQSBTLkEuMRcwFQYDVQQKEw5ET0NVTUVOVEEgUy5BLjELMAkGA1UEBhMCUFkwHhcNMTkwODI3MTI1MjQxWhcNMjEwODI2MTMwMjQxWjCBpTELMAkGA1UEBhMCUFkxFzAVBgNVBAQMDkNBTk9WQSBSRUNBTERFMRIwEAYDVQQFEwlDSTI0OTAxMjAxFjAUBgNVBCoMDVZBTEVSSUEgTUFSSUExFzAVBgNVBAoMDlBFUlNPTkEgRklTSUNBMREwDwYDVQQLDAhGSVJNQSBGMjElMCMGA1UEAwwcVkFMRVJJQSBNQVJJQSBDQU5PVkEgUkVDQUxERTCCASIwDQYJKoZIhvcNAQEBBQADggEPADCCAQoCggEBALtNFnvGcSLM5Zcy1ta4OHbJu2MNuL31I3DxQ6cuKYnfwW2VIRdLe+qbPfOadT0AmV55adJuA3OxBbIOCzzplp+pZAA560qz3EDxHfESwEIGzdwvLJS6S0rYRo+1IoNi0DzlnJj/3iqjGxuF307RTVMlDLScz6JsBMid7NhMqhh9n8dLr3LWeuEUZZ9+5s5hddhGWOjhPvejObGB6EoVDPWac+FHrkY0LLgtHb/QQ85xAcnRWe0JE6DLbYfJZYKQXG+m7iGEyU3L3R4Gd1LtgMx0ZXQEfyw2QIX2A7naSFOlDe2QV1ZfvNn0Qk04dSptHLxUwwbDE8PLQfQJV4riArcCAwEAAaOCA4MwggN/MAwGA1UdEwEB/wQCMAAwDgYDVR0PAQH/BAQDAgXgMCoGA1UdJQEB/wQgMB4GCCsGAQUFBwMBBggrBgEFBQcDAgYIKwYBBQUHAwQwHQYDVR0OBBYEFAMNzS9wHqDVF7pzU9FvECCinfzM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XZjYW5vdmF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fdE4gqzAPObe1Mtqwl0TMmAxi5o27WwX6uOKSdJWVyKXnunZAO1d59ddjFVs+wY9UJWltJfOEEwH3lFRQRWrr/hINuhMd12UpCnLBCRe+1c81vK2NB2zlUAheRxHAGyGk4GZCtCSVtVlP8zLIWCH13ylkVsdHQZSh2nuCCqwPOzD91XMMjYmIl1flK7cROFwUwck77rxE/aydyJEXWQAMscWClZH1WI9KNElCY+Wjh1F7H9t1EVdy1RiaJDEjKJfs8wOEpTPr0aEQmnr7Ub0853+mwlb4Rrv/hFpKfkXXCG1+lDGJdqDWeUlHiLPWDj36WZIlkDOyx/c1QusgI1xjZfRAiZCHqGplUqbYJ8czIRm4KtCVoXyX/WHBE4qSKHgOPx+dDXBH9nCWJ7eP5Obnz2V2l2RMKzK5tJj0Z5WFdY2mQdGU1acAApH5jCXhVSlhy5gGkR/utDsQs53rMzBWInM1Kz4Yn1MOMazosICbWGIroTHyWyFzSpgTV17c/pqn0Zu0fiZCuLUwq6x9jg7Hkutf6rxM1DdxNS8KyHB6ily/YgPjX608c7Wg9IFz0KY4XEQBaWBa/BMogfpkcK4NOfW/15Of+6Pby4jEQD9kx9BjRwapCBCayJuUgBQ3ALA1munHQIOK2f5UTdhnU94r/NTTMIT7vaBmm4ND9Zv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2020-07-27T19:12:47Z</mdssi:Value>
        </mdssi:SignatureTime>
      </SignatureProperty>
    </SignatureProperties>
  </Object>
  <Object Id="idOfficeObject">
    <SignatureProperties>
      <SignatureProperty Id="idOfficeV1Details" Target="#idPackageSignature">
        <SignatureInfoV1 xmlns="http://schemas.microsoft.com/office/2006/digsig">
          <SetupID>{222EED5F-F361-44EE-9A7F-EC4F1CBDADC2}</SetupID>
          <SignatureText>Valeria Canova</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2020-07-27T19:12:47Z</xd:SigningTime>
          <xd:SigningCertificate>
            <xd:Cert>
              <xd:CertDigest>
                <DigestMethod Algorithm="http://www.w3.org/2001/04/xmlenc#sha256"/>
                <DigestValue>zKMqdeXJmCvgrkqdICI1ovjUBHoU6o/QKwkkCdENEjo=</DigestValue>
              </xd:CertDigest>
              <xd:IssuerSerial>
                <X509IssuerName>C=PY, O=DOCUMENTA S.A., CN=CA-DOCUMENTA S.A., SERIALNUMBER=RUC 80050172-1</X509IssuerName>
                <X509SerialNumber>2718671061255927777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gBAAB/AAAAAAAAAAAAAAB8JAAApxEAACBFTUYAAAEAkBsAAKo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h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AAAA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AAA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Object Id="idInvalidSigLnImg">AQAAAGwAAAAAAAAAAAAAAAgBAAB/AAAAAAAAAAAAAAB8JAAApxEAACBFTUYAAAEALB8AALAAAAAGAAAAAAAAAAAAAAAAAAAAgAQAAGADAACWAQAAMQEAAAAAAAAAAAAAAAAAAIAzBgCgpgQ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8PDwAAAAAAAlAAAADAAAAAEAAABMAAAAZAAAAAAAAAAAAAAACAEAAH8AAAAAAAAAAAAAAAkBAACAAAAAIQDwAAAAAAAAAAAAAACAPwAAAAAAAAAAAACAPwAAAAAAAAAAAAAAAAAAAAAAAAAAAAAAAAAAAAAAAAAAJQAAAAwAAAAAAACAKAAAAAwAAAABAAAAJwAAABgAAAABAAAAAAAAAPDw8AAAAAAAJQAAAAwAAAABAAAATAAAAGQAAAAAAAAAAAAAAAgBAAB/AAAAAAAAAAAAAAAJAQAAgAAAACEA8AAAAAAAAAAAAAAAgD8AAAAAAAAAAAAAgD8AAAAAAAAAAAAAAAAAAAAAAAAAAAAAAAAAAAAAAAAAACUAAAAMAAAAAAAAgCgAAAAMAAAAAQAAACcAAAAYAAAAAQAAAAAAAADw8PAAAAAAACUAAAAMAAAAAQAAAEwAAABkAAAAAAAAAAAAAAAIAQAAfwAAAAAAAAAAAAAACQEAAIAAAAAhAPAAAAAAAAAAAAAAAIA/AAAAAAAAAAAAAIA/AAAAAAAAAAAAAAAAAAAAAAAAAAAAAAAAAAAAAAAAAAAlAAAADAAAAAAAAIAoAAAADAAAAAEAAAAnAAAAGAAAAAEAAAAAAAAA////AAAAAAAlAAAADAAAAAEAAABMAAAAZAAAAAAAAAAAAAAACAEAAH8AAAAAAAAAAAAAAAkBAACAAAAAIQDwAAAAAAAAAAAAAACAPwAAAAAAAAAAAACAPwAAAAAAAAAAAAAAAAAAAAAAAAAAAAAAAAAAAAAAAAAAJQAAAAwAAAAAAACAKAAAAAwAAAABAAAAJwAAABgAAAABAAAAAAAAAP///wAAAAAAJQAAAAwAAAABAAAATAAAAGQAAAAAAAAAAAAAAAg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ag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TAAAASAAAACUAAAAMAAAABAAAAFQAAACgAAAAKgAAADMAAACRAAAARwAAAAEAAADk+AxCJjQNQioAAAAzAAAADgAAAEwAAAAAAAAAAAAAAAAAAAD//////////2gAAABWAGEAbABlAHIAaQBhACAAQwBhAG4AbwB2AGEACgAAAAgAAAAEAAAACAAAAAYAAAAEAAAACAAAAAQAAAAKAAAACAAAAAkAAAAJAAAACAAAAAgAAABLAAAAQAAAADAAAAAFAAAAIAAAAAEAAAABAAAAEAAAAAAAAAAAAAAACQEAAIAAAAAAAAAAAAAAAAkBAACAAAAAJQAAAAwAAAACAAAAJwAAABgAAAAFAAAAAAAAAP///wAAAAAAJQAAAAwAAAAFAAAATAAAAGQAAAAAAAAAUAAAAAg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oAAAAAoAAABQAAAAVQAAAFwAAAABAAAA5PgMQiY0DUIKAAAAUAAAAA4AAABMAAAAAAAAAAAAAAAAAAAA//////////9oAAAAVgBhAGwAZQByAGkAYQAgAEMAYQBuAG8AdgBhAAcAAAAGAAAAAwAAAAYAAAAEAAAAAwAAAAYAAAADAAAABwAAAAYAAAAHAAAABwAAAAUAAAAGAAAASwAAAEAAAAAwAAAABQAAACAAAAABAAAAAQAAABAAAAAAAAAAAAAAAAk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eAAAAAoAAABgAAAANQAAAGwAAAABAAAA5PgMQiY0DUIKAAAAYAAAAAcAAABMAAAAAAAAAAAAAAAAAAAA//////////9cAAAAUwBJAE4ARABJAEMATwBhIQYAAAADAAAACAAAAAgAAAADAAAABwAAAAkAAABLAAAAQAAAADAAAAAFAAAAIAAAAAEAAAABAAAAEAAAAAAAAAAAAAAACQEAAIAAAAAAAAAAAAAAAAkBAACAAAAAJQAAAAwAAAACAAAAJwAAABgAAAAFAAAAAAAAAP///wAAAAAAJQAAAAwAAAAFAAAATAAAAGQAAAAJAAAAcAAAAP8AAAB8AAAACQAAAHAAAAD3AAAADQAAACEA8AAAAAAAAAAAAAAAgD8AAAAAAAAAAAAAgD8AAAAAAAAAAAAAAAAAAAAAAAAAAAAAAAAAAAAAAAAAACUAAAAMAAAAAAAAgCgAAAAMAAAABQAAACUAAAAMAAAAAQAAABgAAAAMAAAAAAAAAhIAAAAMAAAAAQAAABYAAAAMAAAAAAAAAFQAAABEAQAACgAAAHAAAAD+AAAAfAAAAAEAAADk+AxCJjQNQgoAAABwAAAAKQAAAEwAAAAEAAAACQAAAHAAAAAAAQAAfQAAAKAAAABGAGkAcgBtAGEAZABvACAAcABvAHIAOgAgAFYAQQBMAEUAUgBJAEEAIABNAEEAUgBJAEEAIABDAEEATgBPAFYAQQAgAFIARQBDAEEATABEAEUArvIGAAAAAwAAAAQAAAAJAAAABgAAAAcAAAAHAAAAAwAAAAcAAAAHAAAABAAAAAMAAAADAAAABwAAAAcAAAAFAAAABgAAAAcAAAADAAAABwAAAAMAAAAKAAAABwAAAAcAAAADAAAABwAAAAMAAAAHAAAABwAAAAgAAAAJAAAABwAAAAcAAAADAAAABwAAAAYAAAAHAAAABwAAAAUAAAAIAAAABgAAABYAAAAMAAAAAAAAACUAAAAMAAAAAgAAAA4AAAAUAAAAAAAAABAAAAAUAAAA</Object>
</Signature>
</file>

<file path=_xmlsignatures/sig2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B/qSHIixuR1lwfuZaVRhtZygKtR45tZdG4FLSsjvrGE=</DigestValue>
    </Reference>
    <Reference Type="http://www.w3.org/2000/09/xmldsig#Object" URI="#idOfficeObject">
      <DigestMethod Algorithm="http://www.w3.org/2001/04/xmlenc#sha256"/>
      <DigestValue>Mwf2YfqddVvZ347ls/DUhMhxdnzy5WCduci/DAVSBPo=</DigestValue>
    </Reference>
    <Reference Type="http://uri.etsi.org/01903#SignedProperties" URI="#idSignedProperties">
      <Transforms>
        <Transform Algorithm="http://www.w3.org/TR/2001/REC-xml-c14n-20010315"/>
      </Transforms>
      <DigestMethod Algorithm="http://www.w3.org/2001/04/xmlenc#sha256"/>
      <DigestValue>2TKjosSRSRbQabn55ZOmlyd2xfa06ULWHaQ01TcGDxA=</DigestValue>
    </Reference>
    <Reference Type="http://www.w3.org/2000/09/xmldsig#Object" URI="#idValidSigLnImg">
      <DigestMethod Algorithm="http://www.w3.org/2001/04/xmlenc#sha256"/>
      <DigestValue>i48sKSte2JticZZumOdH8IqtThxLzmoVnQKKox7TztM=</DigestValue>
    </Reference>
    <Reference Type="http://www.w3.org/2000/09/xmldsig#Object" URI="#idInvalidSigLnImg">
      <DigestMethod Algorithm="http://www.w3.org/2001/04/xmlenc#sha256"/>
      <DigestValue>3ZHGHFWDL2d1fnZryBVIZ8+FAUfD1PCkQbSjKV8F6IM=</DigestValue>
    </Reference>
  </SignedInfo>
  <SignatureValue>b0tTeRc6FoplBZai4nhVXqHFyBeas62yPg70k9VG0V4g9/LWx5KCPSBqI1eDXQ/Ly60Wja4LMlQ5
myhXt2lrWqSgnTcY6S8YYRaazpQQLF13SBPLYfvr5LHEnclfDDi7BMQFlGn8Z4/Y0a3d4BLhCz1E
ScGIQ/ayPIXqYz2GtYRQzBBMTCaosEDyDNE8gRTsSxDJTrYB4O6M41jogNiW+K1dG1Rbjl4UsZJE
dc4O1G2N6oj3mNJeVJfuocF6TUsiWyT+EuqgcuHH18TXvz2wTqTOPPYKN4VxWpUQWPfILQtkfOIc
Gtb+AZOdjz6vfmAyYvOtvqRdlXV1GjsDT4Te/Q==</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2020-07-27T19:13:40Z</mdssi:Value>
        </mdssi:SignatureTime>
      </SignatureProperty>
    </SignatureProperties>
  </Object>
  <Object Id="idOfficeObject">
    <SignatureProperties>
      <SignatureProperty Id="idOfficeV1Details" Target="#idPackageSignature">
        <SignatureInfoV1 xmlns="http://schemas.microsoft.com/office/2006/digsig">
          <SetupID>{F4BF405A-609B-4A97-90C1-021FBA657F86}</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2020-07-27T19:13:40Z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DHK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ZQ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ZQ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SQIAAAAfqbJd6PIeqDCQFZ4JTd0Lk/HMVPSGy5uFiE4GypVJ0KnHjN9AAABAAAAAACcz+7S6ffb7fnC0t1haH0hMm8aLXIuT8ggOIwoRKslP58cK08AAAEkCAAAAMHg9P///////////+bm5k9SXjw/SzBRzTFU0y1NwSAyVzFGXwEBAgAACA8mnM/u69/SvI9jt4tgjIR9FBosDBEjMVTUMlXWMVPRKUSeDxk4AAAAJAgAAADT6ff///////+Tk5MjK0krSbkvUcsuT8YVJFoTIFIrSbgtTcEQHEcAAAAAAJzP7vT6/bTa8kRleixHhy1Nwi5PxiQtTnBwcJKSki81SRwtZAgOIyQIAAAAweD02+35gsLqZ5q6Jz1jNEJyOUZ4qamp+/v7////wdPeVnCJAQEC/Qw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VD8qIW8ncVnLELc6OLnFsSM0UlorOSb79TixlQV+VgA=</DigestValue>
    </Reference>
    <Reference Type="http://www.w3.org/2000/09/xmldsig#Object" URI="#idOfficeObject">
      <DigestMethod Algorithm="http://www.w3.org/2001/04/xmlenc#sha256"/>
      <DigestValue>5b/dku9KMW26A9KCq7RfkCaLN4g35wOGqdz1kELaVpg=</DigestValue>
    </Reference>
    <Reference Type="http://uri.etsi.org/01903#SignedProperties" URI="#idSignedProperties">
      <Transforms>
        <Transform Algorithm="http://www.w3.org/TR/2001/REC-xml-c14n-20010315"/>
      </Transforms>
      <DigestMethod Algorithm="http://www.w3.org/2001/04/xmlenc#sha256"/>
      <DigestValue>Gkgw3hfzGO/DNokNuRn6DehgmGoltjf/BCzF+NFKQSk=</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xqRoq8yJ4ed2kOZZuWN5tSLWwBoKS9dRdoyNpYZHUro2E2tDvnJ9OXkzBX1mGP3jJyInYUWzRWIv
/MEsd31GhEEVQJ/o2Q7Fy43ZQxJSaO0U7/vBlYHg/PEOdBdjF+qbzf/N4GOp4u7jQZwnoOCa0dzG
bXkef/JlIIaVo0h315PruCyYHvJnFZF4QWUUlAuHG2hzchADErEsPkeMNSaxkMlHL/xbBP44Krmv
IlkQheQbRO5wQhWtbncPaiJ/RgX4PpJLtX0QfdTQ4OJjgxp6a7yEYEcyp5zMUX3QIPPGmmURG+xP
Pt1YKEpgy/qMWxj9GhiXaWjcsjqx1SKvCeenaQ==</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2020-07-27T15:05:14Z</mdssi:Value>
        </mdssi:SignatureTime>
      </SignatureProperty>
    </SignatureProperties>
  </Object>
  <Object Id="idOfficeObject">
    <SignatureProperties>
      <SignatureProperty Id="idOfficeV1Details" Target="#idPackageSignature">
        <SignatureInfoV1 xmlns="http://schemas.microsoft.com/office/2006/digsig">
          <SetupID>{9835ED51-0235-4433-97F5-CF98572C669C}</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2020-07-27T15:05:14Z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3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LEemn3MWQk6j7zakrw8IruRU9KVjjrefI++1rZzQR3g=</DigestValue>
    </Reference>
    <Reference Type="http://www.w3.org/2000/09/xmldsig#Object" URI="#idOfficeObject">
      <DigestMethod Algorithm="http://www.w3.org/2001/04/xmlenc#sha256"/>
      <DigestValue>MkZq0qQgqOVWjedW+qNusHS4zzNBnA6ZjVMT8BCEL9k=</DigestValue>
    </Reference>
    <Reference Type="http://uri.etsi.org/01903#SignedProperties" URI="#idSignedProperties">
      <Transforms>
        <Transform Algorithm="http://www.w3.org/TR/2001/REC-xml-c14n-20010315"/>
      </Transforms>
      <DigestMethod Algorithm="http://www.w3.org/2001/04/xmlenc#sha256"/>
      <DigestValue>WRbd0t4bnzDh3NHdoZMLn9Znejf7PtrPnX1gshL//P8=</DigestValue>
    </Reference>
    <Reference Type="http://www.w3.org/2000/09/xmldsig#Object" URI="#idValidSigLnImg">
      <DigestMethod Algorithm="http://www.w3.org/2001/04/xmlenc#sha256"/>
      <DigestValue>5BwvYg+2chkID7pFuN4pbl80OXg3TpbZMntTlQlxlQI=</DigestValue>
    </Reference>
    <Reference Type="http://www.w3.org/2000/09/xmldsig#Object" URI="#idInvalidSigLnImg">
      <DigestMethod Algorithm="http://www.w3.org/2001/04/xmlenc#sha256"/>
      <DigestValue>3ZHGHFWDL2d1fnZryBVIZ8+FAUfD1PCkQbSjKV8F6IM=</DigestValue>
    </Reference>
  </SignedInfo>
  <SignatureValue>Jm1gUEaQWzFZo51JAXoq2T9d5byMJiilXpWgNa37AfU/+nVlsqdpYCY8bwv4bW6VKZMaqOrm9g7w
DoqpkF5wsdKFB5OdEj4b/w4Aj/fjnxwcyf4LjyZK6+3SlTKZBJpDzDP6XSWqP7eSTynkQApkTfG8
+HQwO0oxTt54w3O6q/45rvEqWWBpVQACGLVPfd6txm0JbYHsF5NdY/jl0YorATiE5KkTj5dcfcQD
hTzqG9kljWzadW0HSED5gktnO2uew+C75fLKjutNVFKz6zKU9pl3hgth1G1xCVNGI5Is0WR6TNVp
SZiwgPmTpDr5TCSUnw5N3BlBqICrZX/wKV2rCQ==</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2020-07-27T19:13:59Z</mdssi:Value>
        </mdssi:SignatureTime>
      </SignatureProperty>
    </SignatureProperties>
  </Object>
  <Object Id="idOfficeObject">
    <SignatureProperties>
      <SignatureProperty Id="idOfficeV1Details" Target="#idPackageSignature">
        <SignatureInfoV1 xmlns="http://schemas.microsoft.com/office/2006/digsig">
          <SetupID>{F367F5E4-2A3E-4551-A50F-2E196933C934}</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2020-07-27T19:13:59Z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M8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jMo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KR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SQIAAAAfqbJd6PIeqDCQFZ4JTd0Lk/HMVPSGy5uFiE4GypVJ0KnHjN9AAABAAAAAACcz+7S6ffb7fnC0t1haH0hMm8aLXIuT8ggOIwoRKslP58cK08AAAEkCAAAAMHg9P///////////+bm5k9SXjw/SzBRzTFU0y1NwSAyVzFGXwEBAgAACA8mnM/u69/SvI9jt4tgjIR9FBosDBEjMVTUMlXWMVPRKUSeDxk4AAAAJAgAAADT6ff///////+Tk5MjK0krSbkvUcsuT8YVJFoTIFIrSbgtTcEQHEcAAAAAAJzP7vT6/bTa8kRleixHhy1Nwi5PxiQtTnBwcJKSki81SRwtZAgOIyQIAAAAweD02+35gsLqZ5q6Jz1jNEJyOUZ4qamp+/v7////wdPeVnCJAQEC/Qw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3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gZZpP0+yZqc/CrhNJGVoFQ7U8XqFJK3oNBtqACDVti0=</DigestValue>
    </Reference>
    <Reference Type="http://www.w3.org/2000/09/xmldsig#Object" URI="#idOfficeObject">
      <DigestMethod Algorithm="http://www.w3.org/2001/04/xmlenc#sha256"/>
      <DigestValue>UT2DjaWfq4GvgiTaqCUedBYVKMX57XnJW8yMjw+QfEw=</DigestValue>
    </Reference>
    <Reference Type="http://uri.etsi.org/01903#SignedProperties" URI="#idSignedProperties">
      <Transforms>
        <Transform Algorithm="http://www.w3.org/TR/2001/REC-xml-c14n-20010315"/>
      </Transforms>
      <DigestMethod Algorithm="http://www.w3.org/2001/04/xmlenc#sha256"/>
      <DigestValue>tPuQqhv1emb+ojoX1FCyqxyfuDcgkPiNfywlnkPWwRE=</DigestValue>
    </Reference>
    <Reference Type="http://www.w3.org/2000/09/xmldsig#Object" URI="#idValidSigLnImg">
      <DigestMethod Algorithm="http://www.w3.org/2001/04/xmlenc#sha256"/>
      <DigestValue>5BwvYg+2chkID7pFuN4pbl80OXg3TpbZMntTlQlxlQI=</DigestValue>
    </Reference>
    <Reference Type="http://www.w3.org/2000/09/xmldsig#Object" URI="#idInvalidSigLnImg">
      <DigestMethod Algorithm="http://www.w3.org/2001/04/xmlenc#sha256"/>
      <DigestValue>9cghTFTHafEy/6EiZd1dQQYSyW6mzldETokOgfkznWQ=</DigestValue>
    </Reference>
  </SignedInfo>
  <SignatureValue>Ndm/ROhfn969vB0vDLbR7b6vXNnu6Y3aeSDYYl0+hy6TwdxbG7Tcn9/vi7DlEQ1X6ciAmRkG3hhc
D0nMsH8GWmmDCOsiMIqzSpLGwaIezKdTpKdqXAemOB2a0WmcyKc6EVpJVnGGlVAYZA8nCNILGXyc
F0XetvdfeSEvWbfDRM0wjQJV4d9msEpAz5trEiCmLjDGw7bL3yXSea9uTIdJ46XsVHNQ1w6K2E/I
5NAbJUsGLP09W1ugJd0kFXECNaGp45j446UjFmtUL4bFA2CZeAbkZfdWyR+5WcWJhVIjlwwlAZnM
P2iOSoyCblzDVfPtITrvhH7hQpZw+QoCHr/Feg==</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2020-07-27T19:14:05Z</mdssi:Value>
        </mdssi:SignatureTime>
      </SignatureProperty>
    </SignatureProperties>
  </Object>
  <Object Id="idOfficeObject">
    <SignatureProperties>
      <SignatureProperty Id="idOfficeV1Details" Target="#idPackageSignature">
        <SignatureInfoV1 xmlns="http://schemas.microsoft.com/office/2006/digsig">
          <SetupID>{CBD5BB0B-96FF-404A-919A-6DAC8A62BBE8}</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2020-07-27T19:14:05Z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M8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jMo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KR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QRAAAAAcKDQcKDQcJDQ4WMShFrjFU1TJV1gECBAIDBAECBQoRKyZBowsTMeB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3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rA7xY/B/R6iBkUF/FDeS7jlIO56PfX34dDXzCuE95rk=</DigestValue>
    </Reference>
    <Reference Type="http://www.w3.org/2000/09/xmldsig#Object" URI="#idOfficeObject">
      <DigestMethod Algorithm="http://www.w3.org/2001/04/xmlenc#sha256"/>
      <DigestValue>DTiffKXMF5DolV9hCaLsPgHyQLoljgIUnnq3ATA0PwQ=</DigestValue>
    </Reference>
    <Reference Type="http://uri.etsi.org/01903#SignedProperties" URI="#idSignedProperties">
      <Transforms>
        <Transform Algorithm="http://www.w3.org/TR/2001/REC-xml-c14n-20010315"/>
      </Transforms>
      <DigestMethod Algorithm="http://www.w3.org/2001/04/xmlenc#sha256"/>
      <DigestValue>AZYaYv6xUl6EG6q1rDz4Aj6/Ug9/rkNfVABTaC+GqSU=</DigestValue>
    </Reference>
    <Reference Type="http://www.w3.org/2000/09/xmldsig#Object" URI="#idValidSigLnImg">
      <DigestMethod Algorithm="http://www.w3.org/2001/04/xmlenc#sha256"/>
      <DigestValue>HyxblduhrUVuIhB5I9C3zw14gS1YtI2+JRLJYsitcIs=</DigestValue>
    </Reference>
    <Reference Type="http://www.w3.org/2000/09/xmldsig#Object" URI="#idInvalidSigLnImg">
      <DigestMethod Algorithm="http://www.w3.org/2001/04/xmlenc#sha256"/>
      <DigestValue>lsw6Q2Vz/tZh633WF8VAwUR/005Cxf2TeY6kJkfabXY=</DigestValue>
    </Reference>
  </SignedInfo>
  <SignatureValue>0KOwDIMdasdce5GcfVDtUNrcdHh21vMWi4C8c0tLXeujO0f9WoZZU1cG05xUAjys1wnsjNPfGu/7
OOZ/woKu/eoGbM69dutE6EfmWlKWD5qiPdI8JhXx+AJFjWCrCpvXX1mHpwEfczrXZ/boStpunfWP
CvdHbbd5LxH+vMO38HPgvwmL88LU4/aW1oKjpS2W9RDWcb7uFp/5k9RX2ky+NSW67rhK0NugVf8w
WTSs7a1B0c/hM1IXBSzc0MstnW+OJHXnwjbMM+PRVpHiSmJHSw6+NjI+aY0e7Eb5mGTYeeeg3A4S
BJZCYEjiPIJPeaLvsntna6NGH1aTdV05C+ugvQ==</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2020-07-27T19:14:12Z</mdssi:Value>
        </mdssi:SignatureTime>
      </SignatureProperty>
    </SignatureProperties>
  </Object>
  <Object Id="idOfficeObject">
    <SignatureProperties>
      <SignatureProperty Id="idOfficeV1Details" Target="#idPackageSignature">
        <SignatureInfoV1 xmlns="http://schemas.microsoft.com/office/2006/digsig">
          <SetupID>{9C535D50-0FA8-4EFF-800C-E914049B9D2D}</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2020-07-27T19:14:12Z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BME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TBE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BE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3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O40DFVtlYUuRgfRFWocSe1fSMzT/D7B7sRCTjrqDick=</DigestValue>
    </Reference>
    <Reference Type="http://www.w3.org/2000/09/xmldsig#Object" URI="#idOfficeObject">
      <DigestMethod Algorithm="http://www.w3.org/2001/04/xmlenc#sha256"/>
      <DigestValue>I1IR9GY/04uwIyinTkevtCmQqkOFqi6qeize7O9CE0g=</DigestValue>
    </Reference>
    <Reference Type="http://uri.etsi.org/01903#SignedProperties" URI="#idSignedProperties">
      <Transforms>
        <Transform Algorithm="http://www.w3.org/TR/2001/REC-xml-c14n-20010315"/>
      </Transforms>
      <DigestMethod Algorithm="http://www.w3.org/2001/04/xmlenc#sha256"/>
      <DigestValue>nqCYzO0+BOT3Mk4lsByZ4sLzmRASaJGY4yYCi5aF408=</DigestValue>
    </Reference>
    <Reference Type="http://www.w3.org/2000/09/xmldsig#Object" URI="#idValidSigLnImg">
      <DigestMethod Algorithm="http://www.w3.org/2001/04/xmlenc#sha256"/>
      <DigestValue>aDHeCqUGcUbwRBvqb/oB/pvqP4D0N3RO4qh23WygKVA=</DigestValue>
    </Reference>
    <Reference Type="http://www.w3.org/2000/09/xmldsig#Object" URI="#idInvalidSigLnImg">
      <DigestMethod Algorithm="http://www.w3.org/2001/04/xmlenc#sha256"/>
      <DigestValue>gXkG5ULAU/ePFq35O2Nc8U7+wcnDA3xdiiP20GdjnfU=</DigestValue>
    </Reference>
  </SignedInfo>
  <SignatureValue>kRwkXYePjtpw6hZ0hyeNkxRHD1cHXezN2m11wOgwSkut3AEdmLF3eh2Mxp2FmtvzLcpGQMEPvPUI
XaUcUjVm+D2nX+MgGlDJ7otl8xeI5Owx4YwuxfeKPtbgTozOeofLPSak+t4fcXTluAH78SJaOMqC
CDy4IV+R7Si31sNXKbJKDxy6KN4Z2y6+izWgKf4i8u/7WY+sfQj3IIupGOcXYzFZ7p9pubnvlRJp
Ry9l8oadg9iW6hyd3sfeErFoqoTDncIhk5pxY7YrmO8w8ZDmnG1PYd69vBF9rjOdEqSss3pHuxpz
EnEFI63Hh+wfgG5RDYHkyk7Qt58NvcWAc0Rdyg==</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2020-07-27T19:14:19Z</mdssi:Value>
        </mdssi:SignatureTime>
      </SignatureProperty>
    </SignatureProperties>
  </Object>
  <Object Id="idOfficeObject">
    <SignatureProperties>
      <SignatureProperty Id="idOfficeV1Details" Target="#idPackageSignature">
        <SignatureInfoV1 xmlns="http://schemas.microsoft.com/office/2006/digsig">
          <SetupID>{125A7049-1D07-4130-B11B-647D18C62546}</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2020-07-27T19:14:19Z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h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ekM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3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M76s/lIlUXVMqSNWYKw3KytP3iulKkjgCbkLpYRJ2EQ=</DigestValue>
    </Reference>
    <Reference Type="http://www.w3.org/2000/09/xmldsig#Object" URI="#idOfficeObject">
      <DigestMethod Algorithm="http://www.w3.org/2001/04/xmlenc#sha256"/>
      <DigestValue>dqgAHh9nsVThweS6wmhiSOMNxAtxzkI3hEO5JxpQRDY=</DigestValue>
    </Reference>
    <Reference Type="http://uri.etsi.org/01903#SignedProperties" URI="#idSignedProperties">
      <Transforms>
        <Transform Algorithm="http://www.w3.org/TR/2001/REC-xml-c14n-20010315"/>
      </Transforms>
      <DigestMethod Algorithm="http://www.w3.org/2001/04/xmlenc#sha256"/>
      <DigestValue>B9HTN3gSfRiGt6UYgSVVBZye87LmkpigaFMXdvTWJwM=</DigestValue>
    </Reference>
    <Reference Type="http://www.w3.org/2000/09/xmldsig#Object" URI="#idValidSigLnImg">
      <DigestMethod Algorithm="http://www.w3.org/2001/04/xmlenc#sha256"/>
      <DigestValue>PzQGmikFmfV5bw0YrtnCNPhcjC3oCuZW12ysR3emtz0=</DigestValue>
    </Reference>
    <Reference Type="http://www.w3.org/2000/09/xmldsig#Object" URI="#idInvalidSigLnImg">
      <DigestMethod Algorithm="http://www.w3.org/2001/04/xmlenc#sha256"/>
      <DigestValue>gXkG5ULAU/ePFq35O2Nc8U7+wcnDA3xdiiP20GdjnfU=</DigestValue>
    </Reference>
  </SignedInfo>
  <SignatureValue>GJahsPHj4sOSa/1g+hjrZT3r7LYun3ST8obN8+wiC7fTPX5iumqIISnaxThrl6BIzmwBK5x2O6Wv
B+5gRbBtGBBXfBM7k96PuOQLFla4F5CilpLCrfq9a0Dx/KKetdu05tg8jzh3tukS4wE/LUH9y13C
U9Tna9q51jJe2ChyFAllAbeUB4M8V26YlZgz4PC2s3wHXXyaH0UKu7sLErOS2ow9azENkQoDBhrn
Il/P8oBw7bhNyae7ntFbDTWWI/A0WaUDeODKintVvECcR536Vv88wNPn7CRtRUKhs2l4kNShajwJ
cX6CnYvE7AqFza73wyBB7ZPq8WrcwmzcW8C1lA==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2020-07-27T19:14:25Z</mdssi:Value>
        </mdssi:SignatureTime>
      </SignatureProperty>
    </SignatureProperties>
  </Object>
  <Object Id="idOfficeObject">
    <SignatureProperties>
      <SignatureProperty Id="idOfficeV1Details" Target="#idPackageSignature">
        <SignatureInfoV1 xmlns="http://schemas.microsoft.com/office/2006/digsig">
          <SetupID>{71E6A120-3AB9-4A3C-8217-9C60D8C16A38}</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2020-07-27T19:14:25Z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oo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UdI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be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3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7oJC74c9UPLN04ztZel4iaeL9iRx765wefRyVsnV2Ng=</DigestValue>
    </Reference>
    <Reference Type="http://www.w3.org/2000/09/xmldsig#Object" URI="#idOfficeObject">
      <DigestMethod Algorithm="http://www.w3.org/2001/04/xmlenc#sha256"/>
      <DigestValue>RC+P4bU6KuRn8r9o+Etw3NWfaGBAxuY5JAZVmI8yljA=</DigestValue>
    </Reference>
    <Reference Type="http://uri.etsi.org/01903#SignedProperties" URI="#idSignedProperties">
      <Transforms>
        <Transform Algorithm="http://www.w3.org/TR/2001/REC-xml-c14n-20010315"/>
      </Transforms>
      <DigestMethod Algorithm="http://www.w3.org/2001/04/xmlenc#sha256"/>
      <DigestValue>40DKIlJB07gVGRr2C4oXTCZsEAiu1CYRnIZbRTswxAc=</DigestValue>
    </Reference>
    <Reference Type="http://www.w3.org/2000/09/xmldsig#Object" URI="#idValidSigLnImg">
      <DigestMethod Algorithm="http://www.w3.org/2001/04/xmlenc#sha256"/>
      <DigestValue>kVGlXtzFXFYSRLgl5ChEZiiJEZ6LRWPxGNZMrZ0Pg5s=</DigestValue>
    </Reference>
    <Reference Type="http://www.w3.org/2000/09/xmldsig#Object" URI="#idInvalidSigLnImg">
      <DigestMethod Algorithm="http://www.w3.org/2001/04/xmlenc#sha256"/>
      <DigestValue>gXkG5ULAU/ePFq35O2Nc8U7+wcnDA3xdiiP20GdjnfU=</DigestValue>
    </Reference>
  </SignedInfo>
  <SignatureValue>iD93ap9lszCW1NgoXWgJGrrv4sOKDOxK3xgRg+dfUkXpe+IF1H2QxZaCHmAoqsnuibteKgEFBbWN
i0GJ4yjW2sH9wF8WWhjdvsV8x1NDZkydCgI8iNef8//41gLpudNAuxdPYDXLk3HZJXPtqgHTkeRb
f6djwh2E67EePm3xI1pnqbDV+DBEroZXWqYTJvTNKaTiZ5v1RkIRaQtPGzK2UrSFVOKCrJJ2BtrH
mdWlrDsA0RSamb2yCGnVAKAVDBxN7Xrn5irg8rUSfr5r6EHTfjN5IXD0qm7rL0FN7dGzAPef4RgE
TmNm+Arl60QK65SQMHSW1Q0AsEX+J2Ld0RVBHw==</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2020-07-27T19:14:32Z</mdssi:Value>
        </mdssi:SignatureTime>
      </SignatureProperty>
    </SignatureProperties>
  </Object>
  <Object Id="idOfficeObject">
    <SignatureProperties>
      <SignatureProperty Id="idOfficeV1Details" Target="#idPackageSignature">
        <SignatureInfoV1 xmlns="http://schemas.microsoft.com/office/2006/digsig">
          <SetupID>{7515B446-E9ED-4DCD-902B-5CAEC3B42CDE}</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2020-07-27T19:14:32Z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CKR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gD8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3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Moefi43TTc2CGJE0nWljMcvhZMeLtwSug9WfNJcm6es=</DigestValue>
    </Reference>
    <Reference Type="http://www.w3.org/2000/09/xmldsig#Object" URI="#idOfficeObject">
      <DigestMethod Algorithm="http://www.w3.org/2001/04/xmlenc#sha256"/>
      <DigestValue>hW9lG/v6ATnQ7oydhMcSRej8JFBl+pyAhzr+PNV1GJ8=</DigestValue>
    </Reference>
    <Reference Type="http://uri.etsi.org/01903#SignedProperties" URI="#idSignedProperties">
      <Transforms>
        <Transform Algorithm="http://www.w3.org/TR/2001/REC-xml-c14n-20010315"/>
      </Transforms>
      <DigestMethod Algorithm="http://www.w3.org/2001/04/xmlenc#sha256"/>
      <DigestValue>eoZvBnZEYDzrYbJroIuv+w61SreiODwokQMV2dBDx38=</DigestValue>
    </Reference>
    <Reference Type="http://www.w3.org/2000/09/xmldsig#Object" URI="#idValidSigLnImg">
      <DigestMethod Algorithm="http://www.w3.org/2001/04/xmlenc#sha256"/>
      <DigestValue>q5VkYek4MwcBO3zdCJzPndBuAS8CaFKGWI8J5uk8cF0=</DigestValue>
    </Reference>
    <Reference Type="http://www.w3.org/2000/09/xmldsig#Object" URI="#idInvalidSigLnImg">
      <DigestMethod Algorithm="http://www.w3.org/2001/04/xmlenc#sha256"/>
      <DigestValue>gXkG5ULAU/ePFq35O2Nc8U7+wcnDA3xdiiP20GdjnfU=</DigestValue>
    </Reference>
  </SignedInfo>
  <SignatureValue>wqBt+R06Dqu+pezYvYhUjsbsTPm5mfREnPNDTstS45+78LPTPtP5BJNoIKARK/O/xyeI10C2hjY1
VnA9sSjy8HRDPHbH1LrKYRiDk6HIsojNzg36bBv5vIqx/Sdjz349ErT0ulSz6IbKhQxKslU0eLKz
jvw8fehSP0d8+zQe3cfl5ifIwWlDDuQUJU452Mv8Rg+9j83teF8dXdY+LB6mRcOoZYZ236g6y8JP
PXBDThrHJLEIcZc7luqVWeba5Ten6CQ7XWPUQSewE7rzk1UePlycAthNPI77MW1hycztHULXV5B3
5drKKchR+C1y2a5xmKfvJR6WlyuTknyZenTerA==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2020-07-27T19:14:40Z</mdssi:Value>
        </mdssi:SignatureTime>
      </SignatureProperty>
    </SignatureProperties>
  </Object>
  <Object Id="idOfficeObject">
    <SignatureProperties>
      <SignatureProperty Id="idOfficeV1Details" Target="#idPackageSignature">
        <SignatureInfoV1 xmlns="http://schemas.microsoft.com/office/2006/digsig">
          <SetupID>{EA191326-783E-4398-9AC9-A93AB462A22C}</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2020-07-27T19:14:40Z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oo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kOg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JI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3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HqOacQ01LRzXrF7RzyXA/hB7eLQnv/g3/sVHtA5AU6g=</DigestValue>
    </Reference>
    <Reference Type="http://www.w3.org/2000/09/xmldsig#Object" URI="#idOfficeObject">
      <DigestMethod Algorithm="http://www.w3.org/2001/04/xmlenc#sha256"/>
      <DigestValue>mmz5W3h78h/iDQq7mjazqaIMCE1s4MURClTESOQSXzk=</DigestValue>
    </Reference>
    <Reference Type="http://uri.etsi.org/01903#SignedProperties" URI="#idSignedProperties">
      <Transforms>
        <Transform Algorithm="http://www.w3.org/TR/2001/REC-xml-c14n-20010315"/>
      </Transforms>
      <DigestMethod Algorithm="http://www.w3.org/2001/04/xmlenc#sha256"/>
      <DigestValue>xQoAfgiNyr7uuvD4OoROlkg8H/CBztvTxV2NkStudQk=</DigestValue>
    </Reference>
    <Reference Type="http://www.w3.org/2000/09/xmldsig#Object" URI="#idValidSigLnImg">
      <DigestMethod Algorithm="http://www.w3.org/2001/04/xmlenc#sha256"/>
      <DigestValue>aDHeCqUGcUbwRBvqb/oB/pvqP4D0N3RO4qh23WygKVA=</DigestValue>
    </Reference>
    <Reference Type="http://www.w3.org/2000/09/xmldsig#Object" URI="#idInvalidSigLnImg">
      <DigestMethod Algorithm="http://www.w3.org/2001/04/xmlenc#sha256"/>
      <DigestValue>gXkG5ULAU/ePFq35O2Nc8U7+wcnDA3xdiiP20GdjnfU=</DigestValue>
    </Reference>
  </SignedInfo>
  <SignatureValue>Ja30WLGMum5RDLW51vlCqV90BlVeyEpXyIhaEfNXQyVniUO380NwKcKwhHpGMrjZmG5HRNjUrJ1P
Rx0DKLq1fcEBrEwujc7yh6d36r0uQTwincn7NAKLTrI90iKtHgqaNXk9f7wVqoJ4bu1XPeAbvQ97
XuF94ErSfCa4AAcuTXC0fA3n5EQ+CTx0U+iN9sykwvwNLDczloax4gJ969M8WrOAnU2eqRzTeR9J
PSIQMrCHOYlhb/Yzyrd1h+X1CK6MqV5GuOYKU+PD3FdgPN6fr+O2PqeZztwDSAXaBIQu5M7e7Yqq
uvr6V5t2RUlYevTBlmt6UfB+Xcxxn5ZHlwbUdA==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2020-07-27T19:14:47Z</mdssi:Value>
        </mdssi:SignatureTime>
      </SignatureProperty>
    </SignatureProperties>
  </Object>
  <Object Id="idOfficeObject">
    <SignatureProperties>
      <SignatureProperty Id="idOfficeV1Details" Target="#idPackageSignature">
        <SignatureInfoV1 xmlns="http://schemas.microsoft.com/office/2006/digsig">
          <SetupID>{C554D080-E480-441B-9CFF-754F12AF48B3}</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2020-07-27T19:14:47Z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h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ekM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3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VQi/XIuc7L4+n+wQYGl7W0HwOGKtJmMwT+gQYq7LaFE=</DigestValue>
    </Reference>
    <Reference Type="http://www.w3.org/2000/09/xmldsig#Object" URI="#idOfficeObject">
      <DigestMethod Algorithm="http://www.w3.org/2001/04/xmlenc#sha256"/>
      <DigestValue>N66w2RPbOSx1cO+Mhx4OKbSak9A76gZuQRW7oZ0bn74=</DigestValue>
    </Reference>
    <Reference Type="http://uri.etsi.org/01903#SignedProperties" URI="#idSignedProperties">
      <Transforms>
        <Transform Algorithm="http://www.w3.org/TR/2001/REC-xml-c14n-20010315"/>
      </Transforms>
      <DigestMethod Algorithm="http://www.w3.org/2001/04/xmlenc#sha256"/>
      <DigestValue>KcfaYc3+DG0MtliT7edLSVKKUuYTcMsY5GNqmJwv5vY=</DigestValue>
    </Reference>
    <Reference Type="http://www.w3.org/2000/09/xmldsig#Object" URI="#idValidSigLnImg">
      <DigestMethod Algorithm="http://www.w3.org/2001/04/xmlenc#sha256"/>
      <DigestValue>k8qc9lK0XTp08Bkfc0j4biziwA4Tev3O9qG1+OONHss=</DigestValue>
    </Reference>
    <Reference Type="http://www.w3.org/2000/09/xmldsig#Object" URI="#idInvalidSigLnImg">
      <DigestMethod Algorithm="http://www.w3.org/2001/04/xmlenc#sha256"/>
      <DigestValue>lsw6Q2Vz/tZh633WF8VAwUR/005Cxf2TeY6kJkfabXY=</DigestValue>
    </Reference>
  </SignedInfo>
  <SignatureValue>aGbd9y7KbefxrNmfy3BwEao/AxhYk0tJ+CfJDVTzgS3SuhKCR6rulGhH6ZxZzyqoTAfh2rq8MPut
vCzyXA1Em3KU2elPJcd+oyhfeSSPrrvyI4rt3SXw0kdQiuOb3vuw2JEFlNVpBW1RPdKthz55JCe6
ng7CuzBIEI2LoKUKMo0RX9pCJBLY5lvRMXl4+BEjOu2iflMu1Bxa9FIrQnkXNt4D+eWu7/Oayseq
MSaVVlP3apn2YoIehOzg8M2VzsGEDaZMfxX+Kuo4eDfcapFYN7XnUPTDBhbGZL8FfbjgRPo20t63
EvgtpsW0v25GI6d5EMOUaITdtHdSa5B04Kk9Gw==</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2020-07-27T19:14:57Z</mdssi:Value>
        </mdssi:SignatureTime>
      </SignatureProperty>
    </SignatureProperties>
  </Object>
  <Object Id="idOfficeObject">
    <SignatureProperties>
      <SignatureProperty Id="idOfficeV1Details" Target="#idPackageSignature">
        <SignatureInfoV1 xmlns="http://schemas.microsoft.com/office/2006/digsig">
          <SetupID>{5E7FF8CC-BB0E-434A-B419-E1C7E3FE7412}</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2020-07-27T19:14:57Z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oo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gD8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3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xsB5YNMyl8WHvUTxkhhwN8eMVjS4Qo19JFDqu56hZ7U=</DigestValue>
    </Reference>
    <Reference Type="http://www.w3.org/2000/09/xmldsig#Object" URI="#idOfficeObject">
      <DigestMethod Algorithm="http://www.w3.org/2001/04/xmlenc#sha256"/>
      <DigestValue>LU22HJVD4ykyed9b6/0AvF8pcgWb1GomT8H0kpo9Q+Q=</DigestValue>
    </Reference>
    <Reference Type="http://uri.etsi.org/01903#SignedProperties" URI="#idSignedProperties">
      <Transforms>
        <Transform Algorithm="http://www.w3.org/TR/2001/REC-xml-c14n-20010315"/>
      </Transforms>
      <DigestMethod Algorithm="http://www.w3.org/2001/04/xmlenc#sha256"/>
      <DigestValue>CqO8Hq45eTgvN0NKL1UEk8RhZd2wIQxmVhuQJ0AAV1A=</DigestValue>
    </Reference>
    <Reference Type="http://www.w3.org/2000/09/xmldsig#Object" URI="#idValidSigLnImg">
      <DigestMethod Algorithm="http://www.w3.org/2001/04/xmlenc#sha256"/>
      <DigestValue>PzQGmikFmfV5bw0YrtnCNPhcjC3oCuZW12ysR3emtz0=</DigestValue>
    </Reference>
    <Reference Type="http://www.w3.org/2000/09/xmldsig#Object" URI="#idInvalidSigLnImg">
      <DigestMethod Algorithm="http://www.w3.org/2001/04/xmlenc#sha256"/>
      <DigestValue>lsw6Q2Vz/tZh633WF8VAwUR/005Cxf2TeY6kJkfabXY=</DigestValue>
    </Reference>
  </SignedInfo>
  <SignatureValue>VgVCCWEvBgflrYTKTry8UBKhpTzMCbXeZhMtgT3i2pxj3TywXbg4iwZ/TA0pe3dVpzX2Ak6xWts5
sK6GUaK6H+b6g/nEv0c+IdF+Il3u9PDAZMMl3TAA0dWeBfdGhn4ntYYkT60V5FEmP85NBFK45nHH
m7oOJWPCMOMt9AtmUdWQkgOnFlrA+4abc6a6DVfiLg71U5jpAiNiMkK47khpr4JL7Uvht+4b5Qbr
o6/IqDRLmRChuvHbCnAXC3mSknLA9HvU+jv/CtbvEQR2tv49RtxNTGrhg4oo11EZJLAL30IqL3g7
cfW0PH36npAtYXbchok8lvT4KoeVQ6lJ4K0VzQ==</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2020-07-27T19:15:06Z</mdssi:Value>
        </mdssi:SignatureTime>
      </SignatureProperty>
    </SignatureProperties>
  </Object>
  <Object Id="idOfficeObject">
    <SignatureProperties>
      <SignatureProperty Id="idOfficeV1Details" Target="#idPackageSignature">
        <SignatureInfoV1 xmlns="http://schemas.microsoft.com/office/2006/digsig">
          <SetupID>{AA6E3044-26DE-4D46-BCAD-0663849ECAB7}</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2020-07-27T19:15:06Z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oo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UdI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be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mmEXNsi0xRFyMSvQ2x+mVaEMLKWf3mkjU4/E/b/FlM4=</DigestValue>
    </Reference>
    <Reference Type="http://www.w3.org/2000/09/xmldsig#Object" URI="#idOfficeObject">
      <DigestMethod Algorithm="http://www.w3.org/2001/04/xmlenc#sha256"/>
      <DigestValue>anjeGc1sFjrBWzBL2Vi18bcQTKwMtHr19VnKsepB/aU=</DigestValue>
    </Reference>
    <Reference Type="http://uri.etsi.org/01903#SignedProperties" URI="#idSignedProperties">
      <Transforms>
        <Transform Algorithm="http://www.w3.org/TR/2001/REC-xml-c14n-20010315"/>
      </Transforms>
      <DigestMethod Algorithm="http://www.w3.org/2001/04/xmlenc#sha256"/>
      <DigestValue>7uboLmFb7fD8YYjW0iJ3prv51WQuty8NC6YtJDVoE/I=</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cotpf1dVV8r9V+U/dMrazbOPTArWw6JMv64c6zvKyXPUzn5Wapp0171WAVa3J0qRlL1qd7wa4ss5
6l9ZF5bxMA8tJx+uT846e6MYeOzzkGHSQWJdCoTQxei1AkN7WHsGMzr5KE3tYsNKaFkgP/C1XQYv
21+waLAdl8vafxNlqrd974GrAkPXWbobOMD4aGP7fLAd5Kt78J2KQSGl4XAEINY+cyTwLLlRe0yg
XVyuq/1U3iJXSobJKJSFzdbct8gml1g8s8JokRcp+gPoG3sNivCdgOS9UfnUvzttULlWZDwpKzU4
3Ku7CKCd64gPNlXKr++c6XOJX1XgQc9abZSAcA==</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2020-07-27T15:05:22Z</mdssi:Value>
        </mdssi:SignatureTime>
      </SignatureProperty>
    </SignatureProperties>
  </Object>
  <Object Id="idOfficeObject">
    <SignatureProperties>
      <SignatureProperty Id="idOfficeV1Details" Target="#idPackageSignature">
        <SignatureInfoV1 xmlns="http://schemas.microsoft.com/office/2006/digsig">
          <SetupID>{5D272C91-2802-4F10-BBE6-38B07E64398A}</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2020-07-27T15:05:22Z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4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u6ANYnCxqy4yaruj0EjcRFWehqhKNp7SQzBy98kz9fY=</DigestValue>
    </Reference>
    <Reference Type="http://www.w3.org/2000/09/xmldsig#Object" URI="#idOfficeObject">
      <DigestMethod Algorithm="http://www.w3.org/2001/04/xmlenc#sha256"/>
      <DigestValue>xfdl+Lobdj3aSAdsp7mLwXU7u5lwBAYZ1EL30WVm/1Q=</DigestValue>
    </Reference>
    <Reference Type="http://uri.etsi.org/01903#SignedProperties" URI="#idSignedProperties">
      <Transforms>
        <Transform Algorithm="http://www.w3.org/TR/2001/REC-xml-c14n-20010315"/>
      </Transforms>
      <DigestMethod Algorithm="http://www.w3.org/2001/04/xmlenc#sha256"/>
      <DigestValue>B9IO3aypZbBWRJmDlfuRUq2Z/ByyaihOZshQWKjhdnQ=</DigestValue>
    </Reference>
    <Reference Type="http://www.w3.org/2000/09/xmldsig#Object" URI="#idValidSigLnImg">
      <DigestMethod Algorithm="http://www.w3.org/2001/04/xmlenc#sha256"/>
      <DigestValue>+RXwjiBZWMqBKtU4e+jhgjBf+VctsEOtyHbQlEYUSns=</DigestValue>
    </Reference>
    <Reference Type="http://www.w3.org/2000/09/xmldsig#Object" URI="#idInvalidSigLnImg">
      <DigestMethod Algorithm="http://www.w3.org/2001/04/xmlenc#sha256"/>
      <DigestValue>lsw6Q2Vz/tZh633WF8VAwUR/005Cxf2TeY6kJkfabXY=</DigestValue>
    </Reference>
  </SignedInfo>
  <SignatureValue>XcRe24g4IhTqbrtBPVejQCr5th+O4m96GCHUkqM/mYAEDGzYkdUQFbwaUH3R/xQ/FA/hidRgU9Pe
A3CMa2ZT5cuC8baWjH8AIhI8rfaPubev4y6XdVvW70RCEJtsO2ont0uv7yrQAdTx+33KKwNzdfC2
hxunkt3on0YoB8PF/MwkeBlWCLC9GJmVoyj9OfytM+MwMK9HWBN0GFiXyqqRF22KrCdhYXvpJLXy
/Kaud4IkS/C2EpPTeGInR9i7gWo8+4fpCD4mKyPqqlqFuJBjrW6jqp4A4ZFyM5eiqU+9xi+eHxJC
akPCltNbVC7Fw49SOs1ig/Luugi8jNJ87j5Mjw==</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2020-07-27T19:15:14Z</mdssi:Value>
        </mdssi:SignatureTime>
      </SignatureProperty>
    </SignatureProperties>
  </Object>
  <Object Id="idOfficeObject">
    <SignatureProperties>
      <SignatureProperty Id="idOfficeV1Details" Target="#idPackageSignature">
        <SignatureInfoV1 xmlns="http://schemas.microsoft.com/office/2006/digsig">
          <SetupID>{37244332-076A-43DE-8A2B-6DE523211BA8}</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2020-07-27T19:15:14Z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oo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0gg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KR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4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gosnkvI6ZRbXugJtIrMcXSTRMEFr6JcQ+Be+X/kU+x8=</DigestValue>
    </Reference>
    <Reference Type="http://www.w3.org/2000/09/xmldsig#Object" URI="#idOfficeObject">
      <DigestMethod Algorithm="http://www.w3.org/2001/04/xmlenc#sha256"/>
      <DigestValue>6G/eesavuW1Ygwg6vWB1OFFBivQRTQ/cQMtuxjWPkFQ=</DigestValue>
    </Reference>
    <Reference Type="http://uri.etsi.org/01903#SignedProperties" URI="#idSignedProperties">
      <Transforms>
        <Transform Algorithm="http://www.w3.org/TR/2001/REC-xml-c14n-20010315"/>
      </Transforms>
      <DigestMethod Algorithm="http://www.w3.org/2001/04/xmlenc#sha256"/>
      <DigestValue>FqJm8KZJoTsTjMkSbjvEw7O6RWUsgOxfyUJHsgXw4Xc=</DigestValue>
    </Reference>
    <Reference Type="http://www.w3.org/2000/09/xmldsig#Object" URI="#idValidSigLnImg">
      <DigestMethod Algorithm="http://www.w3.org/2001/04/xmlenc#sha256"/>
      <DigestValue>/PXogZe87KzGKGUxJoG4pw8Ja834zUTwEdpMJ2txJS4=</DigestValue>
    </Reference>
    <Reference Type="http://www.w3.org/2000/09/xmldsig#Object" URI="#idInvalidSigLnImg">
      <DigestMethod Algorithm="http://www.w3.org/2001/04/xmlenc#sha256"/>
      <DigestValue>lsw6Q2Vz/tZh633WF8VAwUR/005Cxf2TeY6kJkfabXY=</DigestValue>
    </Reference>
  </SignedInfo>
  <SignatureValue>Q4tYgQcSHYdQBGpD3Ek1GZiDceTair78+hafN+dxGQxsodW1/WaUXJlcAELrYyMljVFDj2xXFof7
gEY0J3jJGjIkORouV0Gb4xiPOozeAVoyOpQthM2JpY9No2vA7hq20Yrt6p3IQtB0USEzHbNXYzKb
VS436+1DxY8qXuCX4sMcKNEuNibrVSGJ6aTqvfXFJTWIILIVs+DYYHG+Vmo7HI1d54o7rg7x0oX1
R+xKi5g2tTkr3kqBP2dRwxa4svIoEYXXE1vIKj7VFNdVKzQ3lEwOSnmo0SNpWDEq1dth/BdtaBaf
3gYVxWBACpYyRE7LEhC2LjU/KqSJCIPldjlHiA==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2020-07-27T19:15:23Z</mdssi:Value>
        </mdssi:SignatureTime>
      </SignatureProperty>
    </SignatureProperties>
  </Object>
  <Object Id="idOfficeObject">
    <SignatureProperties>
      <SignatureProperty Id="idOfficeV1Details" Target="#idPackageSignature">
        <SignatureInfoV1 xmlns="http://schemas.microsoft.com/office/2006/digsig">
          <SetupID>{09B222E8-5624-412E-855E-6A0343640429}</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2020-07-27T19:15:23Z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oo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iVs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gy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4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OVcUvJ2cw3G5EeRWYdVOqKBJlovj4o16FzAsuJEHkFw=</DigestValue>
    </Reference>
    <Reference Type="http://www.w3.org/2000/09/xmldsig#Object" URI="#idOfficeObject">
      <DigestMethod Algorithm="http://www.w3.org/2001/04/xmlenc#sha256"/>
      <DigestValue>mvMF9VJk8bk+KIjZMVUUQs/F7TxW0SVSgRGn2KndJrs=</DigestValue>
    </Reference>
    <Reference Type="http://uri.etsi.org/01903#SignedProperties" URI="#idSignedProperties">
      <Transforms>
        <Transform Algorithm="http://www.w3.org/TR/2001/REC-xml-c14n-20010315"/>
      </Transforms>
      <DigestMethod Algorithm="http://www.w3.org/2001/04/xmlenc#sha256"/>
      <DigestValue>4RnET4nn7ckQWkQA4rAMHhAnHarw+1BEsvKXi2hhzt8=</DigestValue>
    </Reference>
    <Reference Type="http://www.w3.org/2000/09/xmldsig#Object" URI="#idValidSigLnImg">
      <DigestMethod Algorithm="http://www.w3.org/2001/04/xmlenc#sha256"/>
      <DigestValue>+RXwjiBZWMqBKtU4e+jhgjBf+VctsEOtyHbQlEYUSns=</DigestValue>
    </Reference>
    <Reference Type="http://www.w3.org/2000/09/xmldsig#Object" URI="#idInvalidSigLnImg">
      <DigestMethod Algorithm="http://www.w3.org/2001/04/xmlenc#sha256"/>
      <DigestValue>lsw6Q2Vz/tZh633WF8VAwUR/005Cxf2TeY6kJkfabXY=</DigestValue>
    </Reference>
  </SignedInfo>
  <SignatureValue>T0Af1hk9XvyG+bSOfVABt9p7+8k/xYvwJ1AC1O1D7j18WbNQDONIv3Y1Bljr05acKCTqDB+vUKT8
69odc0WbQuHO1KYA2bFsLQYncfMWtQhSrj8VqsaOMz1V3pFRMJ50aTjpFFbNYeX7xPHL8ijF40wx
+ktXeiia8O2T9ET4+s8e1vm4vvGbrc6UT7DInXFXZw5tlH+oEsQnz+lQ9KigHLfcWLR1/TdffTDd
hM1WoKiLz+kP1UneIa09GX3CX1mK4gpycdjsMoA2ydlsSRVpnGGYKehBbzEtjdF/iV403olV9u0s
lDoYsRTx01Y5BWVhCCSt74qkg/d1C4ipbXDWJA==</SignatureValue>
  <KeyInfo>
    <X509Data>
      <X509Certificate>MIIIAjCCBeqgAwIBAgIIHvehnW7AazowDQYJKoZIhvcNAQELBQAwWzEXMBUGA1UEBRMOUlVDIDgwMDUwMTcyLTExGjAYBgNVBAMTEUNBLURPQ1VNRU5UQSBTLkEuMRcwFQYDVQQKEw5ET0NVTUVOVEEgUy5BLjELMAkGA1UEBhMCUFkwHhcNMTkxMTE1MTI0NzQ5WhcNMjExMTE0MTI1NzQ5WjCBnjELMAkGA1UEBhMCUFkxGDAWBgNVBAQMD1JFQ0FMREUgT0NBTVBPUzERMA8GA1UEBRMIQ0kzOTkzMTUxEjAQBgNVBCoMCVRFT0RPTElOQTEXMBUGA1UECgwOUEVSU09OQSBGSVNJQ0ExETAPBgNVBAsMCEZJUk1BIEYyMSIwIAYDVQQDDBlURU9ET0xJTkEgUkVDQUxERSBPQ0FNUE9TMIIBIjANBgkqhkiG9w0BAQEFAAOCAQ8AMIIBCgKCAQEA0aOgdRh67eVa5x4PQDL9KcWG578ejByh+pWhpYh01teGWrzX7kHtaEjMZKN/Y8xMlqZEnwZDVHpmmrPQbxGuVhQZdZ1C2H51rB9D66DZQyC5UiV/jz8ONvbePLtsooxKwXc/hyFSNegcE+rDLImyTHbUR66aINExedzl8JEkCSK6wzgoN83cOycUKKesFNL9IfubIZxXPd93i+ja7DAIcj2TxcL5qd6+K48p7l/gpq87mJEQ0DRE1oAag6HIe7oefGCuNB4WSgWYCPSe6Bb31jxzEzSOk9MYQO6PrJEZva/PUrHLLwaZPL9fjndZZUu2ScuRjvp5dCZ5u2VK0InvJwIDAQABo4IDhDCCA4AwDAYDVR0TAQH/BAIwADAOBgNVHQ8BAf8EBAMCBeAwKgYDVR0lAQH/BCAwHgYIKwYBBQUHAwEGCCsGAQUFBwMCBggrBgEFBQcDBDAdBgNVHQ4EFgQUphhIu9oVoZeRaeLu1oPj+z7J7m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dHJlY2FsZGVAZXN0dWRpb3JlY2FsZGU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ykapuaBdlImdNPx4R8dxTPck0xiXDHIOlXb9Ok456nyKmMOA78H9JwhRweu6y4BPhRrwqPgnrDquBDtXL+queKw372ZJm8v7zRywiTIe0ONlna4z9Otm/NQVPHwDjkoQhGs3sMu/aIXMwZmI1d0oEOrXhrE4v8j02DhZntR0lvuepkBY9AJ94uDsZzOCCJuC3/4CnSmwrAGOtrUCsU7EHdKDqL0SROO36ADklCXgVFsaaEdPNe/+sL9UHN6CxEd2+oykRfjROpqqs3bAyfVnlNsnwtjc7B4bb7zFCfbnOuXiJlUQFJ9pcC6xNKi/hXToKUjCk1qTxDDRKyIJKI8s4UR0vfNcUBaAsTnyM5QmM9t3j8PeuZzL2iQ3tBKD6alrf3opQP/k/0FZqYbRNPIR33Z8SoT/GR2ORlJGjcdBbAvl6LseYGYxH274Yr/P4zz3PvCUOUpzptGRq4bD7KdHH2WmuMCOHW0qXeIDc1xIEyBXSH3DMBecoO2DZ8N8eP69jIwSF3Vla7n6fNbpFoBq5NT1gxfYSHOzr44Mq/PljgJGquTdXU8NpOq4t5ji11cchiqzLniB4hB5FVmmq14IHIiHV4cQCD9v7c5lCW/g85RnOQhXS7pl663v8MDINGNtri4S8dlkZ4m5qdKeCWtSn0Ad8ryOVevpxk5KDM+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2020-07-27T19:15:30Z</mdssi:Value>
        </mdssi:SignatureTime>
      </SignatureProperty>
    </SignatureProperties>
  </Object>
  <Object Id="idOfficeObject">
    <SignatureProperties>
      <SignatureProperty Id="idOfficeV1Details" Target="#idPackageSignature">
        <SignatureInfoV1 xmlns="http://schemas.microsoft.com/office/2006/digsig">
          <SetupID>{824FFB4D-C948-4D35-AE2F-C609C6FB6491}</SetupID>
          <SignatureText>Teodolina Recalde</SignatureText>
          <SignatureImage/>
          <SignatureComments/>
          <WindowsVersion>6.1</WindowsVersion>
          <OfficeVersion>15.0</OfficeVersion>
          <ApplicationVersion>15.0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2020-07-27T19:15:30Z</xd:SigningTime>
          <xd:SigningCertificate>
            <xd:Cert>
              <xd:CertDigest>
                <DigestMethod Algorithm="http://www.w3.org/2001/04/xmlenc#sha256"/>
                <DigestValue>9WnMeH+PLBKMWF9eI5NHACiBGWvXKYsM0+uDxaOfiPc=</DigestValue>
              </xd:CertDigest>
              <xd:IssuerSerial>
                <X509IssuerName>C=PY, O=DOCUMENTA S.A., CN=CA-DOCUMENTA S.A., SERIALNUMBER=RUC 80050172-1</X509IssuerName>
                <X509SerialNumber>2231429837925411642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IwAApxEAACBFTUYAAAEAqBsAAKo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F3unYDdmDUXWiYeF1o//8AAAAAy3R+WgAAlMg0AEgC8XUAAAAAWGs9AOjHNABQ88x0AAAAAAAAQ2hhclVwcGVyVwABAXeKdgN21Mg0AAAAAABAyDQAgAH2dQ5c8XXgW/F1QMg0AGQBAAB7Yix2e2IsdmgMPwAACAAAAAIAAAAAAABgyDQAEGosdgAAAAAAAAAAmsk0AAkAAACIyTQACQAAAAAAAAAAAAAAiMk0AJjINADi6it2AAAAAAACAAAAADQACQAAAIjJNAAJAAAATBItdgAAAAAAAAAAiMk0AAkAAAAAAAAAxMg0AIouK3YAAAAAAAIAAIjJNAAJAAAAZHYACAAAAAAlAAAADAAAAAEAAAAYAAAADAAAAAAAAAISAAAADAAAAAEAAAAeAAAAGAAAAL0AAAAEAAAA9wAAABEAAAAlAAAADAAAAAEAAABUAAAAiAAAAL4AAAAEAAAA9QAAABAAAAABAAAA5PgMQiY0DUK+AAAABAAAAAoAAABMAAAAAAAAAAAAAAAAAAAA//////////9gAAAAMgA3AC8AMAA3AC8AMgAwADIAMAAGAAAABgAAAAQAAAAGAAAABgAAAAQAAAAGAAAABgAAAAY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oo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0gg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KR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Object Id="idInvalidSigLnImg">AQAAAGwAAAAAAAAAAAAAAP8AAAB/AAAAAAAAAAAAAAA/IwAApxEAACBFTUYAAAEARB8AALAAAAAGAAAAAAAAAAAAAAAAAAAAgAQAAGADAACWAQAAMQEAAAAAAAAAAAAAAAAAAIAzBgCgp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g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Bd7p2A3Zg1F1omHhdaP//AAAAAMt0floAAJTINABIAvF1AAAAAFhrPQDoxzQAUPPMdAAAAAAAAENoYXJVcHBlclcAAQF3inYDdtTINAAAAAAAQMg0AIAB9nUOXPF14FvxdUDINABkAQAAe2IsdntiLHZoDD8AAAgAAAACAAAAAAAAYMg0ABBqLHYAAAAAAAAAAJrJNAAJAAAAiMk0AAkAAAAAAAAAAAAAAIjJNACYyDQA4uordgAAAAAAAgAAAAA0AAkAAACIyTQACQAAAEwSLXYAAAAAAAAAAIjJNAAJAAAAAAAAAMTINACKLit2AAAAAAACAACIyTQACQAAAGR2AAgAAAAAJQAAAAwAAAABAAAAGAAAAAwAAAD/AAACEgAAAAwAAAABAAAAHgAAABgAAAAiAAAABAAAAHIAAAARAAAAJQAAAAwAAAABAAAAVAAAAKgAAAAjAAAABAAAAHAAAAAQAAAAAQAAAOT4DEImNA1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PYDoPj///IBAAAAAAAA/OscAoD4//8IAFh++/b//wAAAAAAAAAA4OscAoD4/////wAAAAA0AP48AXfkCzQA9XEFd4ZsNwH+////jOMAd/LgAHe8vt8KMLw9AAC93wp0BTQAEGosdgAAAAAAAAAAqAY0AAYAAACcBjQABgAAAAIAAAAAAAAAFL3fCjCvwwoUvd8KAAAAADCvwwrEBTQAe2IsdntiLHYAAAAAAAgAAAACAAAAAAAAzAU0ABBqLHYAAAAAAAAAAAIHNAAHAAAA9AY0AAcAAAAAAAAAAAAAAPQGNAAEBjQA4uordgAAAAAAAgAAAAA0AAcAAAD0BjQABwAAAEwSLXYAAAAAAAAAAPQGNAAHAAAAAAAAADAGNACKLit2AAAAAAACAAD0BjQ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7ACgf3grEADsAQDw7AAEAAAD4T7kKAAAAAMiaMAjEADsAQDw7AOjE3woAAAAAyJowCLCSCGcDAAAAuJIIZwEAAAAorb8KvGo7Z70tA2dUBTQAgAH2dQ5c8XXgW/F1VAU0AGQBAAB7Yix2e2IsdogKxQoACAAAAAIAAAAAAAB0BTQAEGosdgAAAAAAAAAAqAY0AAYAAACcBjQABgAAAAAAAAAAAAAAnAY0AKwFNADi6it2AAAAAAACAAAAADQABgAAAJwGNAAGAAAATBItdgAAAAAAAAAAnAY0AAYAAAAAAAAA2AU0AIouK3YAAAAAAAIAAJwGNAAGAAAAZHYACAAAAAAlAAAADAAAAAMAAAAYAAAADAAAAAAAAAISAAAADAAAAAEAAAAWAAAADAAAAAgAAABUAAAAVAAAAAoAAAAnAAAAHgAAAEoAAAABAAAA5PgMQiY0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NAAAAAAAEAQ0ADMmFWcnEwEXgByKBMQkFWdovooEgByKBCgrvwoVAAAAgByKBPAkFWeoAEQAgByKBBUAAAACAAAAAAAAAFgAAAAAAAAAZAQ0ACle8XUAADsADlzxdeBb8XWMBDQAZAEAAHtiLHZ7Yix28C3dCgAIAAAAAgAAAAAAAKwENAAQaix2AAAAAAAAAADmBTQACQAAANQFNAAJAAAAAAAAAAAAAADUBTQA5AQ0AOLqK3YAAAAAAAIAAAAANAAJAAAA1AU0AAkAAABMEi12AAAAAAAAAADUBTQACQAAAAAAAAAQBTQAii4rdgAAAAAAAgAA1AU0AAkAAABkdgAIAAAAACUAAAAMAAAABAAAABgAAAAMAAAAAAAAAhIAAAAMAAAAAQAAAB4AAAAYAAAAKQAAADMAAACpAAAASAAAACUAAAAMAAAABAAAAFQAAAC0AAAAKgAAADMAAACnAAAARwAAAAEAAADk+AxCJjQNQioAAAAzAAAAEQAAAEwAAAAAAAAAAAAAAAAAAAD//////////3AAAABUAGUAbwBkAG8AbABpAG4AYQAgAFIAZQBjAGEAbABkAGUAAAAIAAAACAAAAAkAAAAJAAAACQAAAAQAAAAEAAAACQAAAAgAAAAEAAAACgAAAAgAAAAHAAAACAAAAAQAAAAJ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0AAAACgAAAFAAAABnAAAAXAAAAAEAAADk+AxCJjQNQgoAAABQAAAAEQAAAEwAAAAAAAAAAAAAAAAAAAD//////////3AAAABUAGUAbwBkAG8AbABpAG4AYQAgAFIAZQBjAGEAbABkAGUATwAFAAAABgAAAAcAAAAHAAAABwAAAAMAAAADAAAABwAAAAYAAAADAAAABwAAAAYAAAAFAAAABg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UAAABsAAAAAQAAAOT4DEImNA1CCgAAAGAAAAAIAAAATAAAAAAAAAAAAAAAAAAAAP//////////XAAAAEMATwBOAFQAQQBEAE8AUgAHAAAACQAAAAgAAAAFAAAABwAAAAgAAAAJ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CEgAAAAwAAAABAAAAFgAAAAwAAAAAAAAAVAAAADABAAAKAAAAcAAAAPQAAAB8AAAAAQAAAOT4DEImNA1CCgAAAHAAAAAmAAAATAAAAAQAAAAJAAAAcAAAAPYAAAB9AAAAmAAAAEYAaQByAG0AYQBkAG8AIABwAG8AcgA6ACAAVABFAE8ARABPAEwASQBOAEEAIABSAEUAQwBBAEwARABFACAATwBDAEEATQBQAE8AUwAGAAAAAwAAAAQAAAAJAAAABgAAAAcAAAAHAAAAAwAAAAcAAAAHAAAABAAAAAMAAAADAAAABQAAAAYAAAAJAAAACAAAAAkAAAAFAAAAAwAAAAgAAAAHAAAAAwAAAAcAAAAGAAAABwAAAAcAAAAFAAAACAAAAAYAAAADAAAACQAAAAcAAAAHAAAACgAAAAYAAAAJAAAABgAAABYAAAAMAAAAAAAAACUAAAAMAAAAAgAAAA4AAAAUAAAAAAAAABAAAAAU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JQaIgWUxTqDrsjaQyXRS1KBGv8tSfaAb9wXUwdLozcQ=</DigestValue>
    </Reference>
    <Reference Type="http://www.w3.org/2000/09/xmldsig#Object" URI="#idOfficeObject">
      <DigestMethod Algorithm="http://www.w3.org/2001/04/xmlenc#sha256"/>
      <DigestValue>eG3EAgiNoG9TVrbxn5p3GYjVHu+I3epxuj/O2gsXsqY=</DigestValue>
    </Reference>
    <Reference Type="http://uri.etsi.org/01903#SignedProperties" URI="#idSignedProperties">
      <Transforms>
        <Transform Algorithm="http://www.w3.org/TR/2001/REC-xml-c14n-20010315"/>
      </Transforms>
      <DigestMethod Algorithm="http://www.w3.org/2001/04/xmlenc#sha256"/>
      <DigestValue>M7VRqulRSdOq8tI/F5VhpNuNTCO9So5MtidUMU5jOik=</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Q83qTC2PxTLM19p57aYnPsxhEzyl1QJOHkpkR8gOKnHmZemsYrqkKHNpFFxCnqvGFFDwlbVEQQ0+
vhlxBNEDG1JO2w0Dy3MpE3d7wyii6G2d6CaoJsEZfuyZrHPFBteidioPoZwPhVfXHgSsfRQLxK4q
dode9lpOsu+Qe5E2EFnFgkZGVe2UzLmQWLnkk87/Pp9X39iWOSukCr/npPS0PCjTUzzoEZKvrX3f
fSdKRjo65eaadNp2Vv9wD50L16eVU0n6Qddc0Aut2nMlxZMMQmjdt8KKHs4STJqI4LuzO0qEPoaW
8lx9RwGYsoJygpNzhhkMGOkCpt93vgkltUQazA==</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2020-07-27T15:05:37Z</mdssi:Value>
        </mdssi:SignatureTime>
      </SignatureProperty>
    </SignatureProperties>
  </Object>
  <Object Id="idOfficeObject">
    <SignatureProperties>
      <SignatureProperty Id="idOfficeV1Details" Target="#idPackageSignature">
        <SignatureInfoV1 xmlns="http://schemas.microsoft.com/office/2006/digsig">
          <SetupID>{64B30893-3D31-44A3-B0C3-8419FEC04934}</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2020-07-27T15:05:37Z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Rmewcff2MdaAXA87rE4HDEhLen5+wqrKri0J9qLp+8E=</DigestValue>
    </Reference>
    <Reference Type="http://www.w3.org/2000/09/xmldsig#Object" URI="#idOfficeObject">
      <DigestMethod Algorithm="http://www.w3.org/2001/04/xmlenc#sha256"/>
      <DigestValue>zXeEatxbc8r9F9IMyPGgjcLE1J4eNWdpvXjQ57P8jNo=</DigestValue>
    </Reference>
    <Reference Type="http://uri.etsi.org/01903#SignedProperties" URI="#idSignedProperties">
      <Transforms>
        <Transform Algorithm="http://www.w3.org/TR/2001/REC-xml-c14n-20010315"/>
      </Transforms>
      <DigestMethod Algorithm="http://www.w3.org/2001/04/xmlenc#sha256"/>
      <DigestValue>xD3sWasY2cPUXunWq1MQPwkBYnUl/F8lzIyihnK4NeM=</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TRXuZQDhIGgkYXllZ1C/jLJSPaLH7vtHSCtDo+OlLkxmnY1+u8Mmb+4beF6YZQnyf8NybFrF/aSr
QpH92FiYgTWD77akz9cEdzBHsik6HmDSwIWbl5j8kpbqNf/y+6oJvO2aklKhOTwCijBfG7KplPNl
EFIwYAbA5K9OsLFj9+4njs/8dEBiPKjepw96FBscRKzvIp7SUmoukBc4Yh7RM4J8yF9TwQXLQrcr
SwYKvAzLZL8QiEG51AfNffYHz5i38y45tRFoRyZHIFNzXaT49EMK9uQ/d/09mTnHW5A4tHUmikb0
3O/5UxGAyvq/+RIhX3gZdlOnIwtvPll4pClarw==</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2020-07-27T15:05:51Z</mdssi:Value>
        </mdssi:SignatureTime>
      </SignatureProperty>
    </SignatureProperties>
  </Object>
  <Object Id="idOfficeObject">
    <SignatureProperties>
      <SignatureProperty Id="idOfficeV1Details" Target="#idPackageSignature">
        <SignatureInfoV1 xmlns="http://schemas.microsoft.com/office/2006/digsig">
          <SetupID>{B57BB1ED-54CB-45EB-9496-58EFB3C4D099}</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2020-07-27T15:05:51Z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jIyaEbp0KQQ3qeiCXumHx/VnhxIwY5RJ3OCL3aJGyv8=</DigestValue>
    </Reference>
    <Reference Type="http://www.w3.org/2000/09/xmldsig#Object" URI="#idOfficeObject">
      <DigestMethod Algorithm="http://www.w3.org/2001/04/xmlenc#sha256"/>
      <DigestValue>3ISz+j2ZwXRQdoOKumdQj8CeX+TTvneZaBUVwLrRzJg=</DigestValue>
    </Reference>
    <Reference Type="http://uri.etsi.org/01903#SignedProperties" URI="#idSignedProperties">
      <Transforms>
        <Transform Algorithm="http://www.w3.org/TR/2001/REC-xml-c14n-20010315"/>
      </Transforms>
      <DigestMethod Algorithm="http://www.w3.org/2001/04/xmlenc#sha256"/>
      <DigestValue>kfwlfVmyWp/14ugIIiy1NSz5k0z1vUElmsI3bFr57Bc=</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LCtypuD2fFDPp1iQvb/TvpE6KIGHxymp19J30aBxGaE1WBQMpJK/W7ZFy89PgRAos/an/0Ff5CLF
UvInakdlVm2KU/c21zZPyCHG3vxw6jYjfNALuz69S9O0C91pLuQrb6lClVTDaTQKLNXdLXLIW3pe
czV++j1t11umSBTpr4e0yKO6odHV99SZ2u0m8E5DYCSYarAZMgYxbH/ilbnQlWIlqnJEmdeEq8d3
98tcg0CKojHboiJjF7uXB56xh6TCa7I2sJLaOwNud4UZLRWTsKtmWGxHPSyPmYnWaVY+z1mq6Xli
GaaVipeHomDbfXgakMDgwUhBdBgbtJVtxSDXKA==</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2020-07-27T15:06:01Z</mdssi:Value>
        </mdssi:SignatureTime>
      </SignatureProperty>
    </SignatureProperties>
  </Object>
  <Object Id="idOfficeObject">
    <SignatureProperties>
      <SignatureProperty Id="idOfficeV1Details" Target="#idPackageSignature">
        <SignatureInfoV1 xmlns="http://schemas.microsoft.com/office/2006/digsig">
          <SetupID>{971CF25A-A101-4DA7-BFEF-73CA6618CA1F}</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2020-07-27T15:06:01Z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Jy1BigkL//5BNAa0PwlILrWN0Djr9AKg37yZa0Am60M=</DigestValue>
    </Reference>
    <Reference Type="http://www.w3.org/2000/09/xmldsig#Object" URI="#idOfficeObject">
      <DigestMethod Algorithm="http://www.w3.org/2001/04/xmlenc#sha256"/>
      <DigestValue>6w6ayvJtaV9Ly1glROaXr0/69yWgANw7n4IpceL74qg=</DigestValue>
    </Reference>
    <Reference Type="http://uri.etsi.org/01903#SignedProperties" URI="#idSignedProperties">
      <Transforms>
        <Transform Algorithm="http://www.w3.org/TR/2001/REC-xml-c14n-20010315"/>
      </Transforms>
      <DigestMethod Algorithm="http://www.w3.org/2001/04/xmlenc#sha256"/>
      <DigestValue>RzyA0sZyy5XIbKPdetp4SYmOKFJWHTFk80iSG/eHlws=</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wURRPlEiOwu6IvHCkZ67HklCVP5YH4rGVk9vDKfXd2IRk4d3/fdh/OlgsjN5kWlW9ChvgSdTvyna
o5H83s8Cio75iVbc1f60DMrooP9kI2bjPwrHsJ2qjk3mDyIoLRAA89SJT+9eHg3CqD8wk2Pxwr/A
bUxVRP6WQtYEoFcFCV1bwE3x3lyp+/73lAMaPi5yPFiOeVNfm6Sm417so9raIqQbw1IdGczu/u+G
CGyhwsw7F7NPUSrBEr+phdQHv9jYOHSL2MiEomExRgBTc+XEuhvCt0wGTQFWKOlY8d5aGcJaZKCy
koDAiXWPnToHnEC9DhreyF0s8DBi0cmQRPchiQ==</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2020-07-27T15:06:07Z</mdssi:Value>
        </mdssi:SignatureTime>
      </SignatureProperty>
    </SignatureProperties>
  </Object>
  <Object Id="idOfficeObject">
    <SignatureProperties>
      <SignatureProperty Id="idOfficeV1Details" Target="#idPackageSignature">
        <SignatureInfoV1 xmlns="http://schemas.microsoft.com/office/2006/digsig">
          <SetupID>{635C33E5-0329-44E0-BD81-D770DAFB42B6}</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2020-07-27T15:06:07Z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h3nrWoepaTnuqHgyn8iUqllSjMrZwKZ4RXCYKxjCQc0=</DigestValue>
    </Reference>
    <Reference Type="http://www.w3.org/2000/09/xmldsig#Object" URI="#idOfficeObject">
      <DigestMethod Algorithm="http://www.w3.org/2001/04/xmlenc#sha256"/>
      <DigestValue>e49NeFwmGInUIvBCAi8NT5wQB+c2G/CktNxHsMI3nu8=</DigestValue>
    </Reference>
    <Reference Type="http://uri.etsi.org/01903#SignedProperties" URI="#idSignedProperties">
      <Transforms>
        <Transform Algorithm="http://www.w3.org/TR/2001/REC-xml-c14n-20010315"/>
      </Transforms>
      <DigestMethod Algorithm="http://www.w3.org/2001/04/xmlenc#sha256"/>
      <DigestValue>gXgOfKWI7ueChxh+aYMgHNtL7AE2A5i7WNklxXwfUs0=</DigestValue>
    </Reference>
    <Reference Type="http://www.w3.org/2000/09/xmldsig#Object" URI="#idValidSigLnImg">
      <DigestMethod Algorithm="http://www.w3.org/2001/04/xmlenc#sha256"/>
      <DigestValue>Nhj1XDFBvtJ6j3fMFtua3sys4wiftr8bBJfzxZ5kGHE=</DigestValue>
    </Reference>
    <Reference Type="http://www.w3.org/2000/09/xmldsig#Object" URI="#idInvalidSigLnImg">
      <DigestMethod Algorithm="http://www.w3.org/2001/04/xmlenc#sha256"/>
      <DigestValue>MXqR4t9obeWYBpHdMmYFSdB0+fjJzHc9e3ZbcGmvaC0=</DigestValue>
    </Reference>
  </SignedInfo>
  <SignatureValue>ZgTgGQ2yQUQwII7c/XDPEww8PtkkFzu/bZxiDEa4iODHNSDnFPBBTAUP7bJEbrrE0tG5FclEUgrg
uRBxWf4SYPMeDzdWurW4YhkwapWauQNcMGJOnmSQAKiu6ZjKRRqJsdHi24h48VxjQrcPJgZEzqyU
gznRyS/75AcG0FLR72eWqq4nThHcXh+onXwnauryzzopmQEvz7OKDVMw5vyfcCMQpmtgxQKTNChF
TMEqNSsjPdMahOWCclb+4nlp/z3NRKk5kIW7YImwlkwK9Oh2KDIRSP2NsxFoTSFyXrLmivtA8DgL
hpJlRpYwrBy6qpz3pyowR5bnL7It2txRYOM8uw==</SignatureValue>
  <KeyInfo>
    <X509Data>
      <X509Certificate>MIIH/jCCBeagAwIBAgIIemxM/XmCZ0gwDQYJKoZIhvcNAQELBQAwWzEXMBUGA1UEBRMOUlVDIDgwMDUwMTcyLTExGjAYBgNVBAMTEUNBLURPQ1VNRU5UQSBTLkEuMRcwFQYDVQQKEw5ET0NVTUVOVEEgUy5BLjELMAkGA1UEBhMCUFkwHhcNMTkwNDI5MTk1NjM2WhcNMjEwNDI4MjAwNjM2WjCBnTELMAkGA1UEBhMCUFkxFDASBgNVBAQMC1VTQU5ESVZBUkFTMRIwEAYDVQQFEwlDSTgyMDk5MDkxFTATBgNVBCoMDEpPUkdFIERBTklFTDEXMBUGA1UECgwOUEVSU09OQSBGSVNJQ0ExETAPBgNVBAsMCEZJUk1BIEYyMSEwHwYDVQQDDBhKT1JHRSBEQU5JRUwgVVNBTkRJVkFSQVMwggEiMA0GCSqGSIb3DQEBAQUAA4IBDwAwggEKAoIBAQDWeGaf4jnl2FbCw3B1UOm/30eKGI1zvDQLx9mGCgNLqL2+6HUJ6q3uCHxYYxEZvt2iyuTSrNijhzl5iD54w40XLviqijQORyiEaoSgNW//5L3iONn+E1pGfHjr712CIVIfj2H2zHeEAi4tGPOYjGIbPIglC/KyRfc6O7O8ni6vg1aoZqC+7V6exwfnNyYFsXzDTjI3RzmeC7hdzE+Or/9LBccbix/dKaq6feBSZfQwiTmUZ+o9YvdmGT6SRW8zJfMx81QNlCg8oCEHNL6tPfTyKZ+fdbIyYLPd4JS14yyhGMa/nwke0HruuzYJsJQZvvs7cVrF6qsN7SGJ9bRNH/SnAgMBAAGjggOBMIIDfTAMBgNVHRMBAf8EAjAAMA4GA1UdDwEB/wQEAwIF4DAqBgNVHSUBAf8EIDAeBggrBgEFBQcDAQYIKwYBBQUHAwIGCCsGAQUFBwMEMB0GA1UdDgQWBBRvkH4DmyOXInuMWscJGyujIAoZF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qb3JnZUB2ZXJiYW5rc2VjdXJpdGllcy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gCpLL/4jCjIDOht5T/V/XSyReDVB0uXnwxyGcCVc/JlvyZP+nG12I2MVbqYi10w1jB5GNV1s895uHTghP1Reoe+5t5WnU1YU6+QQQIwLZXhyNJJmGZW1YqKUev9JWBy/2xhnhiD1W5FQJ5Do2vTEshcGmAGuGkP/1JwVl4JUn7QRtPNj+vebxX4YZIKKMolmI2+NRL9Oc7XaMa2ZOOOh9CKzXX/2MWYUWZGAhv5Lm6u8hlgL4N/eUOL8/33iGLDDtbF3/9CoLIs5FxWVQwo5MeNiZDWiFsXdCcFbF7NLXe6dCqci9RtS5POpHJ0GRjRkmtec1Q/0QC/aTyjbcHE5zLNF/4vagP8NBDfDWsvx54PJPykrH8gYU0xGDBMrIJWc3g8InCO03IH2gAn1KT5WQgXNNdksOnB1hz53bEc7z5FAxhQRC7N3b1rcNrTxvQvTyNQ55rJcBW0VQhwn0wgUd3VXOqeIdkUExb/MFJU4ifBTcwrMWHBEHwe5L11TjrSe54OWOAO0rkn1qkuUWS7yb+CalvpkCetmla/yprQMFdtHvRXxW22GFruatllYe/pFyHOFM4IoGxicRrPKTv7qONhkp0SJoNskNyzsn2JmM7s/PCoKXASnXSW1UMoOzJ2OpYyIeLYGWb/ajRinIbUhZdXBo77aQuszxYnii7AAMQ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06hYbuZoAyKJbT2NEpY3FP/s27woQ1nLBn4Eb0Hy6Rc=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jdQIMvwWd+gjWBs1MubcaQD5pZJngiBMvWJaWP8mnxE=</DigestValue>
      </Reference>
      <Reference URI="/xl/drawings/vmlDrawing10.vml?ContentType=application/vnd.openxmlformats-officedocument.vmlDrawing">
        <DigestMethod Algorithm="http://www.w3.org/2001/04/xmlenc#sha256"/>
        <DigestValue>fgNIdaR8ExthgDQHQOj5s2R54yRQkAdxpo5TKX+dFJk=</DigestValue>
      </Reference>
      <Reference URI="/xl/drawings/vmlDrawing11.vml?ContentType=application/vnd.openxmlformats-officedocument.vmlDrawing">
        <DigestMethod Algorithm="http://www.w3.org/2001/04/xmlenc#sha256"/>
        <DigestValue>a9TSqpUq6qNagOlIcFYvyxB6FQec5mGYW+M5AqpEj2c=</DigestValue>
      </Reference>
      <Reference URI="/xl/drawings/vmlDrawing12.vml?ContentType=application/vnd.openxmlformats-officedocument.vmlDrawing">
        <DigestMethod Algorithm="http://www.w3.org/2001/04/xmlenc#sha256"/>
        <DigestValue>0rPKGkZAeN4rQuXWBtqXYLO9z0sb24Bj8CXykhwDC9k=</DigestValue>
      </Reference>
      <Reference URI="/xl/drawings/vmlDrawing13.vml?ContentType=application/vnd.openxmlformats-officedocument.vmlDrawing">
        <DigestMethod Algorithm="http://www.w3.org/2001/04/xmlenc#sha256"/>
        <DigestValue>K0hyajT5S19pADC6fg/P3XhGld9ufPGmrY/q3VD4v4M=</DigestValue>
      </Reference>
      <Reference URI="/xl/drawings/vmlDrawing14.vml?ContentType=application/vnd.openxmlformats-officedocument.vmlDrawing">
        <DigestMethod Algorithm="http://www.w3.org/2001/04/xmlenc#sha256"/>
        <DigestValue>p7E79t7p4u0YsKVBLbD3UiLILOyev4Go9RUfhoY3pQ4=</DigestValue>
      </Reference>
      <Reference URI="/xl/drawings/vmlDrawing2.vml?ContentType=application/vnd.openxmlformats-officedocument.vmlDrawing">
        <DigestMethod Algorithm="http://www.w3.org/2001/04/xmlenc#sha256"/>
        <DigestValue>mzhd/6y2WEOzG/+UQLmoJUFh1qosUJmR1yFoM9RRRp8=</DigestValue>
      </Reference>
      <Reference URI="/xl/drawings/vmlDrawing3.vml?ContentType=application/vnd.openxmlformats-officedocument.vmlDrawing">
        <DigestMethod Algorithm="http://www.w3.org/2001/04/xmlenc#sha256"/>
        <DigestValue>2dkRBeLXmiRNvsiz3LbtoUzAfpsrwuxe794v7QKeA6o=</DigestValue>
      </Reference>
      <Reference URI="/xl/drawings/vmlDrawing4.vml?ContentType=application/vnd.openxmlformats-officedocument.vmlDrawing">
        <DigestMethod Algorithm="http://www.w3.org/2001/04/xmlenc#sha256"/>
        <DigestValue>fz92t8UHTeNTP3bN7VflPJKKKCIMxHpa5cMEdGWOENM=</DigestValue>
      </Reference>
      <Reference URI="/xl/drawings/vmlDrawing5.vml?ContentType=application/vnd.openxmlformats-officedocument.vmlDrawing">
        <DigestMethod Algorithm="http://www.w3.org/2001/04/xmlenc#sha256"/>
        <DigestValue>mbcTYZY8b0Y0zs3Ql5+8w0SYyTb3X9615Vow53o6BXI=</DigestValue>
      </Reference>
      <Reference URI="/xl/drawings/vmlDrawing6.vml?ContentType=application/vnd.openxmlformats-officedocument.vmlDrawing">
        <DigestMethod Algorithm="http://www.w3.org/2001/04/xmlenc#sha256"/>
        <DigestValue>IC90EsZUryKGNMnELZ1qIBlT4KHn+NPurCcx+LT6sfA=</DigestValue>
      </Reference>
      <Reference URI="/xl/drawings/vmlDrawing7.vml?ContentType=application/vnd.openxmlformats-officedocument.vmlDrawing">
        <DigestMethod Algorithm="http://www.w3.org/2001/04/xmlenc#sha256"/>
        <DigestValue>DmD0ZfhioXbs7Gbpl8o3fAfeam7D3IvlFr+rqrNsSq0=</DigestValue>
      </Reference>
      <Reference URI="/xl/drawings/vmlDrawing8.vml?ContentType=application/vnd.openxmlformats-officedocument.vmlDrawing">
        <DigestMethod Algorithm="http://www.w3.org/2001/04/xmlenc#sha256"/>
        <DigestValue>oM2un4KeLjW/rFfQdyjtdJ6A+8bHItRdRt+nOQON34k=</DigestValue>
      </Reference>
      <Reference URI="/xl/drawings/vmlDrawing9.vml?ContentType=application/vnd.openxmlformats-officedocument.vmlDrawing">
        <DigestMethod Algorithm="http://www.w3.org/2001/04/xmlenc#sha256"/>
        <DigestValue>rcozrzblNODdTBxMiuZ1k7MWjWQDbuYxbTAKHKzYt5c=</DigestValue>
      </Reference>
      <Reference URI="/xl/media/image1.emf?ContentType=image/x-emf">
        <DigestMethod Algorithm="http://www.w3.org/2001/04/xmlenc#sha256"/>
        <DigestValue>8pFOE6ghLCXbZF6Z5cOUKppnSIljaEqaToroUgeg5zw=</DigestValue>
      </Reference>
      <Reference URI="/xl/media/image2.emf?ContentType=image/x-emf">
        <DigestMethod Algorithm="http://www.w3.org/2001/04/xmlenc#sha256"/>
        <DigestValue>U6fpAeueOLzwvKpVv0INiPvAMsTNCeN0G5gnwiSDi+M=</DigestValue>
      </Reference>
      <Reference URI="/xl/media/image3.emf?ContentType=image/x-emf">
        <DigestMethod Algorithm="http://www.w3.org/2001/04/xmlenc#sha256"/>
        <DigestValue>yYx6em8TCvj9CQjTbyiNwsQkjohhlvJlPMZW0y3FWYE=</DigestValue>
      </Reference>
      <Reference URI="/xl/media/image4.jpeg?ContentType=image/jpeg">
        <DigestMethod Algorithm="http://www.w3.org/2001/04/xmlenc#sha256"/>
        <DigestValue>RMupzUXmq++v8ffX+3UxSc/FwJ/cMHTxLdp+Spwuao8=</DigestValue>
      </Reference>
      <Reference URI="/xl/media/image5.emf?ContentType=image/x-emf">
        <DigestMethod Algorithm="http://www.w3.org/2001/04/xmlenc#sha256"/>
        <DigestValue>qzyQsJ4Xcmii+KViyE9TNKATpIMVLsGOfvNJneZ6RZQ=</DigestValue>
      </Reference>
      <Reference URI="/xl/printerSettings/printerSettings1.bin?ContentType=application/vnd.openxmlformats-officedocument.spreadsheetml.printerSettings">
        <DigestMethod Algorithm="http://www.w3.org/2001/04/xmlenc#sha256"/>
        <DigestValue>WIlU/ZHx5dKpAP9T6tkIJMZCiqn0pgl4h3bIkmAWkfY=</DigestValue>
      </Reference>
      <Reference URI="/xl/printerSettings/printerSettings2.bin?ContentType=application/vnd.openxmlformats-officedocument.spreadsheetml.printerSettings">
        <DigestMethod Algorithm="http://www.w3.org/2001/04/xmlenc#sha256"/>
        <DigestValue>ZoVTdpdBaee6xslv2BxlMxF+dt52rYu70PnGwG83Wik=</DigestValue>
      </Reference>
      <Reference URI="/xl/printerSettings/printerSettings3.bin?ContentType=application/vnd.openxmlformats-officedocument.spreadsheetml.printerSettings">
        <DigestMethod Algorithm="http://www.w3.org/2001/04/xmlenc#sha256"/>
        <DigestValue>WIlU/ZHx5dKpAP9T6tkIJMZCiqn0pgl4h3bIkmAWkfY=</DigestValue>
      </Reference>
      <Reference URI="/xl/printerSettings/printerSettings4.bin?ContentType=application/vnd.openxmlformats-officedocument.spreadsheetml.printerSettings">
        <DigestMethod Algorithm="http://www.w3.org/2001/04/xmlenc#sha256"/>
        <DigestValue>GV+2V52YBBoxmWLuWEPOT51xhusjdhMhlGbXpbJ3cyc=</DigestValue>
      </Reference>
      <Reference URI="/xl/printerSettings/printerSettings5.bin?ContentType=application/vnd.openxmlformats-officedocument.spreadsheetml.printerSettings">
        <DigestMethod Algorithm="http://www.w3.org/2001/04/xmlenc#sha256"/>
        <DigestValue>7c2B0HSC10XvnsPqTlSH5aj2xKsSjqsK/bygZrRGOmc=</DigestValue>
      </Reference>
      <Reference URI="/xl/printerSettings/printerSettings6.bin?ContentType=application/vnd.openxmlformats-officedocument.spreadsheetml.printerSettings">
        <DigestMethod Algorithm="http://www.w3.org/2001/04/xmlenc#sha256"/>
        <DigestValue>DTcsP43LasTfOnumDXqArC829yNBqSPW9WPxKPhYvNk=</DigestValue>
      </Reference>
      <Reference URI="/xl/printerSettings/printerSettings7.bin?ContentType=application/vnd.openxmlformats-officedocument.spreadsheetml.printerSettings">
        <DigestMethod Algorithm="http://www.w3.org/2001/04/xmlenc#sha256"/>
        <DigestValue>9GH8S0oyxJeKXac4x5eLqOgq373U1AoGCnWzE0cxQlo=</DigestValue>
      </Reference>
      <Reference URI="/xl/sharedStrings.xml?ContentType=application/vnd.openxmlformats-officedocument.spreadsheetml.sharedStrings+xml">
        <DigestMethod Algorithm="http://www.w3.org/2001/04/xmlenc#sha256"/>
        <DigestValue>tvM7r+T9U5WwkPIUD1LiFm2S/OVuKvXykm57/2AY8EI=</DigestValue>
      </Reference>
      <Reference URI="/xl/styles.xml?ContentType=application/vnd.openxmlformats-officedocument.spreadsheetml.styles+xml">
        <DigestMethod Algorithm="http://www.w3.org/2001/04/xmlenc#sha256"/>
        <DigestValue>jlwF1JnUN/ZP2IP0jKEwlV4JYT4OMtO8iOEjLBTDh/o=</DigestValue>
      </Reference>
      <Reference URI="/xl/theme/theme1.xml?ContentType=application/vnd.openxmlformats-officedocument.theme+xml">
        <DigestMethod Algorithm="http://www.w3.org/2001/04/xmlenc#sha256"/>
        <DigestValue>O3zjfXl++XtwrK2tdfISrR+IbyMF2GFXuwMa8Rbb1qg=</DigestValue>
      </Reference>
      <Reference URI="/xl/workbook.xml?ContentType=application/vnd.openxmlformats-officedocument.spreadsheetml.sheet.main+xml">
        <DigestMethod Algorithm="http://www.w3.org/2001/04/xmlenc#sha256"/>
        <DigestValue>DBCoFORnTjk021IhmiMBRxCbfjnTtSuzIFyUSp9cCas=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j2iekGLNYaRKjAUU/crjSdXwlAq9QvF+3MagcotLUkA=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C4azsg8KWrcOhCIk1UAB7BYCUhxPF+vekx4ZWyj1eyY=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PExDRVC8jnSMz74KK40jhvdDffhBcwz9Lzfqzek7Y/Q=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832pjuQj/a0XlAL8PUdKL4gz06S2genM8AyGbS2B7Xo=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VijJkwxtWDC+vLxgIMhZyQBA3tJuYDzRH7YGQabkms8=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W3MINTvGObOCSLc/ptFMX1tA/h2vVUFiHXm6qPYRclc=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SRd30tsdEnBVcyFROMcUsaSw81TjrBGP/zgeRw/GTLo=</DigestValue>
      </Reference>
      <Reference URI="/xl/worksheets/sheet1.xml?ContentType=application/vnd.openxmlformats-officedocument.spreadsheetml.worksheet+xml">
        <DigestMethod Algorithm="http://www.w3.org/2001/04/xmlenc#sha256"/>
        <DigestValue>V57E58hqZNzHJqhzJ5VELEIV3vpDGIPWq80QVjefPJ0=</DigestValue>
      </Reference>
      <Reference URI="/xl/worksheets/sheet2.xml?ContentType=application/vnd.openxmlformats-officedocument.spreadsheetml.worksheet+xml">
        <DigestMethod Algorithm="http://www.w3.org/2001/04/xmlenc#sha256"/>
        <DigestValue>p5bSkUnlJX/r4nYKBvqd6JhugVnGQ5KaRk9qkPQ77xs=</DigestValue>
      </Reference>
      <Reference URI="/xl/worksheets/sheet3.xml?ContentType=application/vnd.openxmlformats-officedocument.spreadsheetml.worksheet+xml">
        <DigestMethod Algorithm="http://www.w3.org/2001/04/xmlenc#sha256"/>
        <DigestValue>J9EE7R6pkc0LT6o/mnvF/AzsFctBRytkhtqGoob3rGM=</DigestValue>
      </Reference>
      <Reference URI="/xl/worksheets/sheet4.xml?ContentType=application/vnd.openxmlformats-officedocument.spreadsheetml.worksheet+xml">
        <DigestMethod Algorithm="http://www.w3.org/2001/04/xmlenc#sha256"/>
        <DigestValue>K/cpnHzzZ3Bh5WcriLeibsBcxqMwG6Gxa/otfIDcnZQ=</DigestValue>
      </Reference>
      <Reference URI="/xl/worksheets/sheet5.xml?ContentType=application/vnd.openxmlformats-officedocument.spreadsheetml.worksheet+xml">
        <DigestMethod Algorithm="http://www.w3.org/2001/04/xmlenc#sha256"/>
        <DigestValue>2sLQs30uAgAqZq+zZ9/83LtTXe+ilWGdORfD0E3viBI=</DigestValue>
      </Reference>
      <Reference URI="/xl/worksheets/sheet6.xml?ContentType=application/vnd.openxmlformats-officedocument.spreadsheetml.worksheet+xml">
        <DigestMethod Algorithm="http://www.w3.org/2001/04/xmlenc#sha256"/>
        <DigestValue>H4sPlGBzuTTDQ9+l2E0jVijnZPU7S9IAtQCiewZukTc=</DigestValue>
      </Reference>
      <Reference URI="/xl/worksheets/sheet7.xml?ContentType=application/vnd.openxmlformats-officedocument.spreadsheetml.worksheet+xml">
        <DigestMethod Algorithm="http://www.w3.org/2001/04/xmlenc#sha256"/>
        <DigestValue>aHH7gGVvqsLohdoTlDZwl0ZMa0t+wQL21ogq+gGkZTQ=</DigestValue>
      </Reference>
    </Manifest>
    <SignatureProperties>
      <SignatureProperty Id="idSignatureTime" Target="#idPackageSignature">
        <mdssi:SignatureTime xmlns:mdssi="http://schemas.openxmlformats.org/package/2006/digital-signature">
          <mdssi:Format>YYYY-MM-DDThh:mm:ssTZD</mdssi:Format>
          <mdssi:Value>2020-07-27T15:06:16Z</mdssi:Value>
        </mdssi:SignatureTime>
      </SignatureProperty>
    </SignatureProperties>
  </Object>
  <Object Id="idOfficeObject">
    <SignatureProperties>
      <SignatureProperty Id="idOfficeV1Details" Target="#idPackageSignature">
        <SignatureInfoV1 xmlns="http://schemas.microsoft.com/office/2006/digsig">
          <SetupID>{43D42D4E-C976-4000-98DD-0CB7FB9F21B6}</SetupID>
          <SignatureText>Jorge Usandivaras</SignatureText>
          <SignatureImage/>
          <SignatureComments/>
          <WindowsVersion>10.0</WindowsVersion>
          <OfficeVersion>16.0.13001/20</OfficeVersion>
          <ApplicationVersion>16.0.13001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2020-07-27T15:06:16Z</xd:SigningTime>
          <xd:SigningCertificate>
            <xd:Cert>
              <xd:CertDigest>
                <DigestMethod Algorithm="http://www.w3.org/2001/04/xmlenc#sha256"/>
                <DigestValue>baQPsqOrqN0OLqAwBUcF+I8ioDKPHFYvG0U8pSZPSwA=</DigestValue>
              </xd:CertDigest>
              <xd:IssuerSerial>
                <X509IssuerName>C=PY, O=DOCUMENTA S.A., CN=CA-DOCUMENTA S.A., SERIALNUMBER=RUC 80050172-1</X509IssuerName>
                <X509SerialNumber>8821510421660985160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o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AAAAAASAAAADAAAAAEAAAAeAAAAGAAAAPUAAAAFAAAAMgEAABYAAAAlAAAADAAAAAEAAABUAAAAhAAAAPYAAAAFAAAAMAEAABUAAAABAAAAVVWPQYX2jkH2AAAABQAAAAkAAABMAAAAAAAAAAAAAAAAAAAA//////////9gAAAANwAvADIANwAvADIAMAAyADAAAAAHAAAABQAAAAcAAAAHAAAABQAAAAcAAAAHAAAABw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CmHQ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Object Id="idInvalidSigLnImg">AQAAAGwAAAAAAAAAAAAAAD8BAACfAAAAAAAAAAAAAABmFgAALAsAACBFTUYAAAEAH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IN3CQAAAAkAAAAwv+0AoHCrdc7R9Xe43RAEsfiEAAAAAACF/5PHaPMBBEjyAQQcuvd3uhHXHKC/7QDd7oR3AgIAAES/7QAlAAAAoAAAAGAAAAAAAAAAAAAAADzs/gP6ENcc/////7riqhF974R34MDtAAlVnnUwv+0AAAAAAAAAnnUCAAAA8////wAAAAAAAAAAAAAAAJABAAAAAAABAAAAAHMAZQBnAG8AZQAgAHUAaQCgEy8zlL/tAIExDnYAAKt1iL/tAAAAAACQv+0AAAAAAI3Cg3cAAKt1AAAAABMAFADO0fV3oHCrdai/7QC0BVR2AACrdc7R9XeNwoN3ZHYACAAAAAAlAAAADAAAAAEAAAAYAAAADAAAAP8AAAASAAAADAAAAAEAAAAeAAAAGAAAADAAAAAFAAAAkQAAABYAAAAlAAAADAAAAAEAAABUAAAAtAAAADEAAAAFAAAAjwAAABUAAAABAAAAVVWPQYX2jkExAAAABQAAABEAAABMAAAAAAAAAAAAAAAAAAAA//////////9wAAAASQBuAHYAYQBsAGkAZAAgAHMAaQBnAG4AYQB0AHUAcgBlAI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O0Axz0Gd9Dl7QBnPgZ3CQAAALjdEASSPgZ3HObtALjdEASk0fV3AAAAAKTR9Xe4yvoTuN0QBAAAAAAAAAAAAAAAAAAAAADA4RAEAAAAAAAAAAAAAAAAAAAAAAAAAAAAAAAAAAAAAAAAAAAAAAAAAAAAAAAAAAAAAAAAAAAAAAAAAAAAAAAAAAAAAJxJLzPE5u0AVNgBdwAAAAABAAAAHObtAP//AAAAAAAAhNoBd4TaAXd0Sy8z9ObtAPjm7QAAAAAAAAAAABaCDXaNwoN3VAbM/wcAAAAs5+0AJBYCdgHYAAAs5+0AAAAAAAAAAAAAAAAAAAAAAAAAAAD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7ADdVZ51QBvWAMCT7AAAAAAAnkECd7h17w+eQQJ3AAAAAAAAAAAgAAAAIDOmHYST7AAz4wFQAAAQBAAAAAAgAAAAQJjsAKAPAAAAmOwAZqGWDyAAAAABAAAAdYeWD/jQflsgM6YdCs6rEayU7ABwlewACVWedcCT7AAGAAAAAACedSTm+A/g////AAAAAAAAAAAAAAAAkAEAAAAAAAEAAAAAYQByAGkAYQBsAAAAAAAAAAAAAAAAAAAAAAAAAAAAAAAAAAAAFoINdgAAAABUBsz/BgAAACSV7AAkFgJ2AdgAACSV7AAAAAAAAAAAAAAAAAAAAAAAAAAAAKCK7w9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8AAABWAAAAMAAAADsAAACgAAAAHAAAACEA8AAAAAAAAAAAAAAAgD8AAAAAAAAAAAAAgD8AAAAAAAAAAAAAAAAAAAAAAAAAAAAAAAAAAAAAAAAAACUAAAAMAAAAAAAAgCgAAAAMAAAABAAAAFIAAABwAQAABAAAAOz///8AAAAAAAAAAAAAAACQAQAAAAAAAQAAAABzAGUAZwBvAGUAIAB1AGkAAAAAAAAAAAAAAAAAAAAAAAAAAAAAAAAAAAAAAAAAAAAAAAAAAAAAAAAAAAAAAAAAAADsAN1VnnUAAAAA9JPsAAAAAAAAAAAAqw0lXrCT7ACTgrwFAQAAAGCU7AAgDQCEAAAAAP481hy8k+wALLeJd7ij/APocPgUMNt+WwIAAAB8lewA7Li0D/////+IlewAwwGeD3Ddflt+zqsRYJrsAKSV7AAJVZ519JPsAAcAAAAAAJ51AAAAAOz///8AAAAAAAAAAAAAAACQAQAAAAAAAQAAAABzAGUAZwBvAGUAIAB1AGkAAAAAAAAAAAAAAAAAAAAAAAkAAAAAAAAAFoINdgAAAABUBsz/CQAAAFiV7AAkFgJ2AdgAAFiV7AAAAAAAAAAAAAAAAAAAAAAAAAAAAGR2AAgAAAAAJQAAAAwAAAAEAAAAGAAAAAwAAAAAAAAAEgAAAAwAAAABAAAAHgAAABgAAAAwAAAAOwAAANAAAABXAAAAJQAAAAwAAAAEAAAAVAAAALQAAAAxAAAAOwAAAM4AAABWAAAAAQAAAFVVj0GF9o5BMQAAADsAAAARAAAATAAAAAAAAAAAAAAAAAAAAP//////////cAAAAEoAbwByAGcAZQAgAFUAcwBhAG4AZABpAHYAYQByAGEAcwAAAAcAAAAMAAAABwAAAAwAAAAKAAAABQAAAA4AAAAIAAAACgAAAAsAAAAMAAAABQAAAAoAAAAKAAAABwAAAAoAAAAI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oAAABxAAAAAQAAAFVVj0GF9o5BDwAAAGEAAAARAAAATAAAAAAAAAAAAAAAAAAAAP//////////cAAAAEoAbwByAGcAZQAgAFUAcwBhAG4AZABpAHYAYQByAGEAcwAAAAUAAAAIAAAABQAAAAgAAAAHAAAABAAAAAkAAAAGAAAABwAAAAcAAAAIAAAAAwAAAAYAAAAHAAAABQ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VgAAAIYAAAABAAAAVVWPQYX2jkEPAAAAdgAAAAoAAABMAAAAAAAAAAAAAAAAAAAA//////////9gAAAAUABSAEUAUwBJAEQARQBOAFQARQAHAAAACAAAAAcAAAAHAAAAAwAAAAkAAAAHAAAACgAAAAcAAAAHAAAASwAAAEAAAAAwAAAABQAAACAAAAABAAAAAQAAABAAAAAAAAAAAAAAAEABAACgAAAAAAAAAAAAAABAAQAAoAAAACUAAAAMAAAAAgAAACcAAAAYAAAABQAAAAAAAAD///8AAAAAACUAAAAMAAAABQAAAEwAAABkAAAADgAAAIsAAAD/AAAAmwAAAA4AAACLAAAA8gAAABEAAAAhAPAAAAAAAAAAAAAAAIA/AAAAAAAAAAAAAIA/AAAAAAAAAAAAAAAAAAAAAAAAAAAAAAAAAAAAAAAAAAAlAAAADAAAAAAAAIAoAAAADAAAAAUAAAAlAAAADAAAAAEAAAAYAAAADAAAAAAAAAASAAAADAAAAAEAAAAWAAAADAAAAAAAAABUAAAAIAEAAA8AAACLAAAA/gAAAJsAAAABAAAAVVWPQYX2jkEPAAAAiwAAACMAAABMAAAABAAAAA4AAACLAAAAAAEAAJwAAACUAAAAUwBpAGcAbgBlAGQAIABiAHkAOgAgAEoATwBSAEcARQAgAEQAQQBOAEkARQBMACAAVQBTAEEATgBEAEkAVgBBAFIAQQBTAAAABwAAAAMAAAAIAAAABwAAAAcAAAAIAAAABAAAAAgAAAAGAAAAAwAAAAQAAAAFAAAACgAAAAgAAAAJAAAABwAAAAQAAAAJAAAACAAAAAoAAAADAAAABwAAAAYAAAAEAAAACQAAAAcAAAAIAAAACgAAAAkAAAADAAAACAAAAAgAAAAIAAAACAAAAAc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Infor. de la Entidad</vt:lpstr>
      <vt:lpstr>Balance Gral. </vt:lpstr>
      <vt:lpstr>Estado de Resultados</vt:lpstr>
      <vt:lpstr>Flujo de Caja</vt:lpstr>
      <vt:lpstr>Variacion PN</vt:lpstr>
      <vt:lpstr>Notas Verticales</vt:lpstr>
      <vt:lpstr>Notas Horizontales</vt:lpstr>
      <vt:lpstr>'Notas Horizontales'!Área_de_impresión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2020-06-08T14:58:54Z</dcterms:created>
  <dcterms:modified xsi:type="dcterms:W3CDTF">2020-07-23T15:45:21Z</dcterms:modified>
</cp:coreProperties>
</file>